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C:\Users\JulesWalkden\Documents\Smoking Ban Tables Final\"/>
    </mc:Choice>
  </mc:AlternateContent>
  <xr:revisionPtr revIDLastSave="0" documentId="13_ncr:1_{FD714A87-1EFB-49FF-8666-EA64EC9D2ED0}" xr6:coauthVersionLast="47" xr6:coauthVersionMax="47" xr10:uidLastSave="{00000000-0000-0000-0000-000000000000}"/>
  <bookViews>
    <workbookView xWindow="-108" yWindow="-108" windowWidth="23256" windowHeight="12456"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2" i="30" l="1"/>
  <c r="B22" i="29"/>
  <c r="B22" i="28"/>
  <c r="B22" i="27"/>
  <c r="B22" i="26"/>
  <c r="B22" i="25"/>
  <c r="B22" i="24"/>
  <c r="B22" i="23"/>
  <c r="B22" i="22"/>
  <c r="B22" i="21"/>
  <c r="B22" i="20"/>
  <c r="B22" i="19"/>
  <c r="B21" i="18"/>
  <c r="B21" i="17"/>
  <c r="B21" i="16"/>
  <c r="B21" i="15"/>
  <c r="B21" i="14"/>
  <c r="B19" i="13"/>
  <c r="B17" i="12"/>
  <c r="B21" i="11"/>
  <c r="B21" i="10"/>
  <c r="B21" i="9"/>
  <c r="B21" i="8"/>
  <c r="B21" i="7"/>
  <c r="B21" i="6"/>
  <c r="B21" i="5"/>
  <c r="B21" i="4"/>
  <c r="E35" i="2"/>
  <c r="D35" i="2"/>
  <c r="E34" i="2"/>
  <c r="D34" i="2"/>
  <c r="E33" i="2"/>
  <c r="D33" i="2"/>
  <c r="E32" i="2"/>
  <c r="D32" i="2"/>
  <c r="E31" i="2"/>
  <c r="D31" i="2"/>
  <c r="E30" i="2"/>
  <c r="D30" i="2"/>
  <c r="E29" i="2"/>
  <c r="D29" i="2"/>
  <c r="E28" i="2"/>
  <c r="D28" i="2"/>
  <c r="E27" i="2"/>
  <c r="D27" i="2"/>
  <c r="E26" i="2"/>
  <c r="D26" i="2"/>
  <c r="D25" i="2"/>
  <c r="E24" i="2"/>
  <c r="D24" i="2"/>
  <c r="E23" i="2"/>
  <c r="D23" i="2"/>
  <c r="E22" i="2"/>
  <c r="D22" i="2"/>
  <c r="E21" i="2"/>
  <c r="D21" i="2"/>
  <c r="E20" i="2"/>
  <c r="D20" i="2"/>
  <c r="D19" i="2"/>
  <c r="E18" i="2"/>
  <c r="D18" i="2"/>
  <c r="E17" i="2"/>
  <c r="D17" i="2"/>
  <c r="E16" i="2"/>
  <c r="D16" i="2"/>
  <c r="E15" i="2"/>
  <c r="D15" i="2"/>
  <c r="E14" i="2"/>
  <c r="D14" i="2"/>
  <c r="E13" i="2"/>
  <c r="D13" i="2"/>
  <c r="E12" i="2"/>
  <c r="D12" i="2"/>
  <c r="E11" i="2"/>
  <c r="D11" i="2"/>
  <c r="E10" i="2"/>
  <c r="D10" i="2"/>
  <c r="D9" i="2"/>
  <c r="D6" i="2"/>
  <c r="F20" i="1"/>
</calcChain>
</file>

<file path=xl/sharedStrings.xml><?xml version="1.0" encoding="utf-8"?>
<sst xmlns="http://schemas.openxmlformats.org/spreadsheetml/2006/main" count="1940" uniqueCount="143">
  <si>
    <t>Smoking tax tables</t>
  </si>
  <si>
    <t>Fieldwork:</t>
  </si>
  <si>
    <t>12th Sep - 17th Sep 2024</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</si>
  <si>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</si>
  <si>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</si>
  <si>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</si>
  <si>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</si>
  <si>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</si>
  <si>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</si>
  <si>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</si>
  <si>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</si>
  <si>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</si>
  <si>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</si>
  <si>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</si>
  <si>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</si>
  <si>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</si>
  <si>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</si>
  <si>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</si>
  <si>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</si>
  <si>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</si>
  <si>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</si>
  <si>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</si>
  <si>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</si>
  <si>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</si>
  <si>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</si>
  <si>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</si>
  <si>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</si>
  <si>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</si>
  <si>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</si>
  <si>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</si>
  <si>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</si>
  <si>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</si>
  <si>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</si>
  <si>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</si>
  <si>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</si>
  <si>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</si>
  <si>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</si>
  <si>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</si>
  <si>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</si>
  <si>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</si>
  <si>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</si>
  <si>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</si>
  <si>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</si>
  <si>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Smoker</t>
  </si>
  <si>
    <t>Former smoker - still smoke occasionally</t>
  </si>
  <si>
    <t>Former smoker - never smoke</t>
  </si>
  <si>
    <t>Never been a smoker</t>
  </si>
  <si>
    <t>Smokers in immediate family</t>
  </si>
  <si>
    <t>Smokers among close friends</t>
  </si>
  <si>
    <t>Partner smokes</t>
  </si>
  <si>
    <t>Casual smoker</t>
  </si>
  <si>
    <t>Never smoke</t>
  </si>
  <si>
    <t>Cigarettes</t>
  </si>
  <si>
    <t>E-cigarettes or recharchable vapes</t>
  </si>
  <si>
    <t>Disposable vapes</t>
  </si>
  <si>
    <t>Gender</t>
  </si>
  <si>
    <t>Age</t>
  </si>
  <si>
    <t>Social Grade</t>
  </si>
  <si>
    <t>Region</t>
  </si>
  <si>
    <t>Family smoke</t>
  </si>
  <si>
    <t>Friends smoke</t>
  </si>
  <si>
    <t>Type of smoker</t>
  </si>
  <si>
    <t>E-cigs or rechargeable vapes</t>
  </si>
  <si>
    <t xml:space="preserve"> Cigarette</t>
  </si>
  <si>
    <t xml:space="preserve"> E-cigarette or vape (rechargeable)</t>
  </si>
  <si>
    <t xml:space="preserve"> Disposable vape</t>
  </si>
  <si>
    <t xml:space="preserve"> Cigar</t>
  </si>
  <si>
    <t xml:space="preserve"> Hookah/Shisha</t>
  </si>
  <si>
    <t xml:space="preserve"> Pipe</t>
  </si>
  <si>
    <t xml:space="preserve"> Smokeless tobacco (e.g., chewing tobacco, snus)</t>
  </si>
  <si>
    <t>Daily</t>
  </si>
  <si>
    <t>Most days</t>
  </si>
  <si>
    <t>Weekly</t>
  </si>
  <si>
    <t>Most weeks</t>
  </si>
  <si>
    <t>Monthly</t>
  </si>
  <si>
    <t>A few times a year or less</t>
  </si>
  <si>
    <t>Never</t>
  </si>
  <si>
    <t>Don't know</t>
  </si>
  <si>
    <t>Grid Summary: How often do you smoke or use the following products?</t>
  </si>
  <si>
    <t>Fieldwork:  12th Sep - 17th Sep 2024</t>
  </si>
  <si>
    <t>Data weighted by interlocking age &amp; gender, region and social grade to Nationally Representative Proportions</t>
  </si>
  <si>
    <t>BASE: All Respondents</t>
  </si>
  <si>
    <t>How often do you smoke or use the following products?: Cigarette</t>
  </si>
  <si>
    <t>How often do you smoke or use the following products?: E-cigarette or vape (rechargeable)</t>
  </si>
  <si>
    <t>How often do you smoke or use the following products?: Disposable vape</t>
  </si>
  <si>
    <t>How often do you smoke or use the following products?: Cigar</t>
  </si>
  <si>
    <t>How often do you smoke or use the following products?: Hookah/Shisha</t>
  </si>
  <si>
    <t>How often do you smoke or use the following products?: Pipe</t>
  </si>
  <si>
    <t>How often do you smoke or use the following products?: Smokeless tobacco (e.g., chewing tobacco, snus)</t>
  </si>
  <si>
    <t>Yes, but I am not anymore</t>
  </si>
  <si>
    <t>Yes, and I would still call myself a smoker or vaper</t>
  </si>
  <si>
    <t>No</t>
  </si>
  <si>
    <t xml:space="preserve"> Thinking back over your whole life, have you ever been a 'smoker' or a 'vaper'?By this, we mean someone who has, at some point in their life, regularly smoked a cigarette or a vape.</t>
  </si>
  <si>
    <t>Your close friends</t>
  </si>
  <si>
    <t>Your immediate family (father, mother or sibling)</t>
  </si>
  <si>
    <t>Your extended family (grandparents, aunts, uncles, cousins)</t>
  </si>
  <si>
    <t>Your partner or spouse</t>
  </si>
  <si>
    <t>None of the above</t>
  </si>
  <si>
    <t>Do you know anyone in the following groups who smokes regularly? Select any that apply</t>
  </si>
  <si>
    <t xml:space="preserve"> The pub</t>
  </si>
  <si>
    <t xml:space="preserve"> Restaurants</t>
  </si>
  <si>
    <t xml:space="preserve"> Public parks</t>
  </si>
  <si>
    <t xml:space="preserve"> Sports grounds</t>
  </si>
  <si>
    <t>Multiple times a week</t>
  </si>
  <si>
    <t>Multiple times a month</t>
  </si>
  <si>
    <t>A few times a year</t>
  </si>
  <si>
    <t>Yearly</t>
  </si>
  <si>
    <t>Less than once a year</t>
  </si>
  <si>
    <t>Grid Summary: How often do you go to the following places?</t>
  </si>
  <si>
    <t>How often do you go to the following places?: The pub</t>
  </si>
  <si>
    <t>How often do you go to the following places?: Restaurants</t>
  </si>
  <si>
    <t>How often do you go to the following places?: Public parks</t>
  </si>
  <si>
    <t>How often do you go to the following places?: Sports grounds</t>
  </si>
  <si>
    <t>Strongly support</t>
  </si>
  <si>
    <t>Somewhat support</t>
  </si>
  <si>
    <t>Neither support nor oppose</t>
  </si>
  <si>
    <t>Somewhat oppose</t>
  </si>
  <si>
    <t>Strongly oppose</t>
  </si>
  <si>
    <t>Don’t know</t>
  </si>
  <si>
    <t>Total Support:</t>
  </si>
  <si>
    <t>Total Oppose:</t>
  </si>
  <si>
    <t>Net:</t>
  </si>
  <si>
    <t xml:space="preserve"> The Prime Minister Keir Starmer recently stated that the government is considering banning smoking in some outdoor spaces including pub gardens, outdoor restaurants and sports grounds. To what extent would you support this decision?</t>
  </si>
  <si>
    <t xml:space="preserve"> Train Station platforms</t>
  </si>
  <si>
    <t xml:space="preserve"> Outside hospitals</t>
  </si>
  <si>
    <t xml:space="preserve"> Theme parks</t>
  </si>
  <si>
    <t xml:space="preserve"> Outdoor restaurants</t>
  </si>
  <si>
    <t xml:space="preserve"> Shopping high streets</t>
  </si>
  <si>
    <t xml:space="preserve"> Beaches</t>
  </si>
  <si>
    <t xml:space="preserve"> Outdoor festivals</t>
  </si>
  <si>
    <t xml:space="preserve"> Pub gardens </t>
  </si>
  <si>
    <t>Grid Summary: And to what extent would you support the banning of smoking, specifically in the following spaces?</t>
  </si>
  <si>
    <t xml:space="preserve">And to what extent would you support the banning of smoking, specifically in the following spaces?: Pub gardens </t>
  </si>
  <si>
    <t>And to what extent would you support the banning of smoking, specifically in the following spaces?: Outdoor restaurants</t>
  </si>
  <si>
    <t>And to what extent would you support the banning of smoking, specifically in the following spaces?: Sports grounds</t>
  </si>
  <si>
    <t>And to what extent would you support the banning of smoking, specifically in the following spaces?: Outside hospitals</t>
  </si>
  <si>
    <t>And to what extent would you support the banning of smoking, specifically in the following spaces?: Public parks</t>
  </si>
  <si>
    <t>And to what extent would you support the banning of smoking, specifically in the following spaces?: Theme parks</t>
  </si>
  <si>
    <t>And to what extent would you support the banning of smoking, specifically in the following spaces?: Outdoor festivals</t>
  </si>
  <si>
    <t>And to what extent would you support the banning of smoking, specifically in the following spaces?: Beaches</t>
  </si>
  <si>
    <t>And to what extent would you support the banning of smoking, specifically in the following spaces?: Train Station platforms</t>
  </si>
  <si>
    <t>And to what extent would you support the banning of smoking, specifically in the following spaces?: Shopping high streets</t>
  </si>
  <si>
    <t>Full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</si>
</sst>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i/>
      <u/>
      <sz val="13"/>
      <color theme="10"/>
      <name val="Calibri"/>
      <family val="2"/>
    </font>
    <font>
      <b/>
      <sz val="11"/>
      <color rgb="FF000000"/>
      <name val="Calibri"/>
      <family val="2"/>
    </font>
    <font>
      <sz val="11"/>
      <color rgb="FF000000"/>
      <name val="Calibri"/>
      <family val="2"/>
    </font>
    <font>
      <u/>
      <sz val="11"/>
      <color theme="10"/>
      <name val="Calibri"/>
      <family val="2"/>
    </font>
    <font>
      <b/>
      <sz val="12"/>
      <color rgb="FF000000"/>
      <name val="Calibri"/>
      <family val="2"/>
    </font>
    <font>
      <b/>
      <i/>
      <sz val="11"/>
      <color rgb="FF000000"/>
      <name val="Calibri"/>
      <family val="2"/>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9" fontId="8" fillId="0" borderId="0" xfId="0" applyNumberFormat="1" applyFont="1" applyAlignment="1">
      <alignment horizontal="center" vertical="center"/>
    </xf>
    <xf numFmtId="0" fontId="8" fillId="0" borderId="0" xfId="0" applyFont="1" applyAlignment="1">
      <alignment horizontal="center" vertical="center" wrapText="1"/>
    </xf>
    <xf numFmtId="0" fontId="8" fillId="0" borderId="1" xfId="0" applyFont="1" applyBorder="1"/>
    <xf numFmtId="0" fontId="8" fillId="0" borderId="3" xfId="0" applyFont="1" applyBorder="1" applyAlignment="1">
      <alignment horizontal="center" vertical="center" wrapText="1"/>
    </xf>
    <xf numFmtId="0" fontId="9" fillId="0" borderId="0" xfId="0" applyFont="1" applyAlignment="1">
      <alignment horizontal="center"/>
    </xf>
    <xf numFmtId="0" fontId="8" fillId="0" borderId="1" xfId="0" applyFont="1" applyBorder="1" applyAlignment="1">
      <alignment horizontal="center" vertical="center"/>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10" fillId="0" borderId="0" xfId="0" applyFont="1" applyAlignment="1">
      <alignment vertical="top" wrapText="1"/>
    </xf>
    <xf numFmtId="0" fontId="8"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ColWidth="11.5546875" defaultRowHeight="14.4" x14ac:dyDescent="0.3"/>
  <sheetData>
    <row r="7" spans="6:12" ht="40.049999999999997" customHeight="1" x14ac:dyDescent="0.3">
      <c r="F7" s="25" t="s">
        <v>0</v>
      </c>
      <c r="G7" s="26"/>
      <c r="H7" s="26"/>
      <c r="I7" s="26"/>
      <c r="J7" s="26"/>
      <c r="K7" s="26"/>
      <c r="L7" s="26"/>
    </row>
    <row r="10" spans="6:12" ht="19.95" customHeight="1" x14ac:dyDescent="0.35">
      <c r="F10" s="2" t="s">
        <v>1</v>
      </c>
      <c r="K10" s="3" t="s">
        <v>2</v>
      </c>
    </row>
    <row r="11" spans="6:12" ht="19.95" customHeight="1" x14ac:dyDescent="0.35">
      <c r="F11" s="2" t="s">
        <v>3</v>
      </c>
      <c r="K11" s="3" t="s">
        <v>4</v>
      </c>
    </row>
    <row r="12" spans="6:12" ht="19.95" customHeight="1" x14ac:dyDescent="0.35">
      <c r="F12" s="2" t="s">
        <v>5</v>
      </c>
      <c r="K12" s="3" t="s">
        <v>6</v>
      </c>
    </row>
    <row r="13" spans="6:12" ht="19.95" customHeight="1" x14ac:dyDescent="0.35">
      <c r="F13" s="2" t="s">
        <v>7</v>
      </c>
      <c r="K13" s="3">
        <v>1790</v>
      </c>
    </row>
    <row r="14" spans="6:12" ht="18" x14ac:dyDescent="0.35">
      <c r="F14" s="2"/>
    </row>
    <row r="15" spans="6:12" ht="18" x14ac:dyDescent="0.35">
      <c r="F15" s="2"/>
    </row>
    <row r="16" spans="6:12" ht="18" x14ac:dyDescent="0.35">
      <c r="F16" s="2" t="s">
        <v>8</v>
      </c>
    </row>
    <row r="17" spans="6:13" ht="49.95" customHeight="1" x14ac:dyDescent="0.3">
      <c r="F17" s="27" t="s">
        <v>9</v>
      </c>
      <c r="G17" s="26"/>
      <c r="H17" s="26"/>
      <c r="I17" s="26"/>
      <c r="J17" s="26"/>
      <c r="K17" s="26"/>
      <c r="L17" s="26"/>
      <c r="M17" s="26"/>
    </row>
    <row r="19" spans="6:13" ht="30" customHeight="1" x14ac:dyDescent="0.3">
      <c r="F19" s="4" t="s">
        <v>10</v>
      </c>
    </row>
    <row r="20" spans="6:13" ht="17.399999999999999" x14ac:dyDescent="0.3">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36"/>
  <sheetViews>
    <sheetView showGridLines="0" workbookViewId="0"/>
  </sheetViews>
  <sheetFormatPr defaultColWidth="11.5546875" defaultRowHeight="14.4" x14ac:dyDescent="0.3"/>
  <cols>
    <col min="4" max="4" width="100.6640625" customWidth="1"/>
    <col min="5" max="5" width="20.6640625" customWidth="1"/>
  </cols>
  <sheetData>
    <row r="2" spans="3:6" ht="40.049999999999997" customHeight="1" x14ac:dyDescent="0.3">
      <c r="D2" s="1" t="s">
        <v>11</v>
      </c>
    </row>
    <row r="6" spans="3:6" x14ac:dyDescent="0.3">
      <c r="D6" s="8" t="str">
        <f>HYPERLINK("#'Full Results'!A1", "Full Results")</f>
        <v>Full Results</v>
      </c>
    </row>
    <row r="8" spans="3:6" x14ac:dyDescent="0.3">
      <c r="D8" s="6" t="s">
        <v>12</v>
      </c>
      <c r="E8" s="6" t="s">
        <v>13</v>
      </c>
      <c r="F8" s="6" t="s">
        <v>14</v>
      </c>
    </row>
    <row r="9" spans="3:6" x14ac:dyDescent="0.3">
      <c r="C9">
        <v>1</v>
      </c>
      <c r="D9" s="8" t="str">
        <f>HYPERLINK("#'Table 1'!A1", "Grid Summary: How often do you smoke or use the following products?")</f>
        <v>Grid Summary: How often do you smoke or use the following products?</v>
      </c>
      <c r="E9" s="7"/>
      <c r="F9" t="s">
        <v>81</v>
      </c>
    </row>
    <row r="10" spans="3:6" x14ac:dyDescent="0.3">
      <c r="C10">
        <v>2</v>
      </c>
      <c r="D10" s="8" t="str">
        <f>HYPERLINK("#'Table 2'!A1", "How often do you smoke or use the following products?: Cigarette")</f>
        <v>How often do you smoke or use the following products?: Cigarette</v>
      </c>
      <c r="E10" s="18" t="str">
        <f>HYPERLINK("#'Full Results'!A11", "11")</f>
        <v>11</v>
      </c>
      <c r="F10" t="s">
        <v>81</v>
      </c>
    </row>
    <row r="11" spans="3:6" x14ac:dyDescent="0.3">
      <c r="C11">
        <v>3</v>
      </c>
      <c r="D11" s="8" t="str">
        <f>HYPERLINK("#'Table 3'!A1", "How often do you smoke or use the following products?: E-cigarette or vape (rechargeable)")</f>
        <v>How often do you smoke or use the following products?: E-cigarette or vape (rechargeable)</v>
      </c>
      <c r="E11" s="18" t="str">
        <f>HYPERLINK("#'Full Results'!A22", "22")</f>
        <v>22</v>
      </c>
      <c r="F11" t="s">
        <v>81</v>
      </c>
    </row>
    <row r="12" spans="3:6" x14ac:dyDescent="0.3">
      <c r="C12">
        <v>4</v>
      </c>
      <c r="D12" s="8" t="str">
        <f>HYPERLINK("#'Table 4'!A1", "How often do you smoke or use the following products?: Disposable vape")</f>
        <v>How often do you smoke or use the following products?: Disposable vape</v>
      </c>
      <c r="E12" s="18" t="str">
        <f>HYPERLINK("#'Full Results'!A33", "33")</f>
        <v>33</v>
      </c>
      <c r="F12" t="s">
        <v>81</v>
      </c>
    </row>
    <row r="13" spans="3:6" x14ac:dyDescent="0.3">
      <c r="C13">
        <v>5</v>
      </c>
      <c r="D13" s="8" t="str">
        <f>HYPERLINK("#'Table 5'!A1", "How often do you smoke or use the following products?: Cigar")</f>
        <v>How often do you smoke or use the following products?: Cigar</v>
      </c>
      <c r="E13" s="18" t="str">
        <f>HYPERLINK("#'Full Results'!A44", "44")</f>
        <v>44</v>
      </c>
      <c r="F13" t="s">
        <v>81</v>
      </c>
    </row>
    <row r="14" spans="3:6" x14ac:dyDescent="0.3">
      <c r="C14">
        <v>6</v>
      </c>
      <c r="D14" s="8" t="str">
        <f>HYPERLINK("#'Table 6'!A1", "How often do you smoke or use the following products?: Hookah/Shisha")</f>
        <v>How often do you smoke or use the following products?: Hookah/Shisha</v>
      </c>
      <c r="E14" s="18" t="str">
        <f>HYPERLINK("#'Full Results'!A55", "55")</f>
        <v>55</v>
      </c>
      <c r="F14" t="s">
        <v>81</v>
      </c>
    </row>
    <row r="15" spans="3:6" x14ac:dyDescent="0.3">
      <c r="C15">
        <v>7</v>
      </c>
      <c r="D15" s="8" t="str">
        <f>HYPERLINK("#'Table 7'!A1", "How often do you smoke or use the following products?: Pipe")</f>
        <v>How often do you smoke or use the following products?: Pipe</v>
      </c>
      <c r="E15" s="18" t="str">
        <f>HYPERLINK("#'Full Results'!A66", "66")</f>
        <v>66</v>
      </c>
      <c r="F15" t="s">
        <v>81</v>
      </c>
    </row>
    <row r="16" spans="3:6" x14ac:dyDescent="0.3">
      <c r="C16">
        <v>8</v>
      </c>
      <c r="D16" s="8" t="str">
        <f>HYPERLINK("#'Table 8'!A1", "How often do you smoke or use the following products?: Smokeless tobacco (e.g., chewing tobacco, snus)")</f>
        <v>How often do you smoke or use the following products?: Smokeless tobacco (e.g., chewing tobacco, snus)</v>
      </c>
      <c r="E16" s="18" t="str">
        <f>HYPERLINK("#'Full Results'!A77", "77")</f>
        <v>77</v>
      </c>
      <c r="F16" t="s">
        <v>81</v>
      </c>
    </row>
    <row r="17" spans="3:6" x14ac:dyDescent="0.3">
      <c r="C17">
        <v>9</v>
      </c>
      <c r="D17" s="8" t="str">
        <f>HYPERLINK("#'Table 9'!A1", " Thinking back over your whole life, have you ever been a 'smoker' or a 'vaper'?By this, we mean someone who has, at some point in their life, regularly smoked a cigarette or a vape.")</f>
        <v xml:space="preserve"> Thinking back over your whole life, have you ever been a 'smoker' or a 'vaper'?By this, we mean someone who has, at some point in their life, regularly smoked a cigarette or a vape.</v>
      </c>
      <c r="E17" s="18" t="str">
        <f>HYPERLINK("#'Full Results'!A88", "88")</f>
        <v>88</v>
      </c>
      <c r="F17" t="s">
        <v>81</v>
      </c>
    </row>
    <row r="18" spans="3:6" x14ac:dyDescent="0.3">
      <c r="C18">
        <v>10</v>
      </c>
      <c r="D18" s="8" t="str">
        <f>HYPERLINK("#'Table 10'!A1", "Do you know anyone in the following groups who smokes regularly? Select any that apply")</f>
        <v>Do you know anyone in the following groups who smokes regularly? Select any that apply</v>
      </c>
      <c r="E18" s="18" t="str">
        <f>HYPERLINK("#'Full Results'!A95", "95")</f>
        <v>95</v>
      </c>
      <c r="F18" t="s">
        <v>81</v>
      </c>
    </row>
    <row r="19" spans="3:6" x14ac:dyDescent="0.3">
      <c r="C19">
        <v>11</v>
      </c>
      <c r="D19" s="8" t="str">
        <f>HYPERLINK("#'Table 11'!A1", "Grid Summary: How often do you go to the following places?")</f>
        <v>Grid Summary: How often do you go to the following places?</v>
      </c>
      <c r="E19" s="7"/>
      <c r="F19" t="s">
        <v>81</v>
      </c>
    </row>
    <row r="20" spans="3:6" x14ac:dyDescent="0.3">
      <c r="C20">
        <v>12</v>
      </c>
      <c r="D20" s="8" t="str">
        <f>HYPERLINK("#'Table 12'!A1", "How often do you go to the following places?: The pub")</f>
        <v>How often do you go to the following places?: The pub</v>
      </c>
      <c r="E20" s="18" t="str">
        <f>HYPERLINK("#'Full Results'!A104", "104")</f>
        <v>104</v>
      </c>
      <c r="F20" t="s">
        <v>81</v>
      </c>
    </row>
    <row r="21" spans="3:6" x14ac:dyDescent="0.3">
      <c r="C21">
        <v>13</v>
      </c>
      <c r="D21" s="8" t="str">
        <f>HYPERLINK("#'Table 13'!A1", "How often do you go to the following places?: Restaurants")</f>
        <v>How often do you go to the following places?: Restaurants</v>
      </c>
      <c r="E21" s="18" t="str">
        <f>HYPERLINK("#'Full Results'!A115", "115")</f>
        <v>115</v>
      </c>
      <c r="F21" t="s">
        <v>81</v>
      </c>
    </row>
    <row r="22" spans="3:6" x14ac:dyDescent="0.3">
      <c r="C22">
        <v>14</v>
      </c>
      <c r="D22" s="8" t="str">
        <f>HYPERLINK("#'Table 14'!A1", "How often do you go to the following places?: Public parks")</f>
        <v>How often do you go to the following places?: Public parks</v>
      </c>
      <c r="E22" s="18" t="str">
        <f>HYPERLINK("#'Full Results'!A126", "126")</f>
        <v>126</v>
      </c>
      <c r="F22" t="s">
        <v>81</v>
      </c>
    </row>
    <row r="23" spans="3:6" x14ac:dyDescent="0.3">
      <c r="C23">
        <v>15</v>
      </c>
      <c r="D23" s="8" t="str">
        <f>HYPERLINK("#'Table 15'!A1", "How often do you go to the following places?: Sports grounds")</f>
        <v>How often do you go to the following places?: Sports grounds</v>
      </c>
      <c r="E23" s="18" t="str">
        <f>HYPERLINK("#'Full Results'!A137", "137")</f>
        <v>137</v>
      </c>
      <c r="F23" t="s">
        <v>81</v>
      </c>
    </row>
    <row r="24" spans="3:6" x14ac:dyDescent="0.3">
      <c r="C24">
        <v>16</v>
      </c>
      <c r="D24" s="8" t="str">
        <f>HYPERLINK("#'Table 16'!A1", " The Prime Minister Keir Starmer recently stated that the government is considering banning smoking in some outdoor spaces including pub gardens, outdoor restaurants and sports grounds. To what extent would you support this decision?")</f>
        <v xml:space="preserve"> The Prime Minister Keir Starmer recently stated that the government is considering banning smoking in some outdoor spaces including pub gardens, outdoor restaurants and sports grounds. To what extent would you support this decision?</v>
      </c>
      <c r="E24" s="18" t="str">
        <f>HYPERLINK("#'Full Results'!A148", "148")</f>
        <v>148</v>
      </c>
      <c r="F24" t="s">
        <v>81</v>
      </c>
    </row>
    <row r="25" spans="3:6" x14ac:dyDescent="0.3">
      <c r="C25">
        <v>17</v>
      </c>
      <c r="D25" s="8" t="str">
        <f>HYPERLINK("#'Table 17'!A1", "Grid Summary: And to what extent would you support the banning of smoking, specifically in the following spaces?")</f>
        <v>Grid Summary: And to what extent would you support the banning of smoking, specifically in the following spaces?</v>
      </c>
      <c r="E25" s="7"/>
      <c r="F25" t="s">
        <v>81</v>
      </c>
    </row>
    <row r="26" spans="3:6" x14ac:dyDescent="0.3">
      <c r="C26">
        <v>18</v>
      </c>
      <c r="D26" s="8" t="str">
        <f>HYPERLINK("#'Table 18'!A1", "And to what extent would you support the banning of smoking, specifically in the following spaces?: Pub gardens ")</f>
        <v xml:space="preserve">And to what extent would you support the banning of smoking, specifically in the following spaces?: Pub gardens </v>
      </c>
      <c r="E26" s="18" t="str">
        <f>HYPERLINK("#'Full Results'!A160", "160")</f>
        <v>160</v>
      </c>
      <c r="F26" t="s">
        <v>81</v>
      </c>
    </row>
    <row r="27" spans="3:6" x14ac:dyDescent="0.3">
      <c r="C27">
        <v>19</v>
      </c>
      <c r="D27" s="8" t="str">
        <f>HYPERLINK("#'Table 19'!A1", "And to what extent would you support the banning of smoking, specifically in the following spaces?: Outdoor restaurants")</f>
        <v>And to what extent would you support the banning of smoking, specifically in the following spaces?: Outdoor restaurants</v>
      </c>
      <c r="E27" s="18" t="str">
        <f>HYPERLINK("#'Full Results'!A172", "172")</f>
        <v>172</v>
      </c>
      <c r="F27" t="s">
        <v>81</v>
      </c>
    </row>
    <row r="28" spans="3:6" x14ac:dyDescent="0.3">
      <c r="C28">
        <v>20</v>
      </c>
      <c r="D28" s="8" t="str">
        <f>HYPERLINK("#'Table 20'!A1", "And to what extent would you support the banning of smoking, specifically in the following spaces?: Sports grounds")</f>
        <v>And to what extent would you support the banning of smoking, specifically in the following spaces?: Sports grounds</v>
      </c>
      <c r="E28" s="18" t="str">
        <f>HYPERLINK("#'Full Results'!A184", "184")</f>
        <v>184</v>
      </c>
      <c r="F28" t="s">
        <v>81</v>
      </c>
    </row>
    <row r="29" spans="3:6" x14ac:dyDescent="0.3">
      <c r="C29">
        <v>21</v>
      </c>
      <c r="D29" s="8" t="str">
        <f>HYPERLINK("#'Table 21'!A1", "And to what extent would you support the banning of smoking, specifically in the following spaces?: Outside hospitals")</f>
        <v>And to what extent would you support the banning of smoking, specifically in the following spaces?: Outside hospitals</v>
      </c>
      <c r="E29" s="18" t="str">
        <f>HYPERLINK("#'Full Results'!A196", "196")</f>
        <v>196</v>
      </c>
      <c r="F29" t="s">
        <v>81</v>
      </c>
    </row>
    <row r="30" spans="3:6" x14ac:dyDescent="0.3">
      <c r="C30">
        <v>22</v>
      </c>
      <c r="D30" s="8" t="str">
        <f>HYPERLINK("#'Table 22'!A1", "And to what extent would you support the banning of smoking, specifically in the following spaces?: Public parks")</f>
        <v>And to what extent would you support the banning of smoking, specifically in the following spaces?: Public parks</v>
      </c>
      <c r="E30" s="18" t="str">
        <f>HYPERLINK("#'Full Results'!A208", "208")</f>
        <v>208</v>
      </c>
      <c r="F30" t="s">
        <v>81</v>
      </c>
    </row>
    <row r="31" spans="3:6" x14ac:dyDescent="0.3">
      <c r="C31">
        <v>23</v>
      </c>
      <c r="D31" s="8" t="str">
        <f>HYPERLINK("#'Table 23'!A1", "And to what extent would you support the banning of smoking, specifically in the following spaces?: Theme parks")</f>
        <v>And to what extent would you support the banning of smoking, specifically in the following spaces?: Theme parks</v>
      </c>
      <c r="E31" s="18" t="str">
        <f>HYPERLINK("#'Full Results'!A220", "220")</f>
        <v>220</v>
      </c>
      <c r="F31" t="s">
        <v>81</v>
      </c>
    </row>
    <row r="32" spans="3:6" x14ac:dyDescent="0.3">
      <c r="C32">
        <v>24</v>
      </c>
      <c r="D32" s="8" t="str">
        <f>HYPERLINK("#'Table 24'!A1", "And to what extent would you support the banning of smoking, specifically in the following spaces?: Outdoor festivals")</f>
        <v>And to what extent would you support the banning of smoking, specifically in the following spaces?: Outdoor festivals</v>
      </c>
      <c r="E32" s="18" t="str">
        <f>HYPERLINK("#'Full Results'!A232", "232")</f>
        <v>232</v>
      </c>
      <c r="F32" t="s">
        <v>81</v>
      </c>
    </row>
    <row r="33" spans="3:6" x14ac:dyDescent="0.3">
      <c r="C33">
        <v>25</v>
      </c>
      <c r="D33" s="8" t="str">
        <f>HYPERLINK("#'Table 25'!A1", "And to what extent would you support the banning of smoking, specifically in the following spaces?: Beaches")</f>
        <v>And to what extent would you support the banning of smoking, specifically in the following spaces?: Beaches</v>
      </c>
      <c r="E33" s="18" t="str">
        <f>HYPERLINK("#'Full Results'!A244", "244")</f>
        <v>244</v>
      </c>
      <c r="F33" t="s">
        <v>81</v>
      </c>
    </row>
    <row r="34" spans="3:6" x14ac:dyDescent="0.3">
      <c r="C34">
        <v>26</v>
      </c>
      <c r="D34" s="8" t="str">
        <f>HYPERLINK("#'Table 26'!A1", "And to what extent would you support the banning of smoking, specifically in the following spaces?: Train Station platforms")</f>
        <v>And to what extent would you support the banning of smoking, specifically in the following spaces?: Train Station platforms</v>
      </c>
      <c r="E34" s="18" t="str">
        <f>HYPERLINK("#'Full Results'!A256", "256")</f>
        <v>256</v>
      </c>
      <c r="F34" t="s">
        <v>81</v>
      </c>
    </row>
    <row r="35" spans="3:6" x14ac:dyDescent="0.3">
      <c r="C35">
        <v>27</v>
      </c>
      <c r="D35" s="8" t="str">
        <f>HYPERLINK("#'Table 27'!A1", "And to what extent would you support the banning of smoking, specifically in the following spaces?: Shopping high streets")</f>
        <v>And to what extent would you support the banning of smoking, specifically in the following spaces?: Shopping high streets</v>
      </c>
      <c r="E35" s="18" t="str">
        <f>HYPERLINK("#'Full Results'!A268", "268")</f>
        <v>268</v>
      </c>
      <c r="F35" t="s">
        <v>81</v>
      </c>
    </row>
    <row r="36" spans="3:6" x14ac:dyDescent="0.3">
      <c r="E36" s="7"/>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Y280"/>
  <sheetViews>
    <sheetView showGridLines="0" workbookViewId="0">
      <pane xSplit="2" ySplit="8" topLeftCell="C9" activePane="bottomRight" state="frozen"/>
      <selection pane="topRight"/>
      <selection pane="bottomLeft"/>
      <selection pane="bottomRight" activeCell="D164" sqref="D164"/>
    </sheetView>
  </sheetViews>
  <sheetFormatPr defaultColWidth="11.5546875" defaultRowHeight="14.4" x14ac:dyDescent="0.3"/>
  <cols>
    <col min="2" max="2" width="20.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5" width="10.6640625" customWidth="1"/>
    <col min="36" max="36" width="2.21875" customWidth="1"/>
    <col min="37" max="37" width="10.6640625" customWidth="1"/>
    <col min="38" max="38" width="2.21875" customWidth="1"/>
    <col min="39" max="39" width="10.6640625" customWidth="1"/>
    <col min="40" max="40" width="2.21875" customWidth="1"/>
    <col min="41" max="41" width="10.6640625" customWidth="1"/>
    <col min="42" max="42" width="2.21875" customWidth="1"/>
    <col min="43" max="45" width="10.6640625" customWidth="1"/>
    <col min="46" max="46" width="2.21875" customWidth="1"/>
    <col min="47" max="47" width="10.6640625" customWidth="1"/>
    <col min="48" max="48" width="2.21875" customWidth="1"/>
    <col min="49" max="49" width="10.6640625" customWidth="1"/>
    <col min="50" max="50" width="2.21875" customWidth="1"/>
    <col min="51" max="51" width="10.6640625" customWidth="1"/>
    <col min="52" max="52" width="2.21875" customWidth="1"/>
  </cols>
  <sheetData>
    <row r="2" spans="2:51" ht="40.049999999999997" customHeight="1" x14ac:dyDescent="0.3">
      <c r="D2" s="25" t="s">
        <v>142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51" ht="30" customHeight="1" x14ac:dyDescent="0.3">
      <c r="B5" s="13"/>
      <c r="C5" s="13"/>
      <c r="D5" s="28" t="s">
        <v>55</v>
      </c>
      <c r="E5" s="28"/>
      <c r="F5" s="13"/>
      <c r="G5" s="28" t="s">
        <v>56</v>
      </c>
      <c r="H5" s="28"/>
      <c r="I5" s="28"/>
      <c r="J5" s="28"/>
      <c r="K5" s="28"/>
      <c r="L5" s="28"/>
      <c r="M5" s="13"/>
      <c r="N5" s="28" t="s">
        <v>57</v>
      </c>
      <c r="O5" s="28"/>
      <c r="P5" s="28"/>
      <c r="Q5" s="28"/>
      <c r="R5" s="13"/>
      <c r="S5" s="28" t="s">
        <v>58</v>
      </c>
      <c r="T5" s="28"/>
      <c r="U5" s="28"/>
      <c r="V5" s="28"/>
      <c r="W5" s="28"/>
      <c r="X5" s="28"/>
      <c r="Y5" s="28"/>
      <c r="Z5" s="28"/>
      <c r="AA5" s="28"/>
      <c r="AB5" s="28"/>
      <c r="AC5" s="28"/>
      <c r="AD5" s="28"/>
      <c r="AE5" s="13"/>
      <c r="AF5" s="28" t="s">
        <v>43</v>
      </c>
      <c r="AG5" s="28"/>
      <c r="AH5" s="28"/>
      <c r="AI5" s="28"/>
      <c r="AJ5" s="13"/>
      <c r="AK5" s="28" t="s">
        <v>59</v>
      </c>
      <c r="AL5" s="13"/>
      <c r="AM5" s="28" t="s">
        <v>60</v>
      </c>
      <c r="AN5" s="13"/>
      <c r="AO5" s="28" t="s">
        <v>49</v>
      </c>
      <c r="AP5" s="13"/>
      <c r="AQ5" s="28" t="s">
        <v>61</v>
      </c>
      <c r="AR5" s="28"/>
      <c r="AS5" s="28"/>
      <c r="AT5" s="13"/>
      <c r="AU5" s="28" t="s">
        <v>52</v>
      </c>
      <c r="AV5" s="13"/>
      <c r="AW5" s="28" t="s">
        <v>62</v>
      </c>
      <c r="AX5" s="13"/>
      <c r="AY5" s="28" t="s">
        <v>54</v>
      </c>
    </row>
    <row r="6" spans="2:5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M6" s="12" t="s">
        <v>48</v>
      </c>
      <c r="AO6" s="12" t="s">
        <v>49</v>
      </c>
      <c r="AQ6" s="12" t="s">
        <v>43</v>
      </c>
      <c r="AR6" s="12" t="s">
        <v>50</v>
      </c>
      <c r="AS6" s="12" t="s">
        <v>51</v>
      </c>
      <c r="AU6" s="12" t="s">
        <v>52</v>
      </c>
      <c r="AW6" s="12" t="s">
        <v>53</v>
      </c>
      <c r="AY6" s="12" t="s">
        <v>54</v>
      </c>
    </row>
    <row r="7" spans="2:51" ht="19.95" customHeight="1" x14ac:dyDescent="0.3">
      <c r="B7" s="10" t="s">
        <v>19</v>
      </c>
      <c r="C7" s="10">
        <v>1790</v>
      </c>
      <c r="D7" s="10">
        <v>917</v>
      </c>
      <c r="E7" s="10">
        <v>863</v>
      </c>
      <c r="F7" s="10"/>
      <c r="G7" s="10">
        <v>280</v>
      </c>
      <c r="H7" s="10">
        <v>292</v>
      </c>
      <c r="I7" s="10">
        <v>305</v>
      </c>
      <c r="J7" s="10">
        <v>283</v>
      </c>
      <c r="K7" s="10">
        <v>257</v>
      </c>
      <c r="L7" s="10">
        <v>373</v>
      </c>
      <c r="M7" s="10"/>
      <c r="N7" s="10">
        <v>479</v>
      </c>
      <c r="O7" s="10">
        <v>461</v>
      </c>
      <c r="P7" s="10">
        <v>360</v>
      </c>
      <c r="Q7" s="10">
        <v>485</v>
      </c>
      <c r="R7" s="10"/>
      <c r="S7" s="10">
        <v>265</v>
      </c>
      <c r="T7" s="10">
        <v>236</v>
      </c>
      <c r="U7" s="10">
        <v>124</v>
      </c>
      <c r="V7" s="10">
        <v>138</v>
      </c>
      <c r="W7" s="10">
        <v>125</v>
      </c>
      <c r="X7" s="10">
        <v>162</v>
      </c>
      <c r="Y7" s="10">
        <v>143</v>
      </c>
      <c r="Z7" s="10">
        <v>78</v>
      </c>
      <c r="AA7" s="10">
        <v>196</v>
      </c>
      <c r="AB7" s="10">
        <v>166</v>
      </c>
      <c r="AC7" s="10">
        <v>97</v>
      </c>
      <c r="AD7" s="10">
        <v>60</v>
      </c>
      <c r="AE7" s="10"/>
      <c r="AF7" s="10">
        <v>416</v>
      </c>
      <c r="AG7" s="10">
        <v>94</v>
      </c>
      <c r="AH7" s="10">
        <v>276</v>
      </c>
      <c r="AI7" s="10">
        <v>976</v>
      </c>
      <c r="AJ7" s="10"/>
      <c r="AK7" s="10">
        <v>378</v>
      </c>
      <c r="AL7" s="10"/>
      <c r="AM7" s="10">
        <v>610</v>
      </c>
      <c r="AN7" s="10"/>
      <c r="AO7" s="10">
        <v>187</v>
      </c>
      <c r="AP7" s="10"/>
      <c r="AQ7" s="10">
        <v>455</v>
      </c>
      <c r="AR7" s="10">
        <v>136</v>
      </c>
      <c r="AS7" s="10">
        <v>1179</v>
      </c>
      <c r="AT7" s="10"/>
      <c r="AU7" s="10">
        <v>422</v>
      </c>
      <c r="AV7" s="10"/>
      <c r="AW7" s="10">
        <v>368</v>
      </c>
      <c r="AX7" s="10"/>
      <c r="AY7" s="10">
        <v>317</v>
      </c>
    </row>
    <row r="8" spans="2:51" ht="19.95" customHeight="1" x14ac:dyDescent="0.3">
      <c r="B8" s="11" t="s">
        <v>20</v>
      </c>
      <c r="C8" s="11">
        <v>1790</v>
      </c>
      <c r="D8" s="11">
        <v>878</v>
      </c>
      <c r="E8" s="11">
        <v>902</v>
      </c>
      <c r="F8" s="11"/>
      <c r="G8" s="11">
        <v>252</v>
      </c>
      <c r="H8" s="11">
        <v>305</v>
      </c>
      <c r="I8" s="11">
        <v>304</v>
      </c>
      <c r="J8" s="11">
        <v>303</v>
      </c>
      <c r="K8" s="11">
        <v>251</v>
      </c>
      <c r="L8" s="11">
        <v>375</v>
      </c>
      <c r="M8" s="11"/>
      <c r="N8" s="11">
        <v>481</v>
      </c>
      <c r="O8" s="11">
        <v>464</v>
      </c>
      <c r="P8" s="11">
        <v>393</v>
      </c>
      <c r="Q8" s="11">
        <v>447</v>
      </c>
      <c r="R8" s="11"/>
      <c r="S8" s="11">
        <v>251</v>
      </c>
      <c r="T8" s="11">
        <v>233</v>
      </c>
      <c r="U8" s="11">
        <v>143</v>
      </c>
      <c r="V8" s="11">
        <v>161</v>
      </c>
      <c r="W8" s="11">
        <v>125</v>
      </c>
      <c r="X8" s="11">
        <v>161</v>
      </c>
      <c r="Y8" s="11">
        <v>143</v>
      </c>
      <c r="Z8" s="11">
        <v>72</v>
      </c>
      <c r="AA8" s="11">
        <v>197</v>
      </c>
      <c r="AB8" s="11">
        <v>161</v>
      </c>
      <c r="AC8" s="11">
        <v>89</v>
      </c>
      <c r="AD8" s="11">
        <v>54</v>
      </c>
      <c r="AE8" s="11"/>
      <c r="AF8" s="11">
        <v>412</v>
      </c>
      <c r="AG8" s="11">
        <v>93</v>
      </c>
      <c r="AH8" s="11">
        <v>283</v>
      </c>
      <c r="AI8" s="11">
        <v>976</v>
      </c>
      <c r="AJ8" s="11"/>
      <c r="AK8" s="11">
        <v>374</v>
      </c>
      <c r="AL8" s="11"/>
      <c r="AM8" s="11">
        <v>601</v>
      </c>
      <c r="AN8" s="11"/>
      <c r="AO8" s="11">
        <v>190</v>
      </c>
      <c r="AP8" s="11"/>
      <c r="AQ8" s="11">
        <v>449</v>
      </c>
      <c r="AR8" s="11">
        <v>133</v>
      </c>
      <c r="AS8" s="11">
        <v>1186</v>
      </c>
      <c r="AT8" s="11"/>
      <c r="AU8" s="11">
        <v>413</v>
      </c>
      <c r="AV8" s="11"/>
      <c r="AW8" s="11">
        <v>365</v>
      </c>
      <c r="AX8" s="11"/>
      <c r="AY8" s="11">
        <v>313</v>
      </c>
    </row>
    <row r="11" spans="2:51" x14ac:dyDescent="0.3">
      <c r="B11" s="6" t="s">
        <v>82</v>
      </c>
    </row>
    <row r="12" spans="2:51" x14ac:dyDescent="0.3">
      <c r="B12" s="24" t="s">
        <v>81</v>
      </c>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row>
    <row r="13" spans="2:51" x14ac:dyDescent="0.3">
      <c r="B13" t="s">
        <v>70</v>
      </c>
      <c r="C13" s="14">
        <v>9.1230751838842994E-2</v>
      </c>
      <c r="D13" s="14">
        <v>0.11263400963895</v>
      </c>
      <c r="E13" s="14">
        <v>6.81089542863859E-2</v>
      </c>
      <c r="F13" s="14"/>
      <c r="G13" s="14">
        <v>7.8228463354574201E-2</v>
      </c>
      <c r="H13" s="14">
        <v>8.8912982425348494E-2</v>
      </c>
      <c r="I13" s="14">
        <v>0.121160843057925</v>
      </c>
      <c r="J13" s="14">
        <v>9.3454904165197805E-2</v>
      </c>
      <c r="K13" s="14">
        <v>0.119387211513938</v>
      </c>
      <c r="L13" s="14">
        <v>5.6917839843594401E-2</v>
      </c>
      <c r="M13" s="14"/>
      <c r="N13" s="14">
        <v>8.4638659662219701E-2</v>
      </c>
      <c r="O13" s="14">
        <v>6.4271437474391194E-2</v>
      </c>
      <c r="P13" s="14">
        <v>7.1687265205231901E-2</v>
      </c>
      <c r="Q13" s="14">
        <v>0.14451187534726501</v>
      </c>
      <c r="R13" s="14"/>
      <c r="S13" s="14">
        <v>0.108101534768017</v>
      </c>
      <c r="T13" s="14">
        <v>9.7379376516070607E-2</v>
      </c>
      <c r="U13" s="14">
        <v>7.8389070819757503E-2</v>
      </c>
      <c r="V13" s="14">
        <v>8.93182867303529E-2</v>
      </c>
      <c r="W13" s="14">
        <v>6.64200495236167E-2</v>
      </c>
      <c r="X13" s="14">
        <v>0.100236577933127</v>
      </c>
      <c r="Y13" s="14">
        <v>6.6453088112287201E-2</v>
      </c>
      <c r="Z13" s="14">
        <v>6.3965397154982701E-2</v>
      </c>
      <c r="AA13" s="14">
        <v>0.10100568040117899</v>
      </c>
      <c r="AB13" s="14">
        <v>9.3905758277773393E-2</v>
      </c>
      <c r="AC13" s="14">
        <v>0.101204214967844</v>
      </c>
      <c r="AD13" s="14">
        <v>9.8429481648097297E-2</v>
      </c>
      <c r="AE13" s="14"/>
      <c r="AF13" s="14">
        <v>0.36018011786020099</v>
      </c>
      <c r="AG13" s="14">
        <v>7.6344772071645597E-2</v>
      </c>
      <c r="AH13" s="14">
        <v>0</v>
      </c>
      <c r="AI13" s="14">
        <v>6.9293784347774301E-3</v>
      </c>
      <c r="AJ13" s="14"/>
      <c r="AK13" s="14">
        <v>0.16547269164163</v>
      </c>
      <c r="AL13" s="14"/>
      <c r="AM13" s="14">
        <v>0.179183330992018</v>
      </c>
      <c r="AN13" s="14"/>
      <c r="AO13" s="14">
        <v>0.23581936269430201</v>
      </c>
      <c r="AP13" s="14"/>
      <c r="AQ13" s="14">
        <v>0.363578976335383</v>
      </c>
      <c r="AR13" s="14">
        <v>0</v>
      </c>
      <c r="AS13" s="14">
        <v>0</v>
      </c>
      <c r="AT13" s="14"/>
      <c r="AU13" s="14">
        <v>0.39562770596878799</v>
      </c>
      <c r="AV13" s="14"/>
      <c r="AW13" s="14">
        <v>0.22286734699236699</v>
      </c>
      <c r="AX13" s="14"/>
      <c r="AY13" s="14">
        <v>0.22946391285958601</v>
      </c>
    </row>
    <row r="14" spans="2:51" x14ac:dyDescent="0.3">
      <c r="B14" t="s">
        <v>71</v>
      </c>
      <c r="C14" s="14">
        <v>3.8763637242720701E-2</v>
      </c>
      <c r="D14" s="14">
        <v>4.8401227001439902E-2</v>
      </c>
      <c r="E14" s="14">
        <v>2.8803375505709401E-2</v>
      </c>
      <c r="F14" s="14"/>
      <c r="G14" s="14">
        <v>7.7343082166677096E-2</v>
      </c>
      <c r="H14" s="14">
        <v>7.2301661365968301E-2</v>
      </c>
      <c r="I14" s="14">
        <v>5.48755307250069E-2</v>
      </c>
      <c r="J14" s="14">
        <v>1.8386274230205502E-2</v>
      </c>
      <c r="K14" s="14">
        <v>6.8046743880499604E-3</v>
      </c>
      <c r="L14" s="14">
        <v>1.0307176779797299E-2</v>
      </c>
      <c r="M14" s="14"/>
      <c r="N14" s="14">
        <v>6.3153061872058006E-2</v>
      </c>
      <c r="O14" s="14">
        <v>4.1730084605272999E-2</v>
      </c>
      <c r="P14" s="14">
        <v>2.3813728100932199E-2</v>
      </c>
      <c r="Q14" s="14">
        <v>2.30173009026781E-2</v>
      </c>
      <c r="R14" s="14"/>
      <c r="S14" s="14">
        <v>7.5305813608846098E-2</v>
      </c>
      <c r="T14" s="14">
        <v>2.9673747183873101E-2</v>
      </c>
      <c r="U14" s="14">
        <v>4.95158386599392E-2</v>
      </c>
      <c r="V14" s="14">
        <v>1.30882091616802E-2</v>
      </c>
      <c r="W14" s="14">
        <v>3.0298632471034599E-2</v>
      </c>
      <c r="X14" s="14">
        <v>3.9023932174866702E-2</v>
      </c>
      <c r="Y14" s="14">
        <v>4.1579209750557802E-2</v>
      </c>
      <c r="Z14" s="14">
        <v>2.5041910509599901E-2</v>
      </c>
      <c r="AA14" s="14">
        <v>4.4476673942744502E-2</v>
      </c>
      <c r="AB14" s="14">
        <v>0</v>
      </c>
      <c r="AC14" s="14">
        <v>7.8272944112874901E-2</v>
      </c>
      <c r="AD14" s="14">
        <v>1.54508688676517E-2</v>
      </c>
      <c r="AE14" s="14"/>
      <c r="AF14" s="14">
        <v>0.146121482899841</v>
      </c>
      <c r="AG14" s="14">
        <v>4.1164424884603402E-2</v>
      </c>
      <c r="AH14" s="14">
        <v>0</v>
      </c>
      <c r="AI14" s="14">
        <v>2.5026878878756302E-3</v>
      </c>
      <c r="AJ14" s="14"/>
      <c r="AK14" s="14">
        <v>6.3964128690192107E-2</v>
      </c>
      <c r="AL14" s="14"/>
      <c r="AM14" s="14">
        <v>7.1175800214268503E-2</v>
      </c>
      <c r="AN14" s="14"/>
      <c r="AO14" s="14">
        <v>8.2642051938885394E-2</v>
      </c>
      <c r="AP14" s="14"/>
      <c r="AQ14" s="14">
        <v>0.154483474745891</v>
      </c>
      <c r="AR14" s="14">
        <v>0</v>
      </c>
      <c r="AS14" s="14">
        <v>0</v>
      </c>
      <c r="AT14" s="14"/>
      <c r="AU14" s="14">
        <v>0.16810087134253299</v>
      </c>
      <c r="AV14" s="14"/>
      <c r="AW14" s="14">
        <v>0.13452866249053999</v>
      </c>
      <c r="AX14" s="14"/>
      <c r="AY14" s="14">
        <v>0.157935456659346</v>
      </c>
    </row>
    <row r="15" spans="2:51" x14ac:dyDescent="0.3">
      <c r="B15" t="s">
        <v>72</v>
      </c>
      <c r="C15" s="14">
        <v>2.6979077951684301E-2</v>
      </c>
      <c r="D15" s="14">
        <v>3.0742576973360001E-2</v>
      </c>
      <c r="E15" s="14">
        <v>2.3617082419406299E-2</v>
      </c>
      <c r="F15" s="14"/>
      <c r="G15" s="14">
        <v>5.0970373105735503E-2</v>
      </c>
      <c r="H15" s="14">
        <v>5.8370430810461102E-2</v>
      </c>
      <c r="I15" s="14">
        <v>3.2421399008644797E-2</v>
      </c>
      <c r="J15" s="14">
        <v>1.3106158513343799E-2</v>
      </c>
      <c r="K15" s="14">
        <v>7.62563812721104E-3</v>
      </c>
      <c r="L15" s="14">
        <v>5.0421146830786903E-3</v>
      </c>
      <c r="M15" s="14"/>
      <c r="N15" s="14">
        <v>4.1999916311122799E-2</v>
      </c>
      <c r="O15" s="14">
        <v>2.12339444793356E-2</v>
      </c>
      <c r="P15" s="14">
        <v>1.9954629602087898E-2</v>
      </c>
      <c r="Q15" s="14">
        <v>2.32569801249051E-2</v>
      </c>
      <c r="R15" s="14"/>
      <c r="S15" s="14">
        <v>7.4225721548517004E-2</v>
      </c>
      <c r="T15" s="14">
        <v>1.1827795054875301E-2</v>
      </c>
      <c r="U15" s="14">
        <v>7.67516991951008E-3</v>
      </c>
      <c r="V15" s="14">
        <v>8.0556985836215192E-3</v>
      </c>
      <c r="W15" s="14">
        <v>8.1259913170037609E-3</v>
      </c>
      <c r="X15" s="14">
        <v>1.8277699141678001E-2</v>
      </c>
      <c r="Y15" s="14">
        <v>2.8296553990867598E-2</v>
      </c>
      <c r="Z15" s="14">
        <v>4.9496343318531498E-2</v>
      </c>
      <c r="AA15" s="14">
        <v>4.1028696894999397E-2</v>
      </c>
      <c r="AB15" s="14">
        <v>2.4705262098835602E-2</v>
      </c>
      <c r="AC15" s="14">
        <v>9.8763141595768003E-3</v>
      </c>
      <c r="AD15" s="14">
        <v>0</v>
      </c>
      <c r="AE15" s="14"/>
      <c r="AF15" s="14">
        <v>6.59408109328328E-2</v>
      </c>
      <c r="AG15" s="14">
        <v>0.103676567932641</v>
      </c>
      <c r="AH15" s="14">
        <v>0</v>
      </c>
      <c r="AI15" s="14">
        <v>7.2376927586669101E-3</v>
      </c>
      <c r="AJ15" s="14"/>
      <c r="AK15" s="14">
        <v>4.1083321977444701E-2</v>
      </c>
      <c r="AL15" s="14"/>
      <c r="AM15" s="14">
        <v>4.6018676569085301E-2</v>
      </c>
      <c r="AN15" s="14"/>
      <c r="AO15" s="14">
        <v>4.4150484674963103E-2</v>
      </c>
      <c r="AP15" s="14"/>
      <c r="AQ15" s="14">
        <v>0.107518850238934</v>
      </c>
      <c r="AR15" s="14">
        <v>0</v>
      </c>
      <c r="AS15" s="14">
        <v>0</v>
      </c>
      <c r="AT15" s="14"/>
      <c r="AU15" s="14">
        <v>0.116996412986191</v>
      </c>
      <c r="AV15" s="14"/>
      <c r="AW15" s="14">
        <v>9.7482203296844899E-2</v>
      </c>
      <c r="AX15" s="14"/>
      <c r="AY15" s="14">
        <v>0.10437832844151899</v>
      </c>
    </row>
    <row r="16" spans="2:51" x14ac:dyDescent="0.3">
      <c r="B16" t="s">
        <v>73</v>
      </c>
      <c r="C16" s="14">
        <v>1.9782193084350901E-2</v>
      </c>
      <c r="D16" s="14">
        <v>2.50908389629938E-2</v>
      </c>
      <c r="E16" s="14">
        <v>1.4837432209677801E-2</v>
      </c>
      <c r="F16" s="14"/>
      <c r="G16" s="14">
        <v>4.2981136236791201E-2</v>
      </c>
      <c r="H16" s="14">
        <v>4.9945929220201198E-2</v>
      </c>
      <c r="I16" s="14">
        <v>1.30225466674151E-2</v>
      </c>
      <c r="J16" s="14">
        <v>8.0448829424812403E-3</v>
      </c>
      <c r="K16" s="14">
        <v>3.9483577594678198E-3</v>
      </c>
      <c r="L16" s="14">
        <v>5.1983854480323298E-3</v>
      </c>
      <c r="M16" s="14"/>
      <c r="N16" s="14">
        <v>3.9042256675107301E-2</v>
      </c>
      <c r="O16" s="14">
        <v>1.6465879871704999E-2</v>
      </c>
      <c r="P16" s="14">
        <v>1.5866067777829299E-2</v>
      </c>
      <c r="Q16" s="14">
        <v>6.1639088660031703E-3</v>
      </c>
      <c r="R16" s="14"/>
      <c r="S16" s="14">
        <v>4.4883726094561302E-2</v>
      </c>
      <c r="T16" s="14">
        <v>1.7823923058234398E-2</v>
      </c>
      <c r="U16" s="14">
        <v>1.5363936701615699E-2</v>
      </c>
      <c r="V16" s="14">
        <v>0</v>
      </c>
      <c r="W16" s="14">
        <v>0</v>
      </c>
      <c r="X16" s="14">
        <v>2.4343508603880501E-2</v>
      </c>
      <c r="Y16" s="14">
        <v>2.8647538114633601E-2</v>
      </c>
      <c r="Z16" s="14">
        <v>2.7882891133049901E-2</v>
      </c>
      <c r="AA16" s="14">
        <v>1.97202966071531E-2</v>
      </c>
      <c r="AB16" s="14">
        <v>6.1169224210009098E-3</v>
      </c>
      <c r="AC16" s="14">
        <v>2.18789326087124E-2</v>
      </c>
      <c r="AD16" s="14">
        <v>1.7629930304486102E-2</v>
      </c>
      <c r="AE16" s="14"/>
      <c r="AF16" s="14">
        <v>6.6813657473167296E-2</v>
      </c>
      <c r="AG16" s="14">
        <v>7.4223879722871394E-2</v>
      </c>
      <c r="AH16" s="14">
        <v>0</v>
      </c>
      <c r="AI16" s="14">
        <v>1.0316457850272501E-3</v>
      </c>
      <c r="AJ16" s="14"/>
      <c r="AK16" s="14">
        <v>2.40385960602554E-2</v>
      </c>
      <c r="AL16" s="14"/>
      <c r="AM16" s="14">
        <v>4.0492055237780801E-2</v>
      </c>
      <c r="AN16" s="14"/>
      <c r="AO16" s="14">
        <v>4.2559228875027298E-2</v>
      </c>
      <c r="AP16" s="14"/>
      <c r="AQ16" s="14">
        <v>4.2120466720620899E-2</v>
      </c>
      <c r="AR16" s="14">
        <v>0.123563846508875</v>
      </c>
      <c r="AS16" s="14">
        <v>0</v>
      </c>
      <c r="AT16" s="14"/>
      <c r="AU16" s="14">
        <v>8.5786683889424606E-2</v>
      </c>
      <c r="AV16" s="14"/>
      <c r="AW16" s="14">
        <v>6.5097883208267204E-2</v>
      </c>
      <c r="AX16" s="14"/>
      <c r="AY16" s="14">
        <v>7.7081996871588496E-2</v>
      </c>
    </row>
    <row r="17" spans="2:51" x14ac:dyDescent="0.3">
      <c r="B17" t="s">
        <v>74</v>
      </c>
      <c r="C17" s="14">
        <v>2.05675286803308E-2</v>
      </c>
      <c r="D17" s="14">
        <v>2.1563107172932E-2</v>
      </c>
      <c r="E17" s="14">
        <v>1.9826966177351801E-2</v>
      </c>
      <c r="F17" s="14"/>
      <c r="G17" s="14">
        <v>7.5011168596297098E-2</v>
      </c>
      <c r="H17" s="14">
        <v>3.8390926379968597E-2</v>
      </c>
      <c r="I17" s="14">
        <v>1.62596174943179E-2</v>
      </c>
      <c r="J17" s="14">
        <v>4.1285834170677101E-3</v>
      </c>
      <c r="K17" s="14">
        <v>0</v>
      </c>
      <c r="L17" s="14">
        <v>0</v>
      </c>
      <c r="M17" s="14"/>
      <c r="N17" s="14">
        <v>2.7526916618626499E-2</v>
      </c>
      <c r="O17" s="14">
        <v>1.9912389479778698E-2</v>
      </c>
      <c r="P17" s="14">
        <v>2.0818813289782301E-2</v>
      </c>
      <c r="Q17" s="14">
        <v>1.37679800955953E-2</v>
      </c>
      <c r="R17" s="14"/>
      <c r="S17" s="14">
        <v>3.9464132316948598E-2</v>
      </c>
      <c r="T17" s="14">
        <v>2.7842445383106099E-2</v>
      </c>
      <c r="U17" s="14">
        <v>6.7732937814962198E-3</v>
      </c>
      <c r="V17" s="14">
        <v>8.0105789579174996E-3</v>
      </c>
      <c r="W17" s="14">
        <v>2.24306860372031E-2</v>
      </c>
      <c r="X17" s="14">
        <v>4.2500521752786999E-2</v>
      </c>
      <c r="Y17" s="14">
        <v>1.31577744165432E-2</v>
      </c>
      <c r="Z17" s="14">
        <v>0</v>
      </c>
      <c r="AA17" s="14">
        <v>2.0164283008275E-2</v>
      </c>
      <c r="AB17" s="14">
        <v>0</v>
      </c>
      <c r="AC17" s="14">
        <v>2.9922562553672601E-2</v>
      </c>
      <c r="AD17" s="14">
        <v>0</v>
      </c>
      <c r="AE17" s="14"/>
      <c r="AF17" s="14">
        <v>5.5065955697533302E-2</v>
      </c>
      <c r="AG17" s="14">
        <v>8.3189475147703598E-2</v>
      </c>
      <c r="AH17" s="14">
        <v>0</v>
      </c>
      <c r="AI17" s="14">
        <v>5.6608837404794098E-3</v>
      </c>
      <c r="AJ17" s="14"/>
      <c r="AK17" s="14">
        <v>3.0738587629057498E-2</v>
      </c>
      <c r="AL17" s="14"/>
      <c r="AM17" s="14">
        <v>4.0493206410339301E-2</v>
      </c>
      <c r="AN17" s="14"/>
      <c r="AO17" s="14">
        <v>7.1387017737268493E-2</v>
      </c>
      <c r="AP17" s="14"/>
      <c r="AQ17" s="14">
        <v>4.1513160451957701E-2</v>
      </c>
      <c r="AR17" s="14">
        <v>0.13614029555757601</v>
      </c>
      <c r="AS17" s="14">
        <v>0</v>
      </c>
      <c r="AT17" s="14"/>
      <c r="AU17" s="14">
        <v>8.9192339482420502E-2</v>
      </c>
      <c r="AV17" s="14"/>
      <c r="AW17" s="14">
        <v>7.7899550769033502E-2</v>
      </c>
      <c r="AX17" s="14"/>
      <c r="AY17" s="14">
        <v>9.0395770994744995E-2</v>
      </c>
    </row>
    <row r="18" spans="2:51" x14ac:dyDescent="0.3">
      <c r="B18" t="s">
        <v>75</v>
      </c>
      <c r="C18" s="14">
        <v>3.3274290757863499E-2</v>
      </c>
      <c r="D18" s="14">
        <v>3.1160678413024601E-2</v>
      </c>
      <c r="E18" s="14">
        <v>3.3131822769336898E-2</v>
      </c>
      <c r="F18" s="14"/>
      <c r="G18" s="14">
        <v>7.2841536497080098E-2</v>
      </c>
      <c r="H18" s="14">
        <v>4.7191122993492603E-2</v>
      </c>
      <c r="I18" s="14">
        <v>4.4536077914250398E-2</v>
      </c>
      <c r="J18" s="14">
        <v>1.55496373204955E-2</v>
      </c>
      <c r="K18" s="14">
        <v>1.480184692007E-2</v>
      </c>
      <c r="L18" s="14">
        <v>1.2892315338749899E-2</v>
      </c>
      <c r="M18" s="14"/>
      <c r="N18" s="14">
        <v>3.4859739527851201E-2</v>
      </c>
      <c r="O18" s="14">
        <v>3.4892321363761497E-2</v>
      </c>
      <c r="P18" s="14">
        <v>3.8037839021309201E-2</v>
      </c>
      <c r="Q18" s="14">
        <v>2.60727917125715E-2</v>
      </c>
      <c r="R18" s="14"/>
      <c r="S18" s="14">
        <v>4.8204018744295099E-2</v>
      </c>
      <c r="T18" s="14">
        <v>3.6715057164797303E-2</v>
      </c>
      <c r="U18" s="14">
        <v>4.8450190754662198E-2</v>
      </c>
      <c r="V18" s="14">
        <v>2.9962302008327699E-2</v>
      </c>
      <c r="W18" s="14">
        <v>2.44518027709494E-2</v>
      </c>
      <c r="X18" s="14">
        <v>3.1502289190678101E-2</v>
      </c>
      <c r="Y18" s="14">
        <v>2.15195425920152E-2</v>
      </c>
      <c r="Z18" s="14">
        <v>1.1517483470505199E-2</v>
      </c>
      <c r="AA18" s="14">
        <v>4.4137150592959598E-2</v>
      </c>
      <c r="AB18" s="14">
        <v>6.4106494904760704E-3</v>
      </c>
      <c r="AC18" s="14">
        <v>5.0845316859896898E-2</v>
      </c>
      <c r="AD18" s="14">
        <v>1.6044471357199299E-2</v>
      </c>
      <c r="AE18" s="14"/>
      <c r="AF18" s="14">
        <v>5.1702514815024303E-2</v>
      </c>
      <c r="AG18" s="14">
        <v>0.17741391094731401</v>
      </c>
      <c r="AH18" s="14">
        <v>0</v>
      </c>
      <c r="AI18" s="14">
        <v>2.1298229651129499E-2</v>
      </c>
      <c r="AJ18" s="14"/>
      <c r="AK18" s="14">
        <v>4.5798443530269302E-2</v>
      </c>
      <c r="AL18" s="14"/>
      <c r="AM18" s="14">
        <v>4.8294103706653102E-2</v>
      </c>
      <c r="AN18" s="14"/>
      <c r="AO18" s="14">
        <v>3.8646264948539698E-2</v>
      </c>
      <c r="AP18" s="14"/>
      <c r="AQ18" s="14">
        <v>4.0951066162691001E-2</v>
      </c>
      <c r="AR18" s="14">
        <v>0.30845098308758201</v>
      </c>
      <c r="AS18" s="14">
        <v>0</v>
      </c>
      <c r="AT18" s="14"/>
      <c r="AU18" s="14">
        <v>0.144295986330643</v>
      </c>
      <c r="AV18" s="14"/>
      <c r="AW18" s="14">
        <v>7.0643555585730294E-2</v>
      </c>
      <c r="AX18" s="14"/>
      <c r="AY18" s="14">
        <v>8.8243248583935202E-2</v>
      </c>
    </row>
    <row r="19" spans="2:51" x14ac:dyDescent="0.3">
      <c r="B19" t="s">
        <v>76</v>
      </c>
      <c r="C19" s="14">
        <v>0.76107226191518595</v>
      </c>
      <c r="D19" s="14">
        <v>0.72011379751980398</v>
      </c>
      <c r="E19" s="14">
        <v>0.80516179567846302</v>
      </c>
      <c r="F19" s="14"/>
      <c r="G19" s="14">
        <v>0.59896779885303897</v>
      </c>
      <c r="H19" s="14">
        <v>0.62410240346227597</v>
      </c>
      <c r="I19" s="14">
        <v>0.71772398513243996</v>
      </c>
      <c r="J19" s="14">
        <v>0.82956846597129097</v>
      </c>
      <c r="K19" s="14">
        <v>0.84293451315763901</v>
      </c>
      <c r="L19" s="14">
        <v>0.90660934116484604</v>
      </c>
      <c r="M19" s="14"/>
      <c r="N19" s="14">
        <v>0.70256150456992295</v>
      </c>
      <c r="O19" s="14">
        <v>0.79521806558000796</v>
      </c>
      <c r="P19" s="14">
        <v>0.79762435815191701</v>
      </c>
      <c r="Q19" s="14">
        <v>0.75378011173875203</v>
      </c>
      <c r="R19" s="14"/>
      <c r="S19" s="14">
        <v>0.60555040144731098</v>
      </c>
      <c r="T19" s="14">
        <v>0.77873765563904296</v>
      </c>
      <c r="U19" s="14">
        <v>0.78678170644423795</v>
      </c>
      <c r="V19" s="14">
        <v>0.82789107400928297</v>
      </c>
      <c r="W19" s="14">
        <v>0.83274865824088196</v>
      </c>
      <c r="X19" s="14">
        <v>0.73695947823678798</v>
      </c>
      <c r="Y19" s="14">
        <v>0.78691818138273195</v>
      </c>
      <c r="Z19" s="14">
        <v>0.82209597441333104</v>
      </c>
      <c r="AA19" s="14">
        <v>0.71347506255274995</v>
      </c>
      <c r="AB19" s="14">
        <v>0.868861407711914</v>
      </c>
      <c r="AC19" s="14">
        <v>0.69835405671234796</v>
      </c>
      <c r="AD19" s="14">
        <v>0.85244524782256603</v>
      </c>
      <c r="AE19" s="14"/>
      <c r="AF19" s="14">
        <v>0.24906143044217499</v>
      </c>
      <c r="AG19" s="14">
        <v>0.44398696929322101</v>
      </c>
      <c r="AH19" s="14">
        <v>0.99139611225089996</v>
      </c>
      <c r="AI19" s="14">
        <v>0.94470690965646698</v>
      </c>
      <c r="AJ19" s="14"/>
      <c r="AK19" s="14">
        <v>0.62000222088411705</v>
      </c>
      <c r="AL19" s="14"/>
      <c r="AM19" s="14">
        <v>0.56753643131485199</v>
      </c>
      <c r="AN19" s="14"/>
      <c r="AO19" s="14">
        <v>0.47882935119789599</v>
      </c>
      <c r="AP19" s="14"/>
      <c r="AQ19" s="14">
        <v>0.24529050925079601</v>
      </c>
      <c r="AR19" s="14">
        <v>0.43184487484596701</v>
      </c>
      <c r="AS19" s="14">
        <v>1</v>
      </c>
      <c r="AT19" s="14"/>
      <c r="AU19" s="14">
        <v>0</v>
      </c>
      <c r="AV19" s="14"/>
      <c r="AW19" s="14">
        <v>0.32882462750442198</v>
      </c>
      <c r="AX19" s="14"/>
      <c r="AY19" s="14">
        <v>0.24597238745660799</v>
      </c>
    </row>
    <row r="20" spans="2:51" x14ac:dyDescent="0.3">
      <c r="B20" t="s">
        <v>77</v>
      </c>
      <c r="C20" s="14">
        <v>8.3302585290209001E-3</v>
      </c>
      <c r="D20" s="14">
        <v>1.0293764317496E-2</v>
      </c>
      <c r="E20" s="14">
        <v>6.5125709536688102E-3</v>
      </c>
      <c r="F20" s="14"/>
      <c r="G20" s="14">
        <v>3.6564411898053302E-3</v>
      </c>
      <c r="H20" s="14">
        <v>2.07845433422836E-2</v>
      </c>
      <c r="I20" s="14">
        <v>0</v>
      </c>
      <c r="J20" s="14">
        <v>1.7761093439917001E-2</v>
      </c>
      <c r="K20" s="14">
        <v>4.4977581336236904E-3</v>
      </c>
      <c r="L20" s="14">
        <v>3.0328267419019099E-3</v>
      </c>
      <c r="M20" s="14"/>
      <c r="N20" s="14">
        <v>6.2179447630911601E-3</v>
      </c>
      <c r="O20" s="14">
        <v>6.2758771457470499E-3</v>
      </c>
      <c r="P20" s="14">
        <v>1.2197298850909701E-2</v>
      </c>
      <c r="Q20" s="14">
        <v>9.4290512122291205E-3</v>
      </c>
      <c r="R20" s="14"/>
      <c r="S20" s="14">
        <v>4.2646514715033801E-3</v>
      </c>
      <c r="T20" s="14">
        <v>0</v>
      </c>
      <c r="U20" s="14">
        <v>7.0507929187815996E-3</v>
      </c>
      <c r="V20" s="14">
        <v>2.3673850548817401E-2</v>
      </c>
      <c r="W20" s="14">
        <v>1.55241796393106E-2</v>
      </c>
      <c r="X20" s="14">
        <v>7.1559929661946103E-3</v>
      </c>
      <c r="Y20" s="14">
        <v>1.3428111640363701E-2</v>
      </c>
      <c r="Z20" s="14">
        <v>0</v>
      </c>
      <c r="AA20" s="14">
        <v>1.59921559999401E-2</v>
      </c>
      <c r="AB20" s="14">
        <v>0</v>
      </c>
      <c r="AC20" s="14">
        <v>9.6456580250738107E-3</v>
      </c>
      <c r="AD20" s="14">
        <v>0</v>
      </c>
      <c r="AE20" s="14"/>
      <c r="AF20" s="14">
        <v>5.1140298792247997E-3</v>
      </c>
      <c r="AG20" s="14">
        <v>0</v>
      </c>
      <c r="AH20" s="14">
        <v>8.6038877491000695E-3</v>
      </c>
      <c r="AI20" s="14">
        <v>1.0632572085576599E-2</v>
      </c>
      <c r="AJ20" s="14"/>
      <c r="AK20" s="14">
        <v>8.9020095870345501E-3</v>
      </c>
      <c r="AL20" s="14"/>
      <c r="AM20" s="14">
        <v>6.8063955550033504E-3</v>
      </c>
      <c r="AN20" s="14"/>
      <c r="AO20" s="14">
        <v>5.9662379331173396E-3</v>
      </c>
      <c r="AP20" s="14"/>
      <c r="AQ20" s="14">
        <v>4.5434960937268502E-3</v>
      </c>
      <c r="AR20" s="14">
        <v>0</v>
      </c>
      <c r="AS20" s="14">
        <v>0</v>
      </c>
      <c r="AT20" s="14"/>
      <c r="AU20" s="14">
        <v>0</v>
      </c>
      <c r="AV20" s="14"/>
      <c r="AW20" s="14">
        <v>2.6561701527942302E-3</v>
      </c>
      <c r="AX20" s="14"/>
      <c r="AY20" s="14">
        <v>6.5288981326716497E-3</v>
      </c>
    </row>
    <row r="21" spans="2:51" x14ac:dyDescent="0.3">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row>
    <row r="22" spans="2:51" x14ac:dyDescent="0.3">
      <c r="B22" s="6" t="s">
        <v>83</v>
      </c>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row>
    <row r="23" spans="2:51" x14ac:dyDescent="0.3">
      <c r="B23" s="24" t="s">
        <v>81</v>
      </c>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row>
    <row r="24" spans="2:51" x14ac:dyDescent="0.3">
      <c r="B24" t="s">
        <v>70</v>
      </c>
      <c r="C24" s="14">
        <v>7.7427830443798001E-2</v>
      </c>
      <c r="D24" s="14">
        <v>6.8950728829300201E-2</v>
      </c>
      <c r="E24" s="14">
        <v>8.3083940288432204E-2</v>
      </c>
      <c r="F24" s="14"/>
      <c r="G24" s="14">
        <v>9.0693142063446794E-2</v>
      </c>
      <c r="H24" s="14">
        <v>0.113665784402341</v>
      </c>
      <c r="I24" s="14">
        <v>0.102287686966647</v>
      </c>
      <c r="J24" s="14">
        <v>6.4192159748128905E-2</v>
      </c>
      <c r="K24" s="14">
        <v>7.1351879166249604E-2</v>
      </c>
      <c r="L24" s="14">
        <v>3.35917755991735E-2</v>
      </c>
      <c r="M24" s="14"/>
      <c r="N24" s="14">
        <v>5.81519187601518E-2</v>
      </c>
      <c r="O24" s="14">
        <v>6.89026197076823E-2</v>
      </c>
      <c r="P24" s="14">
        <v>8.7190215529261803E-2</v>
      </c>
      <c r="Q24" s="14">
        <v>9.9302401170919194E-2</v>
      </c>
      <c r="R24" s="14"/>
      <c r="S24" s="14">
        <v>6.9958732264044698E-2</v>
      </c>
      <c r="T24" s="14">
        <v>8.2498203803256301E-2</v>
      </c>
      <c r="U24" s="14">
        <v>7.7937555498251307E-2</v>
      </c>
      <c r="V24" s="14">
        <v>9.8403980947995504E-2</v>
      </c>
      <c r="W24" s="14">
        <v>6.1271347944460403E-2</v>
      </c>
      <c r="X24" s="14">
        <v>8.7513956560200903E-2</v>
      </c>
      <c r="Y24" s="14">
        <v>9.0079357378824304E-2</v>
      </c>
      <c r="Z24" s="14">
        <v>6.4348635446360894E-2</v>
      </c>
      <c r="AA24" s="14">
        <v>8.3144533252578201E-2</v>
      </c>
      <c r="AB24" s="14">
        <v>5.3197917001635099E-2</v>
      </c>
      <c r="AC24" s="14">
        <v>5.9852683815559499E-2</v>
      </c>
      <c r="AD24" s="14">
        <v>9.7999171103073199E-2</v>
      </c>
      <c r="AE24" s="14"/>
      <c r="AF24" s="14">
        <v>0.279470673238437</v>
      </c>
      <c r="AG24" s="14">
        <v>0.17968934611829199</v>
      </c>
      <c r="AH24" s="14">
        <v>0</v>
      </c>
      <c r="AI24" s="14">
        <v>4.9258604753290702E-3</v>
      </c>
      <c r="AJ24" s="14"/>
      <c r="AK24" s="14">
        <v>0.12521414024512401</v>
      </c>
      <c r="AL24" s="14"/>
      <c r="AM24" s="14">
        <v>0.128851466933633</v>
      </c>
      <c r="AN24" s="14"/>
      <c r="AO24" s="14">
        <v>0.17520972216601399</v>
      </c>
      <c r="AP24" s="14"/>
      <c r="AQ24" s="14">
        <v>0.30857063835617599</v>
      </c>
      <c r="AR24" s="14">
        <v>0</v>
      </c>
      <c r="AS24" s="14">
        <v>0</v>
      </c>
      <c r="AT24" s="14"/>
      <c r="AU24" s="14">
        <v>0.15316946476102</v>
      </c>
      <c r="AV24" s="14"/>
      <c r="AW24" s="14">
        <v>0.37948465593861502</v>
      </c>
      <c r="AX24" s="14"/>
      <c r="AY24" s="14">
        <v>0.23114044177394899</v>
      </c>
    </row>
    <row r="25" spans="2:51" x14ac:dyDescent="0.3">
      <c r="B25" t="s">
        <v>71</v>
      </c>
      <c r="C25" s="14">
        <v>3.1980674257790699E-2</v>
      </c>
      <c r="D25" s="14">
        <v>4.2160550649824997E-2</v>
      </c>
      <c r="E25" s="14">
        <v>2.2432620782896699E-2</v>
      </c>
      <c r="F25" s="14"/>
      <c r="G25" s="14">
        <v>4.5101720628027003E-2</v>
      </c>
      <c r="H25" s="14">
        <v>6.9067269544941801E-2</v>
      </c>
      <c r="I25" s="14">
        <v>3.0694249394850801E-2</v>
      </c>
      <c r="J25" s="14">
        <v>2.68939226570729E-2</v>
      </c>
      <c r="K25" s="14">
        <v>1.43122445294071E-2</v>
      </c>
      <c r="L25" s="14">
        <v>9.9447800550334694E-3</v>
      </c>
      <c r="M25" s="14"/>
      <c r="N25" s="14">
        <v>6.0328901442384397E-2</v>
      </c>
      <c r="O25" s="14">
        <v>1.9963163131045601E-2</v>
      </c>
      <c r="P25" s="14">
        <v>2.13544261361708E-2</v>
      </c>
      <c r="Q25" s="14">
        <v>2.36510249739109E-2</v>
      </c>
      <c r="R25" s="14"/>
      <c r="S25" s="14">
        <v>6.5519402274605704E-2</v>
      </c>
      <c r="T25" s="14">
        <v>2.7420209353887001E-2</v>
      </c>
      <c r="U25" s="14">
        <v>2.5351669648378199E-2</v>
      </c>
      <c r="V25" s="14">
        <v>1.48104362631573E-2</v>
      </c>
      <c r="W25" s="14">
        <v>3.0609556357816099E-2</v>
      </c>
      <c r="X25" s="14">
        <v>3.2255650431856998E-2</v>
      </c>
      <c r="Y25" s="14">
        <v>2.35467608643057E-2</v>
      </c>
      <c r="Z25" s="14">
        <v>3.5144572967325302E-2</v>
      </c>
      <c r="AA25" s="14">
        <v>3.3268167513277401E-2</v>
      </c>
      <c r="AB25" s="14">
        <v>6.1169224210009098E-3</v>
      </c>
      <c r="AC25" s="14">
        <v>5.7417670013576103E-2</v>
      </c>
      <c r="AD25" s="14">
        <v>1.54508688676517E-2</v>
      </c>
      <c r="AE25" s="14"/>
      <c r="AF25" s="14">
        <v>0.118200501415078</v>
      </c>
      <c r="AG25" s="14">
        <v>4.3691911637882497E-2</v>
      </c>
      <c r="AH25" s="14">
        <v>0</v>
      </c>
      <c r="AI25" s="14">
        <v>2.85691350792134E-3</v>
      </c>
      <c r="AJ25" s="14"/>
      <c r="AK25" s="14">
        <v>3.8716449875011702E-2</v>
      </c>
      <c r="AL25" s="14"/>
      <c r="AM25" s="14">
        <v>6.8856768682830305E-2</v>
      </c>
      <c r="AN25" s="14"/>
      <c r="AO25" s="14">
        <v>7.1913270060143406E-2</v>
      </c>
      <c r="AP25" s="14"/>
      <c r="AQ25" s="14">
        <v>0.12745155087291801</v>
      </c>
      <c r="AR25" s="14">
        <v>0</v>
      </c>
      <c r="AS25" s="14">
        <v>0</v>
      </c>
      <c r="AT25" s="14"/>
      <c r="AU25" s="14">
        <v>0.123883117445024</v>
      </c>
      <c r="AV25" s="14"/>
      <c r="AW25" s="14">
        <v>0.156741769694966</v>
      </c>
      <c r="AX25" s="14"/>
      <c r="AY25" s="14">
        <v>0.15513063041445099</v>
      </c>
    </row>
    <row r="26" spans="2:51" x14ac:dyDescent="0.3">
      <c r="B26" t="s">
        <v>72</v>
      </c>
      <c r="C26" s="14">
        <v>3.00758473559639E-2</v>
      </c>
      <c r="D26" s="14">
        <v>4.0200632283497302E-2</v>
      </c>
      <c r="E26" s="14">
        <v>1.9473198327961801E-2</v>
      </c>
      <c r="F26" s="14"/>
      <c r="G26" s="14">
        <v>6.1116920080981199E-2</v>
      </c>
      <c r="H26" s="14">
        <v>4.5773177173212602E-2</v>
      </c>
      <c r="I26" s="14">
        <v>4.14880949561987E-2</v>
      </c>
      <c r="J26" s="14">
        <v>2.3412265573962601E-2</v>
      </c>
      <c r="K26" s="14">
        <v>7.2663024606913597E-3</v>
      </c>
      <c r="L26" s="14">
        <v>7.8145070191165296E-3</v>
      </c>
      <c r="M26" s="14"/>
      <c r="N26" s="14">
        <v>4.4051220488955802E-2</v>
      </c>
      <c r="O26" s="14">
        <v>3.0676161124717199E-2</v>
      </c>
      <c r="P26" s="14">
        <v>3.3032907902699603E-2</v>
      </c>
      <c r="Q26" s="14">
        <v>1.21509130746261E-2</v>
      </c>
      <c r="R26" s="14"/>
      <c r="S26" s="14">
        <v>5.7091074539520503E-2</v>
      </c>
      <c r="T26" s="14">
        <v>2.09380050165625E-2</v>
      </c>
      <c r="U26" s="14">
        <v>0</v>
      </c>
      <c r="V26" s="14">
        <v>8.0105789579174996E-3</v>
      </c>
      <c r="W26" s="14">
        <v>2.2954383916177101E-2</v>
      </c>
      <c r="X26" s="14">
        <v>1.8803328693654201E-2</v>
      </c>
      <c r="Y26" s="14">
        <v>5.4078390538700401E-2</v>
      </c>
      <c r="Z26" s="14">
        <v>1.41207046353967E-2</v>
      </c>
      <c r="AA26" s="14">
        <v>7.0116407353192606E-2</v>
      </c>
      <c r="AB26" s="14">
        <v>1.1766621609663601E-2</v>
      </c>
      <c r="AC26" s="14">
        <v>1.2202507335077601E-2</v>
      </c>
      <c r="AD26" s="14">
        <v>3.50763774280154E-2</v>
      </c>
      <c r="AE26" s="14"/>
      <c r="AF26" s="14">
        <v>8.6124110188627007E-2</v>
      </c>
      <c r="AG26" s="14">
        <v>0.13560410297480399</v>
      </c>
      <c r="AH26" s="14">
        <v>0</v>
      </c>
      <c r="AI26" s="14">
        <v>4.94731569554719E-3</v>
      </c>
      <c r="AJ26" s="14"/>
      <c r="AK26" s="14">
        <v>4.9896823989020303E-2</v>
      </c>
      <c r="AL26" s="14"/>
      <c r="AM26" s="14">
        <v>4.7083103167335001E-2</v>
      </c>
      <c r="AN26" s="14"/>
      <c r="AO26" s="14">
        <v>6.6765473844456497E-2</v>
      </c>
      <c r="AP26" s="14"/>
      <c r="AQ26" s="14">
        <v>0.11986030558442499</v>
      </c>
      <c r="AR26" s="14">
        <v>0</v>
      </c>
      <c r="AS26" s="14">
        <v>0</v>
      </c>
      <c r="AT26" s="14"/>
      <c r="AU26" s="14">
        <v>9.8536979776374004E-2</v>
      </c>
      <c r="AV26" s="14"/>
      <c r="AW26" s="14">
        <v>0.147405945905004</v>
      </c>
      <c r="AX26" s="14"/>
      <c r="AY26" s="14">
        <v>0.131368137140388</v>
      </c>
    </row>
    <row r="27" spans="2:51" x14ac:dyDescent="0.3">
      <c r="B27" t="s">
        <v>73</v>
      </c>
      <c r="C27" s="14">
        <v>1.97104790572552E-2</v>
      </c>
      <c r="D27" s="14">
        <v>2.2072093376258501E-2</v>
      </c>
      <c r="E27" s="14">
        <v>1.7631621905847501E-2</v>
      </c>
      <c r="F27" s="14"/>
      <c r="G27" s="14">
        <v>3.2550265982048E-2</v>
      </c>
      <c r="H27" s="14">
        <v>6.2078813440419801E-2</v>
      </c>
      <c r="I27" s="14">
        <v>2.0790598657299399E-2</v>
      </c>
      <c r="J27" s="14">
        <v>2.8252858864302099E-3</v>
      </c>
      <c r="K27" s="14">
        <v>0</v>
      </c>
      <c r="L27" s="14">
        <v>2.5512859977674298E-3</v>
      </c>
      <c r="M27" s="14"/>
      <c r="N27" s="14">
        <v>4.0253503389717699E-2</v>
      </c>
      <c r="O27" s="14">
        <v>1.9164942077054499E-2</v>
      </c>
      <c r="P27" s="14">
        <v>8.0277353346891595E-3</v>
      </c>
      <c r="Q27" s="14">
        <v>8.6630632477549107E-3</v>
      </c>
      <c r="R27" s="14"/>
      <c r="S27" s="14">
        <v>5.7594999073305397E-2</v>
      </c>
      <c r="T27" s="14">
        <v>0</v>
      </c>
      <c r="U27" s="14">
        <v>3.3555269374573898E-2</v>
      </c>
      <c r="V27" s="14">
        <v>6.4108422708881096E-3</v>
      </c>
      <c r="W27" s="14">
        <v>1.6247685162375101E-2</v>
      </c>
      <c r="X27" s="14">
        <v>3.6197362353309698E-2</v>
      </c>
      <c r="Y27" s="14">
        <v>7.1568876150510602E-3</v>
      </c>
      <c r="Z27" s="14">
        <v>2.7402264210453699E-2</v>
      </c>
      <c r="AA27" s="14">
        <v>1.6289720699367901E-2</v>
      </c>
      <c r="AB27" s="14">
        <v>0</v>
      </c>
      <c r="AC27" s="14">
        <v>1.0437193432018399E-2</v>
      </c>
      <c r="AD27" s="14">
        <v>0</v>
      </c>
      <c r="AE27" s="14"/>
      <c r="AF27" s="14">
        <v>5.4841501307971399E-2</v>
      </c>
      <c r="AG27" s="14">
        <v>5.94506831577791E-2</v>
      </c>
      <c r="AH27" s="14">
        <v>0</v>
      </c>
      <c r="AI27" s="14">
        <v>6.2325747816465603E-3</v>
      </c>
      <c r="AJ27" s="14"/>
      <c r="AK27" s="14">
        <v>2.99999635553088E-2</v>
      </c>
      <c r="AL27" s="14"/>
      <c r="AM27" s="14">
        <v>3.3700236065155098E-2</v>
      </c>
      <c r="AN27" s="14"/>
      <c r="AO27" s="14">
        <v>2.19229113388234E-2</v>
      </c>
      <c r="AP27" s="14"/>
      <c r="AQ27" s="14">
        <v>4.9481350832270898E-2</v>
      </c>
      <c r="AR27" s="14">
        <v>9.7830344441033695E-2</v>
      </c>
      <c r="AS27" s="14">
        <v>0</v>
      </c>
      <c r="AT27" s="14"/>
      <c r="AU27" s="14">
        <v>6.8074661890564395E-2</v>
      </c>
      <c r="AV27" s="14"/>
      <c r="AW27" s="14">
        <v>9.6603822172921405E-2</v>
      </c>
      <c r="AX27" s="14"/>
      <c r="AY27" s="14">
        <v>8.6424178552233194E-2</v>
      </c>
    </row>
    <row r="28" spans="2:51" x14ac:dyDescent="0.3">
      <c r="B28" t="s">
        <v>74</v>
      </c>
      <c r="C28" s="14">
        <v>1.8954417807602899E-2</v>
      </c>
      <c r="D28" s="14">
        <v>2.1928445457954599E-2</v>
      </c>
      <c r="E28" s="14">
        <v>1.62714643674646E-2</v>
      </c>
      <c r="F28" s="14"/>
      <c r="G28" s="14">
        <v>3.99419138603367E-2</v>
      </c>
      <c r="H28" s="14">
        <v>3.83356721966693E-2</v>
      </c>
      <c r="I28" s="14">
        <v>1.31837964234497E-2</v>
      </c>
      <c r="J28" s="14">
        <v>1.7268947594988E-2</v>
      </c>
      <c r="K28" s="14">
        <v>8.1399591573507995E-3</v>
      </c>
      <c r="L28" s="14">
        <v>2.3449938791132801E-3</v>
      </c>
      <c r="M28" s="14"/>
      <c r="N28" s="14">
        <v>2.4973447738437599E-2</v>
      </c>
      <c r="O28" s="14">
        <v>1.9794789526493699E-2</v>
      </c>
      <c r="P28" s="14">
        <v>2.1109503710915099E-2</v>
      </c>
      <c r="Q28" s="14">
        <v>9.9225105475124493E-3</v>
      </c>
      <c r="R28" s="14"/>
      <c r="S28" s="14">
        <v>3.2096601027584902E-2</v>
      </c>
      <c r="T28" s="14">
        <v>4.2251097714057096E-3</v>
      </c>
      <c r="U28" s="14">
        <v>7.1431030664412896E-3</v>
      </c>
      <c r="V28" s="14">
        <v>2.1855432761718901E-2</v>
      </c>
      <c r="W28" s="14">
        <v>8.1259913170037609E-3</v>
      </c>
      <c r="X28" s="14">
        <v>3.78039412495191E-2</v>
      </c>
      <c r="Y28" s="14">
        <v>1.35882566184552E-2</v>
      </c>
      <c r="Z28" s="14">
        <v>2.7259273511489698E-2</v>
      </c>
      <c r="AA28" s="14">
        <v>2.68175771903146E-2</v>
      </c>
      <c r="AB28" s="14">
        <v>1.34456776141006E-2</v>
      </c>
      <c r="AC28" s="14">
        <v>2.12510448905345E-2</v>
      </c>
      <c r="AD28" s="14">
        <v>0</v>
      </c>
      <c r="AE28" s="14"/>
      <c r="AF28" s="14">
        <v>3.7484664550649999E-2</v>
      </c>
      <c r="AG28" s="14">
        <v>9.0910023558926606E-2</v>
      </c>
      <c r="AH28" s="14">
        <v>0</v>
      </c>
      <c r="AI28" s="14">
        <v>6.3442108135997096E-3</v>
      </c>
      <c r="AJ28" s="14"/>
      <c r="AK28" s="14">
        <v>2.2287578054037801E-2</v>
      </c>
      <c r="AL28" s="14"/>
      <c r="AM28" s="14">
        <v>3.1879672267595499E-2</v>
      </c>
      <c r="AN28" s="14"/>
      <c r="AO28" s="14">
        <v>3.24724489602587E-2</v>
      </c>
      <c r="AP28" s="14"/>
      <c r="AQ28" s="14">
        <v>4.0251511051800901E-2</v>
      </c>
      <c r="AR28" s="14">
        <v>0.118751612227164</v>
      </c>
      <c r="AS28" s="14">
        <v>0</v>
      </c>
      <c r="AT28" s="14"/>
      <c r="AU28" s="14">
        <v>6.5049409134977698E-2</v>
      </c>
      <c r="AV28" s="14"/>
      <c r="AW28" s="14">
        <v>9.2898259953906798E-2</v>
      </c>
      <c r="AX28" s="14"/>
      <c r="AY28" s="14">
        <v>8.0025038001215701E-2</v>
      </c>
    </row>
    <row r="29" spans="2:51" x14ac:dyDescent="0.3">
      <c r="B29" t="s">
        <v>75</v>
      </c>
      <c r="C29" s="14">
        <v>2.58849043223058E-2</v>
      </c>
      <c r="D29" s="14">
        <v>2.81311650935358E-2</v>
      </c>
      <c r="E29" s="14">
        <v>2.3986665694429601E-2</v>
      </c>
      <c r="F29" s="14"/>
      <c r="G29" s="14">
        <v>5.3507453992653303E-2</v>
      </c>
      <c r="H29" s="14">
        <v>5.72143157559932E-2</v>
      </c>
      <c r="I29" s="14">
        <v>3.3135746115037099E-2</v>
      </c>
      <c r="J29" s="14">
        <v>7.6679436290871096E-3</v>
      </c>
      <c r="K29" s="14">
        <v>7.8939258643374102E-3</v>
      </c>
      <c r="L29" s="14">
        <v>2.6891814248499401E-3</v>
      </c>
      <c r="M29" s="14"/>
      <c r="N29" s="14">
        <v>3.4559455182756403E-2</v>
      </c>
      <c r="O29" s="14">
        <v>3.44560126731756E-2</v>
      </c>
      <c r="P29" s="14">
        <v>1.8981817824349601E-2</v>
      </c>
      <c r="Q29" s="14">
        <v>1.40121622118538E-2</v>
      </c>
      <c r="R29" s="14"/>
      <c r="S29" s="14">
        <v>3.5685250690065499E-2</v>
      </c>
      <c r="T29" s="14">
        <v>3.2897501246652999E-2</v>
      </c>
      <c r="U29" s="14">
        <v>3.01984052481045E-2</v>
      </c>
      <c r="V29" s="14">
        <v>7.6832875012499196E-3</v>
      </c>
      <c r="W29" s="14">
        <v>3.0368300181945598E-2</v>
      </c>
      <c r="X29" s="14">
        <v>3.5621813288845602E-2</v>
      </c>
      <c r="Y29" s="14">
        <v>2.93487842098849E-2</v>
      </c>
      <c r="Z29" s="14">
        <v>0</v>
      </c>
      <c r="AA29" s="14">
        <v>2.3846579566625399E-2</v>
      </c>
      <c r="AB29" s="14">
        <v>1.83539517568761E-2</v>
      </c>
      <c r="AC29" s="14">
        <v>3.1170863431224799E-2</v>
      </c>
      <c r="AD29" s="14">
        <v>0</v>
      </c>
      <c r="AE29" s="14"/>
      <c r="AF29" s="14">
        <v>5.5640788696275499E-2</v>
      </c>
      <c r="AG29" s="14">
        <v>0.10865341350016799</v>
      </c>
      <c r="AH29" s="14">
        <v>0</v>
      </c>
      <c r="AI29" s="14">
        <v>1.0743274940193099E-2</v>
      </c>
      <c r="AJ29" s="14"/>
      <c r="AK29" s="14">
        <v>3.5267521682101698E-2</v>
      </c>
      <c r="AL29" s="14"/>
      <c r="AM29" s="14">
        <v>4.9520483929555E-2</v>
      </c>
      <c r="AN29" s="14"/>
      <c r="AO29" s="14">
        <v>5.3995012715025603E-2</v>
      </c>
      <c r="AP29" s="14"/>
      <c r="AQ29" s="14">
        <v>4.0904595847758601E-2</v>
      </c>
      <c r="AR29" s="14">
        <v>0.20950326304709499</v>
      </c>
      <c r="AS29" s="14">
        <v>0</v>
      </c>
      <c r="AT29" s="14"/>
      <c r="AU29" s="14">
        <v>8.2796515501017798E-2</v>
      </c>
      <c r="AV29" s="14"/>
      <c r="AW29" s="14">
        <v>0.12686554633458699</v>
      </c>
      <c r="AX29" s="14"/>
      <c r="AY29" s="14">
        <v>0.106882426673904</v>
      </c>
    </row>
    <row r="30" spans="2:51" x14ac:dyDescent="0.3">
      <c r="B30" t="s">
        <v>76</v>
      </c>
      <c r="C30" s="14">
        <v>0.78808444575596603</v>
      </c>
      <c r="D30" s="14">
        <v>0.76885980547297905</v>
      </c>
      <c r="E30" s="14">
        <v>0.80897198174498297</v>
      </c>
      <c r="F30" s="14"/>
      <c r="G30" s="14">
        <v>0.66692864808876096</v>
      </c>
      <c r="H30" s="14">
        <v>0.59249182818092205</v>
      </c>
      <c r="I30" s="14">
        <v>0.75509991364537798</v>
      </c>
      <c r="J30" s="14">
        <v>0.84763488533803899</v>
      </c>
      <c r="K30" s="14">
        <v>0.89103568882196404</v>
      </c>
      <c r="L30" s="14">
        <v>0.93851916316235495</v>
      </c>
      <c r="M30" s="14"/>
      <c r="N30" s="14">
        <v>0.725014539903855</v>
      </c>
      <c r="O30" s="14">
        <v>0.800450711988409</v>
      </c>
      <c r="P30" s="14">
        <v>0.80737193121617401</v>
      </c>
      <c r="Q30" s="14">
        <v>0.82378716975133603</v>
      </c>
      <c r="R30" s="14"/>
      <c r="S30" s="14">
        <v>0.67034792086545403</v>
      </c>
      <c r="T30" s="14">
        <v>0.82792950727942105</v>
      </c>
      <c r="U30" s="14">
        <v>0.82581399716425097</v>
      </c>
      <c r="V30" s="14">
        <v>0.835296932775627</v>
      </c>
      <c r="W30" s="14">
        <v>0.81458084908303297</v>
      </c>
      <c r="X30" s="14">
        <v>0.73938333539308898</v>
      </c>
      <c r="Y30" s="14">
        <v>0.76206514136116899</v>
      </c>
      <c r="Z30" s="14">
        <v>0.83172454922897399</v>
      </c>
      <c r="AA30" s="14">
        <v>0.74138200416325495</v>
      </c>
      <c r="AB30" s="14">
        <v>0.89711890959672402</v>
      </c>
      <c r="AC30" s="14">
        <v>0.80766803708200896</v>
      </c>
      <c r="AD30" s="14">
        <v>0.83049003470732097</v>
      </c>
      <c r="AE30" s="14"/>
      <c r="AF30" s="14">
        <v>0.363702498529203</v>
      </c>
      <c r="AG30" s="14">
        <v>0.37285932986276599</v>
      </c>
      <c r="AH30" s="14">
        <v>0.99319642620762705</v>
      </c>
      <c r="AI30" s="14">
        <v>0.95424360203453296</v>
      </c>
      <c r="AJ30" s="14"/>
      <c r="AK30" s="14">
        <v>0.69115865372563801</v>
      </c>
      <c r="AL30" s="14"/>
      <c r="AM30" s="14">
        <v>0.631441225719095</v>
      </c>
      <c r="AN30" s="14"/>
      <c r="AO30" s="14">
        <v>0.57206886015130298</v>
      </c>
      <c r="AP30" s="14"/>
      <c r="AQ30" s="14">
        <v>0.30744717035734198</v>
      </c>
      <c r="AR30" s="14">
        <v>0.56584775391891096</v>
      </c>
      <c r="AS30" s="14">
        <v>1</v>
      </c>
      <c r="AT30" s="14"/>
      <c r="AU30" s="14">
        <v>0.40451898798596098</v>
      </c>
      <c r="AV30" s="14"/>
      <c r="AW30" s="14">
        <v>0</v>
      </c>
      <c r="AX30" s="14"/>
      <c r="AY30" s="14">
        <v>0.196915454211676</v>
      </c>
    </row>
    <row r="31" spans="2:51" x14ac:dyDescent="0.3">
      <c r="B31" t="s">
        <v>77</v>
      </c>
      <c r="C31" s="14">
        <v>7.8814009993171501E-3</v>
      </c>
      <c r="D31" s="14">
        <v>7.6965788366492203E-3</v>
      </c>
      <c r="E31" s="14">
        <v>8.1485068879849198E-3</v>
      </c>
      <c r="F31" s="14"/>
      <c r="G31" s="14">
        <v>1.0159935303746301E-2</v>
      </c>
      <c r="H31" s="14">
        <v>2.13731393055006E-2</v>
      </c>
      <c r="I31" s="14">
        <v>3.3199138411392401E-3</v>
      </c>
      <c r="J31" s="14">
        <v>1.0104589572291701E-2</v>
      </c>
      <c r="K31" s="14">
        <v>0</v>
      </c>
      <c r="L31" s="14">
        <v>2.5443128625913299E-3</v>
      </c>
      <c r="M31" s="14"/>
      <c r="N31" s="14">
        <v>1.2667013093741001E-2</v>
      </c>
      <c r="O31" s="14">
        <v>6.5915997714219602E-3</v>
      </c>
      <c r="P31" s="14">
        <v>2.9314623457399498E-3</v>
      </c>
      <c r="Q31" s="14">
        <v>8.5107550220866104E-3</v>
      </c>
      <c r="R31" s="14"/>
      <c r="S31" s="14">
        <v>1.17060192654197E-2</v>
      </c>
      <c r="T31" s="14">
        <v>4.09146352881435E-3</v>
      </c>
      <c r="U31" s="14">
        <v>0</v>
      </c>
      <c r="V31" s="14">
        <v>7.5285085214455401E-3</v>
      </c>
      <c r="W31" s="14">
        <v>1.5841886037188901E-2</v>
      </c>
      <c r="X31" s="14">
        <v>1.24206120295244E-2</v>
      </c>
      <c r="Y31" s="14">
        <v>2.01364214136091E-2</v>
      </c>
      <c r="Z31" s="14">
        <v>0</v>
      </c>
      <c r="AA31" s="14">
        <v>5.1350102613892503E-3</v>
      </c>
      <c r="AB31" s="14">
        <v>0</v>
      </c>
      <c r="AC31" s="14">
        <v>0</v>
      </c>
      <c r="AD31" s="14">
        <v>2.0983547893938501E-2</v>
      </c>
      <c r="AE31" s="14"/>
      <c r="AF31" s="14">
        <v>4.5352620737579598E-3</v>
      </c>
      <c r="AG31" s="14">
        <v>9.1411891893808193E-3</v>
      </c>
      <c r="AH31" s="14">
        <v>6.8035737923734397E-3</v>
      </c>
      <c r="AI31" s="14">
        <v>9.7062477512300099E-3</v>
      </c>
      <c r="AJ31" s="14"/>
      <c r="AK31" s="14">
        <v>7.4588688737575E-3</v>
      </c>
      <c r="AL31" s="14"/>
      <c r="AM31" s="14">
        <v>8.6670432348011205E-3</v>
      </c>
      <c r="AN31" s="14"/>
      <c r="AO31" s="14">
        <v>5.6523007639754002E-3</v>
      </c>
      <c r="AP31" s="14"/>
      <c r="AQ31" s="14">
        <v>6.0328770973082204E-3</v>
      </c>
      <c r="AR31" s="14">
        <v>8.0670263657961604E-3</v>
      </c>
      <c r="AS31" s="14">
        <v>0</v>
      </c>
      <c r="AT31" s="14"/>
      <c r="AU31" s="14">
        <v>3.97086350506177E-3</v>
      </c>
      <c r="AV31" s="14"/>
      <c r="AW31" s="14">
        <v>0</v>
      </c>
      <c r="AX31" s="14"/>
      <c r="AY31" s="14">
        <v>1.21136932321833E-2</v>
      </c>
    </row>
    <row r="32" spans="2:51" x14ac:dyDescent="0.3">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row>
    <row r="33" spans="2:51" x14ac:dyDescent="0.3">
      <c r="B33" s="6" t="s">
        <v>84</v>
      </c>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row>
    <row r="34" spans="2:51" x14ac:dyDescent="0.3">
      <c r="B34" s="24" t="s">
        <v>81</v>
      </c>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row>
    <row r="35" spans="2:51" x14ac:dyDescent="0.3">
      <c r="B35" t="s">
        <v>70</v>
      </c>
      <c r="C35" s="14">
        <v>3.7722314432471503E-2</v>
      </c>
      <c r="D35" s="14">
        <v>2.9700194627456301E-2</v>
      </c>
      <c r="E35" s="14">
        <v>4.3811578015262802E-2</v>
      </c>
      <c r="F35" s="14"/>
      <c r="G35" s="14">
        <v>7.7605583089986899E-2</v>
      </c>
      <c r="H35" s="14">
        <v>6.7397371628967404E-2</v>
      </c>
      <c r="I35" s="14">
        <v>4.7881090323154497E-2</v>
      </c>
      <c r="J35" s="14">
        <v>3.0353319286967401E-2</v>
      </c>
      <c r="K35" s="14">
        <v>7.4435667664883897E-3</v>
      </c>
      <c r="L35" s="14">
        <v>4.7210772697631898E-3</v>
      </c>
      <c r="M35" s="14"/>
      <c r="N35" s="14">
        <v>2.73944550733792E-2</v>
      </c>
      <c r="O35" s="14">
        <v>2.3479106012967901E-2</v>
      </c>
      <c r="P35" s="14">
        <v>6.0292590393910397E-2</v>
      </c>
      <c r="Q35" s="14">
        <v>4.41989188568341E-2</v>
      </c>
      <c r="R35" s="14"/>
      <c r="S35" s="14">
        <v>4.6365339167146698E-2</v>
      </c>
      <c r="T35" s="14">
        <v>3.5911323427713103E-2</v>
      </c>
      <c r="U35" s="14">
        <v>3.89539131767275E-2</v>
      </c>
      <c r="V35" s="14">
        <v>4.3885998915034301E-2</v>
      </c>
      <c r="W35" s="14">
        <v>1.61238765733689E-2</v>
      </c>
      <c r="X35" s="14">
        <v>4.28125087214552E-2</v>
      </c>
      <c r="Y35" s="14">
        <v>3.5996553837498897E-2</v>
      </c>
      <c r="Z35" s="14">
        <v>2.5041910509599901E-2</v>
      </c>
      <c r="AA35" s="14">
        <v>4.2222535423645298E-2</v>
      </c>
      <c r="AB35" s="14">
        <v>3.3872118960628902E-2</v>
      </c>
      <c r="AC35" s="14">
        <v>2.8569477647456099E-2</v>
      </c>
      <c r="AD35" s="14">
        <v>5.0148352192456301E-2</v>
      </c>
      <c r="AE35" s="14"/>
      <c r="AF35" s="14">
        <v>0.144507205521999</v>
      </c>
      <c r="AG35" s="14">
        <v>8.6258246786010406E-2</v>
      </c>
      <c r="AH35" s="14">
        <v>0</v>
      </c>
      <c r="AI35" s="14">
        <v>0</v>
      </c>
      <c r="AJ35" s="14"/>
      <c r="AK35" s="14">
        <v>7.8976276541921603E-2</v>
      </c>
      <c r="AL35" s="14"/>
      <c r="AM35" s="14">
        <v>7.0079565826669799E-2</v>
      </c>
      <c r="AN35" s="14"/>
      <c r="AO35" s="14">
        <v>0.125047118853123</v>
      </c>
      <c r="AP35" s="14"/>
      <c r="AQ35" s="14">
        <v>0.15033352449606799</v>
      </c>
      <c r="AR35" s="14">
        <v>0</v>
      </c>
      <c r="AS35" s="14">
        <v>0</v>
      </c>
      <c r="AT35" s="14"/>
      <c r="AU35" s="14">
        <v>0.11245696602151101</v>
      </c>
      <c r="AV35" s="14"/>
      <c r="AW35" s="14">
        <v>0.133056249786936</v>
      </c>
      <c r="AX35" s="14"/>
      <c r="AY35" s="14">
        <v>0.21602577555100999</v>
      </c>
    </row>
    <row r="36" spans="2:51" x14ac:dyDescent="0.3">
      <c r="B36" t="s">
        <v>71</v>
      </c>
      <c r="C36" s="14">
        <v>2.8280184538805701E-2</v>
      </c>
      <c r="D36" s="14">
        <v>3.8835947336127899E-2</v>
      </c>
      <c r="E36" s="14">
        <v>1.8325491473695402E-2</v>
      </c>
      <c r="F36" s="14"/>
      <c r="G36" s="14">
        <v>4.6142524005279302E-2</v>
      </c>
      <c r="H36" s="14">
        <v>6.1921213638588303E-2</v>
      </c>
      <c r="I36" s="14">
        <v>4.0418335846283598E-2</v>
      </c>
      <c r="J36" s="14">
        <v>1.7376071032403299E-2</v>
      </c>
      <c r="K36" s="14">
        <v>6.3668742377194403E-3</v>
      </c>
      <c r="L36" s="14">
        <v>2.5113732717298E-3</v>
      </c>
      <c r="M36" s="14"/>
      <c r="N36" s="14">
        <v>5.1442798034963003E-2</v>
      </c>
      <c r="O36" s="14">
        <v>2.3014875374887198E-2</v>
      </c>
      <c r="P36" s="14">
        <v>2.0977234868113499E-2</v>
      </c>
      <c r="Q36" s="14">
        <v>1.55583646365296E-2</v>
      </c>
      <c r="R36" s="14"/>
      <c r="S36" s="14">
        <v>5.6952553410709102E-2</v>
      </c>
      <c r="T36" s="14">
        <v>2.04657486773097E-2</v>
      </c>
      <c r="U36" s="14">
        <v>0</v>
      </c>
      <c r="V36" s="14">
        <v>2.7562885240524901E-2</v>
      </c>
      <c r="W36" s="14">
        <v>0</v>
      </c>
      <c r="X36" s="14">
        <v>3.9365648887361201E-2</v>
      </c>
      <c r="Y36" s="14">
        <v>6.7083097732454104E-3</v>
      </c>
      <c r="Z36" s="14">
        <v>2.7425788051844101E-2</v>
      </c>
      <c r="AA36" s="14">
        <v>5.46021110882869E-2</v>
      </c>
      <c r="AB36" s="14">
        <v>2.2197017665509401E-2</v>
      </c>
      <c r="AC36" s="14">
        <v>2.87335640206802E-2</v>
      </c>
      <c r="AD36" s="14">
        <v>1.7745885128304901E-2</v>
      </c>
      <c r="AE36" s="14"/>
      <c r="AF36" s="14">
        <v>0.100644382314708</v>
      </c>
      <c r="AG36" s="14">
        <v>4.4984653368011197E-2</v>
      </c>
      <c r="AH36" s="14">
        <v>0</v>
      </c>
      <c r="AI36" s="14">
        <v>4.0477844030486496E-3</v>
      </c>
      <c r="AJ36" s="14"/>
      <c r="AK36" s="14">
        <v>4.16373464979541E-2</v>
      </c>
      <c r="AL36" s="14"/>
      <c r="AM36" s="14">
        <v>4.8834304428104103E-2</v>
      </c>
      <c r="AN36" s="14"/>
      <c r="AO36" s="14">
        <v>5.5760885598185199E-2</v>
      </c>
      <c r="AP36" s="14"/>
      <c r="AQ36" s="14">
        <v>0.112704108405878</v>
      </c>
      <c r="AR36" s="14">
        <v>0</v>
      </c>
      <c r="AS36" s="14">
        <v>0</v>
      </c>
      <c r="AT36" s="14"/>
      <c r="AU36" s="14">
        <v>0.105197731817227</v>
      </c>
      <c r="AV36" s="14"/>
      <c r="AW36" s="14">
        <v>0.117295409966283</v>
      </c>
      <c r="AX36" s="14"/>
      <c r="AY36" s="14">
        <v>0.16195318048837201</v>
      </c>
    </row>
    <row r="37" spans="2:51" x14ac:dyDescent="0.3">
      <c r="B37" t="s">
        <v>72</v>
      </c>
      <c r="C37" s="14">
        <v>2.9034205808930399E-2</v>
      </c>
      <c r="D37" s="14">
        <v>3.3077027951786103E-2</v>
      </c>
      <c r="E37" s="14">
        <v>2.4336190190452099E-2</v>
      </c>
      <c r="F37" s="14"/>
      <c r="G37" s="14">
        <v>5.6448773181281699E-2</v>
      </c>
      <c r="H37" s="14">
        <v>4.4220211367880499E-2</v>
      </c>
      <c r="I37" s="14">
        <v>4.2047605505880603E-2</v>
      </c>
      <c r="J37" s="14">
        <v>2.4581934052219399E-2</v>
      </c>
      <c r="K37" s="14">
        <v>1.21926108066119E-2</v>
      </c>
      <c r="L37" s="14">
        <v>2.5444051632618398E-3</v>
      </c>
      <c r="M37" s="14"/>
      <c r="N37" s="14">
        <v>3.8568990127320499E-2</v>
      </c>
      <c r="O37" s="14">
        <v>3.2634843108339001E-2</v>
      </c>
      <c r="P37" s="14">
        <v>2.3476282640780201E-2</v>
      </c>
      <c r="Q37" s="14">
        <v>2.0247869947759099E-2</v>
      </c>
      <c r="R37" s="14"/>
      <c r="S37" s="14">
        <v>5.3434700583805499E-2</v>
      </c>
      <c r="T37" s="14">
        <v>2.1895041100080101E-2</v>
      </c>
      <c r="U37" s="14">
        <v>2.4492044626765401E-2</v>
      </c>
      <c r="V37" s="14">
        <v>0</v>
      </c>
      <c r="W37" s="14">
        <v>3.8679495271572301E-2</v>
      </c>
      <c r="X37" s="14">
        <v>1.82375494061927E-2</v>
      </c>
      <c r="Y37" s="14">
        <v>5.72790864137551E-2</v>
      </c>
      <c r="Z37" s="14">
        <v>3.6547338929491101E-2</v>
      </c>
      <c r="AA37" s="14">
        <v>2.44282405561413E-2</v>
      </c>
      <c r="AB37" s="14">
        <v>1.24141225139398E-2</v>
      </c>
      <c r="AC37" s="14">
        <v>5.1120614039087797E-2</v>
      </c>
      <c r="AD37" s="14">
        <v>0</v>
      </c>
      <c r="AE37" s="14"/>
      <c r="AF37" s="14">
        <v>8.8359702400727602E-2</v>
      </c>
      <c r="AG37" s="14">
        <v>9.0366624643679103E-2</v>
      </c>
      <c r="AH37" s="14">
        <v>0</v>
      </c>
      <c r="AI37" s="14">
        <v>4.5951716950586897E-3</v>
      </c>
      <c r="AJ37" s="14"/>
      <c r="AK37" s="14">
        <v>4.4262552034116803E-2</v>
      </c>
      <c r="AL37" s="14"/>
      <c r="AM37" s="14">
        <v>4.4517532431171E-2</v>
      </c>
      <c r="AN37" s="14"/>
      <c r="AO37" s="14">
        <v>5.4179226324340198E-2</v>
      </c>
      <c r="AP37" s="14"/>
      <c r="AQ37" s="14">
        <v>0.11570908508316401</v>
      </c>
      <c r="AR37" s="14">
        <v>0</v>
      </c>
      <c r="AS37" s="14">
        <v>0</v>
      </c>
      <c r="AT37" s="14"/>
      <c r="AU37" s="14">
        <v>9.9844256850947999E-2</v>
      </c>
      <c r="AV37" s="14"/>
      <c r="AW37" s="14">
        <v>0.123545860225316</v>
      </c>
      <c r="AX37" s="14"/>
      <c r="AY37" s="14">
        <v>0.16627126203006101</v>
      </c>
    </row>
    <row r="38" spans="2:51" x14ac:dyDescent="0.3">
      <c r="B38" t="s">
        <v>73</v>
      </c>
      <c r="C38" s="14">
        <v>2.25039240608867E-2</v>
      </c>
      <c r="D38" s="14">
        <v>2.4561124544209501E-2</v>
      </c>
      <c r="E38" s="14">
        <v>2.0752132623236001E-2</v>
      </c>
      <c r="F38" s="14"/>
      <c r="G38" s="14">
        <v>4.6384350752583299E-2</v>
      </c>
      <c r="H38" s="14">
        <v>6.2989659911983395E-2</v>
      </c>
      <c r="I38" s="14">
        <v>1.9691947271379101E-2</v>
      </c>
      <c r="J38" s="14">
        <v>7.8914745383955095E-3</v>
      </c>
      <c r="K38" s="14">
        <v>3.9483577594678198E-3</v>
      </c>
      <c r="L38" s="14">
        <v>0</v>
      </c>
      <c r="M38" s="14"/>
      <c r="N38" s="14">
        <v>3.80853034539591E-2</v>
      </c>
      <c r="O38" s="14">
        <v>3.0065940161388499E-2</v>
      </c>
      <c r="P38" s="14">
        <v>8.2575404258650193E-3</v>
      </c>
      <c r="Q38" s="14">
        <v>1.0664840012043901E-2</v>
      </c>
      <c r="R38" s="14"/>
      <c r="S38" s="14">
        <v>3.84407653619213E-2</v>
      </c>
      <c r="T38" s="14">
        <v>2.5993456623744401E-2</v>
      </c>
      <c r="U38" s="14">
        <v>1.62330352715995E-2</v>
      </c>
      <c r="V38" s="14">
        <v>2.76528485040149E-2</v>
      </c>
      <c r="W38" s="14">
        <v>7.0873779488328801E-3</v>
      </c>
      <c r="X38" s="14">
        <v>2.4629600636534601E-2</v>
      </c>
      <c r="Y38" s="14">
        <v>2.27850633296291E-2</v>
      </c>
      <c r="Z38" s="14">
        <v>3.8092390884915499E-2</v>
      </c>
      <c r="AA38" s="14">
        <v>2.58425240584528E-2</v>
      </c>
      <c r="AB38" s="14">
        <v>5.7780548437215799E-3</v>
      </c>
      <c r="AC38" s="14">
        <v>1.0437193432018399E-2</v>
      </c>
      <c r="AD38" s="14">
        <v>0</v>
      </c>
      <c r="AE38" s="14"/>
      <c r="AF38" s="14">
        <v>6.9327047489037896E-2</v>
      </c>
      <c r="AG38" s="14">
        <v>9.1516604260379095E-2</v>
      </c>
      <c r="AH38" s="14">
        <v>0</v>
      </c>
      <c r="AI38" s="14">
        <v>1.1233904394388E-3</v>
      </c>
      <c r="AJ38" s="14"/>
      <c r="AK38" s="14">
        <v>3.0170162440047801E-2</v>
      </c>
      <c r="AL38" s="14"/>
      <c r="AM38" s="14">
        <v>4.3583543550039898E-2</v>
      </c>
      <c r="AN38" s="14"/>
      <c r="AO38" s="14">
        <v>5.9381553786053101E-2</v>
      </c>
      <c r="AP38" s="14"/>
      <c r="AQ38" s="14">
        <v>5.6689022515309398E-2</v>
      </c>
      <c r="AR38" s="14">
        <v>0.11103905473596</v>
      </c>
      <c r="AS38" s="14">
        <v>0</v>
      </c>
      <c r="AT38" s="14"/>
      <c r="AU38" s="14">
        <v>7.9660952633083898E-2</v>
      </c>
      <c r="AV38" s="14"/>
      <c r="AW38" s="14">
        <v>8.9167402722363995E-2</v>
      </c>
      <c r="AX38" s="14"/>
      <c r="AY38" s="14">
        <v>0.128874055617577</v>
      </c>
    </row>
    <row r="39" spans="2:51" x14ac:dyDescent="0.3">
      <c r="B39" t="s">
        <v>74</v>
      </c>
      <c r="C39" s="14">
        <v>2.8795387983973301E-2</v>
      </c>
      <c r="D39" s="14">
        <v>3.2038740891781797E-2</v>
      </c>
      <c r="E39" s="14">
        <v>2.4643834107029298E-2</v>
      </c>
      <c r="F39" s="14"/>
      <c r="G39" s="14">
        <v>7.2588500914397502E-2</v>
      </c>
      <c r="H39" s="14">
        <v>6.0995039955868503E-2</v>
      </c>
      <c r="I39" s="14">
        <v>2.4953580173203101E-2</v>
      </c>
      <c r="J39" s="14">
        <v>1.7268947594988E-2</v>
      </c>
      <c r="K39" s="14">
        <v>3.4459924597051998E-3</v>
      </c>
      <c r="L39" s="14">
        <v>2.5349864605023701E-3</v>
      </c>
      <c r="M39" s="14"/>
      <c r="N39" s="14">
        <v>3.8641371830476501E-2</v>
      </c>
      <c r="O39" s="14">
        <v>2.3099049773271201E-2</v>
      </c>
      <c r="P39" s="14">
        <v>2.93980219939485E-2</v>
      </c>
      <c r="Q39" s="14">
        <v>2.3905733562490799E-2</v>
      </c>
      <c r="R39" s="14"/>
      <c r="S39" s="14">
        <v>5.9516152682237602E-2</v>
      </c>
      <c r="T39" s="14">
        <v>1.87817702569857E-2</v>
      </c>
      <c r="U39" s="14">
        <v>2.3433216246141302E-2</v>
      </c>
      <c r="V39" s="14">
        <v>8.0556985836215192E-3</v>
      </c>
      <c r="W39" s="14">
        <v>1.6251982634007501E-2</v>
      </c>
      <c r="X39" s="14">
        <v>6.7393937670762002E-2</v>
      </c>
      <c r="Y39" s="14">
        <v>2.6849906032555299E-2</v>
      </c>
      <c r="Z39" s="14">
        <v>2.71644912679634E-2</v>
      </c>
      <c r="AA39" s="14">
        <v>1.48537500670022E-2</v>
      </c>
      <c r="AB39" s="14">
        <v>2.5462201823379198E-2</v>
      </c>
      <c r="AC39" s="14">
        <v>1.13747307309577E-2</v>
      </c>
      <c r="AD39" s="14">
        <v>1.5994744007461599E-2</v>
      </c>
      <c r="AE39" s="14"/>
      <c r="AF39" s="14">
        <v>7.5867074483839794E-2</v>
      </c>
      <c r="AG39" s="14">
        <v>9.2751299094531295E-2</v>
      </c>
      <c r="AH39" s="14">
        <v>0</v>
      </c>
      <c r="AI39" s="14">
        <v>1.03553651807457E-2</v>
      </c>
      <c r="AJ39" s="14"/>
      <c r="AK39" s="14">
        <v>4.3581597431486797E-2</v>
      </c>
      <c r="AL39" s="14"/>
      <c r="AM39" s="14">
        <v>5.4848195890262297E-2</v>
      </c>
      <c r="AN39" s="14"/>
      <c r="AO39" s="14">
        <v>6.1805580045099E-2</v>
      </c>
      <c r="AP39" s="14"/>
      <c r="AQ39" s="14">
        <v>7.3138250105389893E-2</v>
      </c>
      <c r="AR39" s="14">
        <v>0.14006133543034299</v>
      </c>
      <c r="AS39" s="14">
        <v>0</v>
      </c>
      <c r="AT39" s="14"/>
      <c r="AU39" s="14">
        <v>0.10167034598699901</v>
      </c>
      <c r="AV39" s="14"/>
      <c r="AW39" s="14">
        <v>0.12554873647683101</v>
      </c>
      <c r="AX39" s="14"/>
      <c r="AY39" s="14">
        <v>0.16490361514444599</v>
      </c>
    </row>
    <row r="40" spans="2:51" x14ac:dyDescent="0.3">
      <c r="B40" t="s">
        <v>75</v>
      </c>
      <c r="C40" s="14">
        <v>2.82834902048433E-2</v>
      </c>
      <c r="D40" s="14">
        <v>2.2755835278643902E-2</v>
      </c>
      <c r="E40" s="14">
        <v>3.3973832790530498E-2</v>
      </c>
      <c r="F40" s="14"/>
      <c r="G40" s="14">
        <v>7.0795994175940999E-2</v>
      </c>
      <c r="H40" s="14">
        <v>5.8819669450261299E-2</v>
      </c>
      <c r="I40" s="14">
        <v>2.2578371271568701E-2</v>
      </c>
      <c r="J40" s="14">
        <v>1.45988592592555E-2</v>
      </c>
      <c r="K40" s="14">
        <v>4.3430502843837702E-3</v>
      </c>
      <c r="L40" s="14">
        <v>6.5534634818489399E-3</v>
      </c>
      <c r="M40" s="14"/>
      <c r="N40" s="14">
        <v>3.4213459670836999E-2</v>
      </c>
      <c r="O40" s="14">
        <v>4.4697719220880901E-2</v>
      </c>
      <c r="P40" s="14">
        <v>1.6772887799056301E-2</v>
      </c>
      <c r="Q40" s="14">
        <v>1.5300417766172299E-2</v>
      </c>
      <c r="R40" s="14"/>
      <c r="S40" s="14">
        <v>4.5989772224725799E-2</v>
      </c>
      <c r="T40" s="14">
        <v>1.7940448724597699E-2</v>
      </c>
      <c r="U40" s="14">
        <v>2.39555616364787E-2</v>
      </c>
      <c r="V40" s="14">
        <v>1.5256139064852301E-2</v>
      </c>
      <c r="W40" s="14">
        <v>4.4493121990964203E-2</v>
      </c>
      <c r="X40" s="14">
        <v>3.55359684256761E-2</v>
      </c>
      <c r="Y40" s="14">
        <v>1.9631414544292802E-2</v>
      </c>
      <c r="Z40" s="14">
        <v>0</v>
      </c>
      <c r="AA40" s="14">
        <v>3.53636469695238E-2</v>
      </c>
      <c r="AB40" s="14">
        <v>1.96962483602246E-2</v>
      </c>
      <c r="AC40" s="14">
        <v>5.3856615509312401E-2</v>
      </c>
      <c r="AD40" s="14">
        <v>0</v>
      </c>
      <c r="AE40" s="14"/>
      <c r="AF40" s="14">
        <v>6.16142815313468E-2</v>
      </c>
      <c r="AG40" s="14">
        <v>9.8096306348104401E-2</v>
      </c>
      <c r="AH40" s="14">
        <v>0</v>
      </c>
      <c r="AI40" s="14">
        <v>1.38764278397468E-2</v>
      </c>
      <c r="AJ40" s="14"/>
      <c r="AK40" s="14">
        <v>3.0361626283653999E-2</v>
      </c>
      <c r="AL40" s="14"/>
      <c r="AM40" s="14">
        <v>4.7720137366746601E-2</v>
      </c>
      <c r="AN40" s="14"/>
      <c r="AO40" s="14">
        <v>6.2068115654656003E-2</v>
      </c>
      <c r="AP40" s="14"/>
      <c r="AQ40" s="14">
        <v>4.6803515857724402E-2</v>
      </c>
      <c r="AR40" s="14">
        <v>0.22182061013382601</v>
      </c>
      <c r="AS40" s="14">
        <v>0</v>
      </c>
      <c r="AT40" s="14"/>
      <c r="AU40" s="14">
        <v>6.7211740155778799E-2</v>
      </c>
      <c r="AV40" s="14"/>
      <c r="AW40" s="14">
        <v>8.8326638080853406E-2</v>
      </c>
      <c r="AX40" s="14"/>
      <c r="AY40" s="14">
        <v>0.16197211116853399</v>
      </c>
    </row>
    <row r="41" spans="2:51" x14ac:dyDescent="0.3">
      <c r="B41" t="s">
        <v>76</v>
      </c>
      <c r="C41" s="14">
        <v>0.81984435011020595</v>
      </c>
      <c r="D41" s="14">
        <v>0.81150988948063596</v>
      </c>
      <c r="E41" s="14">
        <v>0.83049044554038598</v>
      </c>
      <c r="F41" s="14"/>
      <c r="G41" s="14">
        <v>0.61615735480814904</v>
      </c>
      <c r="H41" s="14">
        <v>0.64038392077827999</v>
      </c>
      <c r="I41" s="14">
        <v>0.795500710621314</v>
      </c>
      <c r="J41" s="14">
        <v>0.87701958781042499</v>
      </c>
      <c r="K41" s="14">
        <v>0.96225954768562305</v>
      </c>
      <c r="L41" s="14">
        <v>0.98113469435289402</v>
      </c>
      <c r="M41" s="14"/>
      <c r="N41" s="14">
        <v>0.76128602126156097</v>
      </c>
      <c r="O41" s="14">
        <v>0.814145950841346</v>
      </c>
      <c r="P41" s="14">
        <v>0.84082544187832597</v>
      </c>
      <c r="Q41" s="14">
        <v>0.86831026984763104</v>
      </c>
      <c r="R41" s="14"/>
      <c r="S41" s="14">
        <v>0.69261634003244199</v>
      </c>
      <c r="T41" s="14">
        <v>0.85901221118956905</v>
      </c>
      <c r="U41" s="14">
        <v>0.85562801924012399</v>
      </c>
      <c r="V41" s="14">
        <v>0.877586429691952</v>
      </c>
      <c r="W41" s="14">
        <v>0.86152225954406503</v>
      </c>
      <c r="X41" s="14">
        <v>0.77202478625201798</v>
      </c>
      <c r="Y41" s="14">
        <v>0.80433541708408096</v>
      </c>
      <c r="Z41" s="14">
        <v>0.84572808035618596</v>
      </c>
      <c r="AA41" s="14">
        <v>0.80268719183694803</v>
      </c>
      <c r="AB41" s="14">
        <v>0.88058023583259704</v>
      </c>
      <c r="AC41" s="14">
        <v>0.81590780462048695</v>
      </c>
      <c r="AD41" s="14">
        <v>0.91611101867177702</v>
      </c>
      <c r="AE41" s="14"/>
      <c r="AF41" s="14">
        <v>0.45757444855909601</v>
      </c>
      <c r="AG41" s="14">
        <v>0.46576355279362303</v>
      </c>
      <c r="AH41" s="14">
        <v>0.99656872162013599</v>
      </c>
      <c r="AI41" s="14">
        <v>0.96060339759121804</v>
      </c>
      <c r="AJ41" s="14"/>
      <c r="AK41" s="14">
        <v>0.72575925776285899</v>
      </c>
      <c r="AL41" s="14"/>
      <c r="AM41" s="14">
        <v>0.68564752560917797</v>
      </c>
      <c r="AN41" s="14"/>
      <c r="AO41" s="14">
        <v>0.58175751973854395</v>
      </c>
      <c r="AP41" s="14"/>
      <c r="AQ41" s="14">
        <v>0.43824893154241101</v>
      </c>
      <c r="AR41" s="14">
        <v>0.52100498594747902</v>
      </c>
      <c r="AS41" s="14">
        <v>1</v>
      </c>
      <c r="AT41" s="14"/>
      <c r="AU41" s="14">
        <v>0.42505864434808399</v>
      </c>
      <c r="AV41" s="14"/>
      <c r="AW41" s="14">
        <v>0.318464915665847</v>
      </c>
      <c r="AX41" s="14"/>
      <c r="AY41" s="14">
        <v>0</v>
      </c>
    </row>
    <row r="42" spans="2:51" x14ac:dyDescent="0.3">
      <c r="B42" t="s">
        <v>77</v>
      </c>
      <c r="C42" s="14">
        <v>5.53614285988328E-3</v>
      </c>
      <c r="D42" s="14">
        <v>7.5212398893585797E-3</v>
      </c>
      <c r="E42" s="14">
        <v>3.66649525940813E-3</v>
      </c>
      <c r="F42" s="14"/>
      <c r="G42" s="14">
        <v>1.38769190723818E-2</v>
      </c>
      <c r="H42" s="14">
        <v>3.2729132681708299E-3</v>
      </c>
      <c r="I42" s="14">
        <v>6.92835898721643E-3</v>
      </c>
      <c r="J42" s="14">
        <v>1.09098064253456E-2</v>
      </c>
      <c r="K42" s="14">
        <v>0</v>
      </c>
      <c r="L42" s="14">
        <v>0</v>
      </c>
      <c r="M42" s="14"/>
      <c r="N42" s="14">
        <v>1.03676005475041E-2</v>
      </c>
      <c r="O42" s="14">
        <v>8.8625155069197801E-3</v>
      </c>
      <c r="P42" s="14">
        <v>0</v>
      </c>
      <c r="Q42" s="14">
        <v>1.8135853705387301E-3</v>
      </c>
      <c r="R42" s="14"/>
      <c r="S42" s="14">
        <v>6.6843765370123804E-3</v>
      </c>
      <c r="T42" s="14">
        <v>0</v>
      </c>
      <c r="U42" s="14">
        <v>1.7304209802163299E-2</v>
      </c>
      <c r="V42" s="14">
        <v>0</v>
      </c>
      <c r="W42" s="14">
        <v>1.5841886037188901E-2</v>
      </c>
      <c r="X42" s="14">
        <v>0</v>
      </c>
      <c r="Y42" s="14">
        <v>2.64142489849425E-2</v>
      </c>
      <c r="Z42" s="14">
        <v>0</v>
      </c>
      <c r="AA42" s="14">
        <v>0</v>
      </c>
      <c r="AB42" s="14">
        <v>0</v>
      </c>
      <c r="AC42" s="14">
        <v>0</v>
      </c>
      <c r="AD42" s="14">
        <v>0</v>
      </c>
      <c r="AE42" s="14"/>
      <c r="AF42" s="14">
        <v>2.1058576992450898E-3</v>
      </c>
      <c r="AG42" s="14">
        <v>3.02627127056612E-2</v>
      </c>
      <c r="AH42" s="14">
        <v>3.4312783798639101E-3</v>
      </c>
      <c r="AI42" s="14">
        <v>5.3984628507435196E-3</v>
      </c>
      <c r="AJ42" s="14"/>
      <c r="AK42" s="14">
        <v>5.2511810079603396E-3</v>
      </c>
      <c r="AL42" s="14"/>
      <c r="AM42" s="14">
        <v>4.7691948978278598E-3</v>
      </c>
      <c r="AN42" s="14"/>
      <c r="AO42" s="14">
        <v>0</v>
      </c>
      <c r="AP42" s="14"/>
      <c r="AQ42" s="14">
        <v>6.3735619940541903E-3</v>
      </c>
      <c r="AR42" s="14">
        <v>6.0740137523915497E-3</v>
      </c>
      <c r="AS42" s="14">
        <v>0</v>
      </c>
      <c r="AT42" s="14"/>
      <c r="AU42" s="14">
        <v>8.8993621863684997E-3</v>
      </c>
      <c r="AV42" s="14"/>
      <c r="AW42" s="14">
        <v>4.5947870755699803E-3</v>
      </c>
      <c r="AX42" s="14"/>
      <c r="AY42" s="14">
        <v>0</v>
      </c>
    </row>
    <row r="43" spans="2:51" x14ac:dyDescent="0.3">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row>
    <row r="44" spans="2:51" x14ac:dyDescent="0.3">
      <c r="B44" s="6" t="s">
        <v>85</v>
      </c>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row>
    <row r="45" spans="2:51" x14ac:dyDescent="0.3">
      <c r="B45" s="24" t="s">
        <v>81</v>
      </c>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row>
    <row r="46" spans="2:51" x14ac:dyDescent="0.3">
      <c r="B46" t="s">
        <v>70</v>
      </c>
      <c r="C46" s="14">
        <v>9.5011118608345005E-3</v>
      </c>
      <c r="D46" s="14">
        <v>1.57518056151069E-2</v>
      </c>
      <c r="E46" s="14">
        <v>3.5260734362335998E-3</v>
      </c>
      <c r="F46" s="14"/>
      <c r="G46" s="14">
        <v>7.2159905623587197E-3</v>
      </c>
      <c r="H46" s="14">
        <v>1.7154271208161199E-2</v>
      </c>
      <c r="I46" s="14">
        <v>1.65643699277572E-2</v>
      </c>
      <c r="J46" s="14">
        <v>6.6977679872752697E-3</v>
      </c>
      <c r="K46" s="14">
        <v>3.56874537459889E-3</v>
      </c>
      <c r="L46" s="14">
        <v>5.3121139845532898E-3</v>
      </c>
      <c r="M46" s="14"/>
      <c r="N46" s="14">
        <v>1.6438809863534701E-2</v>
      </c>
      <c r="O46" s="14">
        <v>4.6722861221881098E-3</v>
      </c>
      <c r="P46" s="14">
        <v>1.3181605340564799E-2</v>
      </c>
      <c r="Q46" s="14">
        <v>3.9185929015577003E-3</v>
      </c>
      <c r="R46" s="14"/>
      <c r="S46" s="14">
        <v>1.52792863181086E-2</v>
      </c>
      <c r="T46" s="14">
        <v>1.3788164650879399E-2</v>
      </c>
      <c r="U46" s="14">
        <v>0</v>
      </c>
      <c r="V46" s="14">
        <v>1.46899184867572E-2</v>
      </c>
      <c r="W46" s="14">
        <v>7.0873779488328801E-3</v>
      </c>
      <c r="X46" s="14">
        <v>6.2715114029904201E-3</v>
      </c>
      <c r="Y46" s="14">
        <v>0</v>
      </c>
      <c r="Z46" s="14">
        <v>2.65908707784746E-2</v>
      </c>
      <c r="AA46" s="14">
        <v>1.44293356153127E-2</v>
      </c>
      <c r="AB46" s="14">
        <v>5.8446474865959004E-3</v>
      </c>
      <c r="AC46" s="14">
        <v>0</v>
      </c>
      <c r="AD46" s="14">
        <v>0</v>
      </c>
      <c r="AE46" s="14"/>
      <c r="AF46" s="14">
        <v>3.3968745436534699E-2</v>
      </c>
      <c r="AG46" s="14">
        <v>2.2452647681200501E-2</v>
      </c>
      <c r="AH46" s="14">
        <v>0</v>
      </c>
      <c r="AI46" s="14">
        <v>9.5627888244335002E-4</v>
      </c>
      <c r="AJ46" s="14"/>
      <c r="AK46" s="14">
        <v>1.0726827858985001E-2</v>
      </c>
      <c r="AL46" s="14"/>
      <c r="AM46" s="14">
        <v>1.47637240984415E-2</v>
      </c>
      <c r="AN46" s="14"/>
      <c r="AO46" s="14">
        <v>3.2831779852145797E-2</v>
      </c>
      <c r="AP46" s="14"/>
      <c r="AQ46" s="14">
        <v>3.78644750238636E-2</v>
      </c>
      <c r="AR46" s="14">
        <v>0</v>
      </c>
      <c r="AS46" s="14">
        <v>0</v>
      </c>
      <c r="AT46" s="14"/>
      <c r="AU46" s="14">
        <v>4.1202149646807802E-2</v>
      </c>
      <c r="AV46" s="14"/>
      <c r="AW46" s="14">
        <v>4.1253603639146798E-2</v>
      </c>
      <c r="AX46" s="14"/>
      <c r="AY46" s="14">
        <v>4.1912889533291198E-2</v>
      </c>
    </row>
    <row r="47" spans="2:51" x14ac:dyDescent="0.3">
      <c r="B47" t="s">
        <v>71</v>
      </c>
      <c r="C47" s="14">
        <v>1.7959511398558201E-2</v>
      </c>
      <c r="D47" s="14">
        <v>2.8751197998204699E-2</v>
      </c>
      <c r="E47" s="14">
        <v>6.6461135668357497E-3</v>
      </c>
      <c r="F47" s="14"/>
      <c r="G47" s="14">
        <v>3.1670188576094202E-2</v>
      </c>
      <c r="H47" s="14">
        <v>4.1432284841490301E-2</v>
      </c>
      <c r="I47" s="14">
        <v>2.86840960392525E-2</v>
      </c>
      <c r="J47" s="14">
        <v>6.0891855632952997E-3</v>
      </c>
      <c r="K47" s="14">
        <v>0</v>
      </c>
      <c r="L47" s="14">
        <v>2.5444051632618398E-3</v>
      </c>
      <c r="M47" s="14"/>
      <c r="N47" s="14">
        <v>4.8839078946968498E-2</v>
      </c>
      <c r="O47" s="14">
        <v>6.1898760168226001E-3</v>
      </c>
      <c r="P47" s="14">
        <v>7.7062384415159998E-3</v>
      </c>
      <c r="Q47" s="14">
        <v>6.1639244979997398E-3</v>
      </c>
      <c r="R47" s="14"/>
      <c r="S47" s="14">
        <v>3.9130997544770001E-2</v>
      </c>
      <c r="T47" s="14">
        <v>4.4525049682297996E-3</v>
      </c>
      <c r="U47" s="14">
        <v>0</v>
      </c>
      <c r="V47" s="14">
        <v>7.2201053290424201E-3</v>
      </c>
      <c r="W47" s="14">
        <v>7.3269890981688202E-3</v>
      </c>
      <c r="X47" s="14">
        <v>2.5090192244294301E-2</v>
      </c>
      <c r="Y47" s="14">
        <v>3.21282388371604E-2</v>
      </c>
      <c r="Z47" s="14">
        <v>1.41207046353967E-2</v>
      </c>
      <c r="AA47" s="14">
        <v>3.04778254425229E-2</v>
      </c>
      <c r="AB47" s="14">
        <v>1.11852753081285E-2</v>
      </c>
      <c r="AC47" s="14">
        <v>1.96937653502815E-2</v>
      </c>
      <c r="AD47" s="14">
        <v>0</v>
      </c>
      <c r="AE47" s="14"/>
      <c r="AF47" s="14">
        <v>6.3809106636920396E-2</v>
      </c>
      <c r="AG47" s="14">
        <v>4.3197681411249099E-2</v>
      </c>
      <c r="AH47" s="14">
        <v>0</v>
      </c>
      <c r="AI47" s="14">
        <v>9.2025829113361003E-4</v>
      </c>
      <c r="AJ47" s="14"/>
      <c r="AK47" s="14">
        <v>2.5835885393694701E-2</v>
      </c>
      <c r="AL47" s="14"/>
      <c r="AM47" s="14">
        <v>3.5948534361254898E-2</v>
      </c>
      <c r="AN47" s="14"/>
      <c r="AO47" s="14">
        <v>2.66236505488254E-2</v>
      </c>
      <c r="AP47" s="14"/>
      <c r="AQ47" s="14">
        <v>7.1573462217060305E-2</v>
      </c>
      <c r="AR47" s="14">
        <v>0</v>
      </c>
      <c r="AS47" s="14">
        <v>0</v>
      </c>
      <c r="AT47" s="14"/>
      <c r="AU47" s="14">
        <v>7.2757018716594804E-2</v>
      </c>
      <c r="AV47" s="14"/>
      <c r="AW47" s="14">
        <v>7.2291677166905793E-2</v>
      </c>
      <c r="AX47" s="14"/>
      <c r="AY47" s="14">
        <v>8.8182291366204604E-2</v>
      </c>
    </row>
    <row r="48" spans="2:51" x14ac:dyDescent="0.3">
      <c r="B48" t="s">
        <v>72</v>
      </c>
      <c r="C48" s="14">
        <v>2.1054146834804201E-2</v>
      </c>
      <c r="D48" s="14">
        <v>2.59562723874316E-2</v>
      </c>
      <c r="E48" s="14">
        <v>1.6518917510583299E-2</v>
      </c>
      <c r="F48" s="14"/>
      <c r="G48" s="14">
        <v>3.4373956759924301E-2</v>
      </c>
      <c r="H48" s="14">
        <v>4.5654894772364903E-2</v>
      </c>
      <c r="I48" s="14">
        <v>3.5422263068046703E-2</v>
      </c>
      <c r="J48" s="14">
        <v>8.0736809208110608E-3</v>
      </c>
      <c r="K48" s="14">
        <v>7.4614792092189399E-3</v>
      </c>
      <c r="L48" s="14">
        <v>0</v>
      </c>
      <c r="M48" s="14"/>
      <c r="N48" s="14">
        <v>4.6735895930910702E-2</v>
      </c>
      <c r="O48" s="14">
        <v>1.36209420098814E-2</v>
      </c>
      <c r="P48" s="14">
        <v>1.0671661915166599E-2</v>
      </c>
      <c r="Q48" s="14">
        <v>1.0498605517418399E-2</v>
      </c>
      <c r="R48" s="14"/>
      <c r="S48" s="14">
        <v>6.1540293520946698E-2</v>
      </c>
      <c r="T48" s="14">
        <v>3.7611191572648099E-3</v>
      </c>
      <c r="U48" s="14">
        <v>1.5764880882125999E-2</v>
      </c>
      <c r="V48" s="14">
        <v>8.0105789579174996E-3</v>
      </c>
      <c r="W48" s="14">
        <v>2.3090255842444101E-2</v>
      </c>
      <c r="X48" s="14">
        <v>1.9629862510370299E-2</v>
      </c>
      <c r="Y48" s="14">
        <v>1.55331981753794E-2</v>
      </c>
      <c r="Z48" s="14">
        <v>3.6452556685964803E-2</v>
      </c>
      <c r="AA48" s="14">
        <v>3.0078805940872599E-2</v>
      </c>
      <c r="AB48" s="14">
        <v>6.2070612569699096E-3</v>
      </c>
      <c r="AC48" s="14">
        <v>0</v>
      </c>
      <c r="AD48" s="14">
        <v>0</v>
      </c>
      <c r="AE48" s="14"/>
      <c r="AF48" s="14">
        <v>6.3309017312824303E-2</v>
      </c>
      <c r="AG48" s="14">
        <v>9.3943448198346699E-2</v>
      </c>
      <c r="AH48" s="14">
        <v>0</v>
      </c>
      <c r="AI48" s="14">
        <v>2.0987903651635701E-3</v>
      </c>
      <c r="AJ48" s="14"/>
      <c r="AK48" s="14">
        <v>3.1890249882798698E-2</v>
      </c>
      <c r="AL48" s="14"/>
      <c r="AM48" s="14">
        <v>3.2480556721371401E-2</v>
      </c>
      <c r="AN48" s="14"/>
      <c r="AO48" s="14">
        <v>4.1746816199899298E-2</v>
      </c>
      <c r="AP48" s="14"/>
      <c r="AQ48" s="14">
        <v>8.3906413128492605E-2</v>
      </c>
      <c r="AR48" s="14">
        <v>0</v>
      </c>
      <c r="AS48" s="14">
        <v>0</v>
      </c>
      <c r="AT48" s="14"/>
      <c r="AU48" s="14">
        <v>8.4700919119841594E-2</v>
      </c>
      <c r="AV48" s="14"/>
      <c r="AW48" s="14">
        <v>8.4062893674849398E-2</v>
      </c>
      <c r="AX48" s="14"/>
      <c r="AY48" s="14">
        <v>8.8235123813932295E-2</v>
      </c>
    </row>
    <row r="49" spans="2:51" x14ac:dyDescent="0.3">
      <c r="B49" t="s">
        <v>73</v>
      </c>
      <c r="C49" s="14">
        <v>1.72769174595775E-2</v>
      </c>
      <c r="D49" s="14">
        <v>2.61409583101904E-2</v>
      </c>
      <c r="E49" s="14">
        <v>8.8459211602612293E-3</v>
      </c>
      <c r="F49" s="14"/>
      <c r="G49" s="14">
        <v>5.3526287561304203E-2</v>
      </c>
      <c r="H49" s="14">
        <v>4.4600424783914502E-2</v>
      </c>
      <c r="I49" s="14">
        <v>1.25808377249587E-2</v>
      </c>
      <c r="J49" s="14">
        <v>0</v>
      </c>
      <c r="K49" s="14">
        <v>0</v>
      </c>
      <c r="L49" s="14">
        <v>0</v>
      </c>
      <c r="M49" s="14"/>
      <c r="N49" s="14">
        <v>3.3225338510218798E-2</v>
      </c>
      <c r="O49" s="14">
        <v>1.40651471180324E-2</v>
      </c>
      <c r="P49" s="14">
        <v>1.4961294062271599E-2</v>
      </c>
      <c r="Q49" s="14">
        <v>5.6784733780507798E-3</v>
      </c>
      <c r="R49" s="14"/>
      <c r="S49" s="14">
        <v>5.24431381338758E-2</v>
      </c>
      <c r="T49" s="14">
        <v>7.47305522716964E-3</v>
      </c>
      <c r="U49" s="14">
        <v>7.9464048118082602E-3</v>
      </c>
      <c r="V49" s="14">
        <v>6.4108422708881096E-3</v>
      </c>
      <c r="W49" s="14">
        <v>1.48304468307019E-2</v>
      </c>
      <c r="X49" s="14">
        <v>5.2646190633297701E-3</v>
      </c>
      <c r="Y49" s="14">
        <v>2.7183274751637999E-2</v>
      </c>
      <c r="Z49" s="14">
        <v>0</v>
      </c>
      <c r="AA49" s="14">
        <v>2.7027108408053099E-2</v>
      </c>
      <c r="AB49" s="14">
        <v>5.7788305377443503E-3</v>
      </c>
      <c r="AC49" s="14">
        <v>1.13110213471299E-2</v>
      </c>
      <c r="AD49" s="14">
        <v>0</v>
      </c>
      <c r="AE49" s="14"/>
      <c r="AF49" s="14">
        <v>4.9167401243670202E-2</v>
      </c>
      <c r="AG49" s="14">
        <v>7.4869438267750499E-2</v>
      </c>
      <c r="AH49" s="14">
        <v>0</v>
      </c>
      <c r="AI49" s="14">
        <v>2.0806956093952001E-3</v>
      </c>
      <c r="AJ49" s="14"/>
      <c r="AK49" s="14">
        <v>1.50839425034071E-2</v>
      </c>
      <c r="AL49" s="14"/>
      <c r="AM49" s="14">
        <v>3.2228220416398501E-2</v>
      </c>
      <c r="AN49" s="14"/>
      <c r="AO49" s="14">
        <v>5.0168793497364098E-2</v>
      </c>
      <c r="AP49" s="14"/>
      <c r="AQ49" s="14">
        <v>4.5407605650698402E-2</v>
      </c>
      <c r="AR49" s="14">
        <v>7.8901625291494706E-2</v>
      </c>
      <c r="AS49" s="14">
        <v>0</v>
      </c>
      <c r="AT49" s="14"/>
      <c r="AU49" s="14">
        <v>7.2668183943359693E-2</v>
      </c>
      <c r="AV49" s="14"/>
      <c r="AW49" s="14">
        <v>6.6297579643770296E-2</v>
      </c>
      <c r="AX49" s="14"/>
      <c r="AY49" s="14">
        <v>8.0801552591291598E-2</v>
      </c>
    </row>
    <row r="50" spans="2:51" x14ac:dyDescent="0.3">
      <c r="B50" t="s">
        <v>74</v>
      </c>
      <c r="C50" s="14">
        <v>9.8026775998259104E-3</v>
      </c>
      <c r="D50" s="14">
        <v>1.7617555954374701E-2</v>
      </c>
      <c r="E50" s="14">
        <v>2.3094339528674499E-3</v>
      </c>
      <c r="F50" s="14"/>
      <c r="G50" s="14">
        <v>2.1166804840945699E-2</v>
      </c>
      <c r="H50" s="14">
        <v>3.3820515589939398E-2</v>
      </c>
      <c r="I50" s="14">
        <v>6.2219068927124302E-3</v>
      </c>
      <c r="J50" s="14">
        <v>0</v>
      </c>
      <c r="K50" s="14">
        <v>0</v>
      </c>
      <c r="L50" s="14">
        <v>0</v>
      </c>
      <c r="M50" s="14"/>
      <c r="N50" s="14">
        <v>2.47834758197501E-2</v>
      </c>
      <c r="O50" s="14">
        <v>3.7958685856744798E-3</v>
      </c>
      <c r="P50" s="14">
        <v>3.1088899111835501E-3</v>
      </c>
      <c r="Q50" s="14">
        <v>5.9124480437147296E-3</v>
      </c>
      <c r="R50" s="14"/>
      <c r="S50" s="14">
        <v>2.5991328215983801E-2</v>
      </c>
      <c r="T50" s="14">
        <v>0</v>
      </c>
      <c r="U50" s="14">
        <v>0</v>
      </c>
      <c r="V50" s="14">
        <v>7.5903309341148698E-3</v>
      </c>
      <c r="W50" s="14">
        <v>0</v>
      </c>
      <c r="X50" s="14">
        <v>2.4168325587943601E-2</v>
      </c>
      <c r="Y50" s="14">
        <v>0</v>
      </c>
      <c r="Z50" s="14">
        <v>0</v>
      </c>
      <c r="AA50" s="14">
        <v>1.9707096826970898E-2</v>
      </c>
      <c r="AB50" s="14">
        <v>6.3330899862086903E-3</v>
      </c>
      <c r="AC50" s="14">
        <v>1.13110213471299E-2</v>
      </c>
      <c r="AD50" s="14">
        <v>0</v>
      </c>
      <c r="AE50" s="14"/>
      <c r="AF50" s="14">
        <v>2.1456386729677899E-2</v>
      </c>
      <c r="AG50" s="14">
        <v>3.1560866860021602E-2</v>
      </c>
      <c r="AH50" s="14">
        <v>0</v>
      </c>
      <c r="AI50" s="14">
        <v>5.92741131853812E-3</v>
      </c>
      <c r="AJ50" s="14"/>
      <c r="AK50" s="14">
        <v>7.9744890220355604E-3</v>
      </c>
      <c r="AL50" s="14"/>
      <c r="AM50" s="14">
        <v>1.53252243729106E-2</v>
      </c>
      <c r="AN50" s="14"/>
      <c r="AO50" s="14">
        <v>2.0725271047524502E-2</v>
      </c>
      <c r="AP50" s="14"/>
      <c r="AQ50" s="14">
        <v>2.2233046715749299E-2</v>
      </c>
      <c r="AR50" s="14">
        <v>5.66491896558209E-2</v>
      </c>
      <c r="AS50" s="14">
        <v>0</v>
      </c>
      <c r="AT50" s="14"/>
      <c r="AU50" s="14">
        <v>4.0360153805056503E-2</v>
      </c>
      <c r="AV50" s="14"/>
      <c r="AW50" s="14">
        <v>3.7135604986525302E-2</v>
      </c>
      <c r="AX50" s="14"/>
      <c r="AY50" s="14">
        <v>4.1025543542453302E-2</v>
      </c>
    </row>
    <row r="51" spans="2:51" x14ac:dyDescent="0.3">
      <c r="B51" t="s">
        <v>75</v>
      </c>
      <c r="C51" s="14">
        <v>3.1962964981987599E-2</v>
      </c>
      <c r="D51" s="14">
        <v>5.4750672088954601E-2</v>
      </c>
      <c r="E51" s="14">
        <v>1.01505620782375E-2</v>
      </c>
      <c r="F51" s="14"/>
      <c r="G51" s="14">
        <v>6.3281458564609802E-2</v>
      </c>
      <c r="H51" s="14">
        <v>3.03399483057686E-2</v>
      </c>
      <c r="I51" s="14">
        <v>4.4686955002813597E-2</v>
      </c>
      <c r="J51" s="14">
        <v>3.1337393672335803E-2</v>
      </c>
      <c r="K51" s="14">
        <v>1.0606410311896399E-2</v>
      </c>
      <c r="L51" s="14">
        <v>1.6697894920435899E-2</v>
      </c>
      <c r="M51" s="14"/>
      <c r="N51" s="14">
        <v>4.34276722423E-2</v>
      </c>
      <c r="O51" s="14">
        <v>2.34820389795454E-2</v>
      </c>
      <c r="P51" s="14">
        <v>1.75591114353271E-2</v>
      </c>
      <c r="Q51" s="14">
        <v>3.8810900897136298E-2</v>
      </c>
      <c r="R51" s="14"/>
      <c r="S51" s="14">
        <v>3.7480622121149103E-2</v>
      </c>
      <c r="T51" s="14">
        <v>3.35736422070071E-2</v>
      </c>
      <c r="U51" s="14">
        <v>3.8108881444679499E-2</v>
      </c>
      <c r="V51" s="14">
        <v>2.1593544191485101E-2</v>
      </c>
      <c r="W51" s="14">
        <v>1.43727252393603E-2</v>
      </c>
      <c r="X51" s="14">
        <v>2.8541741134023999E-2</v>
      </c>
      <c r="Y51" s="14">
        <v>3.97774000084197E-2</v>
      </c>
      <c r="Z51" s="14">
        <v>5.96440074399485E-2</v>
      </c>
      <c r="AA51" s="14">
        <v>6.2015878841665803E-2</v>
      </c>
      <c r="AB51" s="14">
        <v>0</v>
      </c>
      <c r="AC51" s="14">
        <v>2.7690741312255501E-2</v>
      </c>
      <c r="AD51" s="14">
        <v>0</v>
      </c>
      <c r="AE51" s="14"/>
      <c r="AF51" s="14">
        <v>7.7805909234962403E-2</v>
      </c>
      <c r="AG51" s="14">
        <v>0.132008643160136</v>
      </c>
      <c r="AH51" s="14">
        <v>0</v>
      </c>
      <c r="AI51" s="14">
        <v>1.21778722888264E-2</v>
      </c>
      <c r="AJ51" s="14"/>
      <c r="AK51" s="14">
        <v>5.6891744557473999E-2</v>
      </c>
      <c r="AL51" s="14"/>
      <c r="AM51" s="14">
        <v>5.5955824746040203E-2</v>
      </c>
      <c r="AN51" s="14"/>
      <c r="AO51" s="14">
        <v>4.4452085999598601E-2</v>
      </c>
      <c r="AP51" s="14"/>
      <c r="AQ51" s="14">
        <v>7.4999480588661793E-2</v>
      </c>
      <c r="AR51" s="14">
        <v>0.17628024600707701</v>
      </c>
      <c r="AS51" s="14">
        <v>0</v>
      </c>
      <c r="AT51" s="14"/>
      <c r="AU51" s="14">
        <v>0.100429629981569</v>
      </c>
      <c r="AV51" s="14"/>
      <c r="AW51" s="14">
        <v>8.1589945943542103E-2</v>
      </c>
      <c r="AX51" s="14"/>
      <c r="AY51" s="14">
        <v>8.7784691662675801E-2</v>
      </c>
    </row>
    <row r="52" spans="2:51" x14ac:dyDescent="0.3">
      <c r="B52" t="s">
        <v>76</v>
      </c>
      <c r="C52" s="14">
        <v>0.88601572922382199</v>
      </c>
      <c r="D52" s="14">
        <v>0.82647569983125402</v>
      </c>
      <c r="E52" s="14">
        <v>0.94368473217262305</v>
      </c>
      <c r="F52" s="14"/>
      <c r="G52" s="14">
        <v>0.77518466943585096</v>
      </c>
      <c r="H52" s="14">
        <v>0.77669444477152005</v>
      </c>
      <c r="I52" s="14">
        <v>0.84594902858879095</v>
      </c>
      <c r="J52" s="14">
        <v>0.94143569528634197</v>
      </c>
      <c r="K52" s="14">
        <v>0.97836336510428601</v>
      </c>
      <c r="L52" s="14">
        <v>0.97544558593174902</v>
      </c>
      <c r="M52" s="14"/>
      <c r="N52" s="14">
        <v>0.769849157729668</v>
      </c>
      <c r="O52" s="14">
        <v>0.93208313109001395</v>
      </c>
      <c r="P52" s="14">
        <v>0.93281119889397002</v>
      </c>
      <c r="Q52" s="14">
        <v>0.92342161932700795</v>
      </c>
      <c r="R52" s="14"/>
      <c r="S52" s="14">
        <v>0.76059331675677899</v>
      </c>
      <c r="T52" s="14">
        <v>0.92453856344659002</v>
      </c>
      <c r="U52" s="14">
        <v>0.93817983286138595</v>
      </c>
      <c r="V52" s="14">
        <v>0.934484679829795</v>
      </c>
      <c r="W52" s="14">
        <v>0.91745031900330298</v>
      </c>
      <c r="X52" s="14">
        <v>0.88576912899371796</v>
      </c>
      <c r="Y52" s="14">
        <v>0.86524146681379299</v>
      </c>
      <c r="Z52" s="14">
        <v>0.86319186046021501</v>
      </c>
      <c r="AA52" s="14">
        <v>0.811129627937062</v>
      </c>
      <c r="AB52" s="14">
        <v>0.96465109542435301</v>
      </c>
      <c r="AC52" s="14">
        <v>0.92999345064320305</v>
      </c>
      <c r="AD52" s="14">
        <v>1</v>
      </c>
      <c r="AE52" s="14"/>
      <c r="AF52" s="14">
        <v>0.68146449903718198</v>
      </c>
      <c r="AG52" s="14">
        <v>0.59282608523191505</v>
      </c>
      <c r="AH52" s="14">
        <v>0.99656872162013599</v>
      </c>
      <c r="AI52" s="14">
        <v>0.96971723469722204</v>
      </c>
      <c r="AJ52" s="14"/>
      <c r="AK52" s="14">
        <v>0.84711096205464498</v>
      </c>
      <c r="AL52" s="14"/>
      <c r="AM52" s="14">
        <v>0.805209782279381</v>
      </c>
      <c r="AN52" s="14"/>
      <c r="AO52" s="14">
        <v>0.77477058551715405</v>
      </c>
      <c r="AP52" s="14"/>
      <c r="AQ52" s="14">
        <v>0.65105261432470796</v>
      </c>
      <c r="AR52" s="14">
        <v>0.68200606873051395</v>
      </c>
      <c r="AS52" s="14">
        <v>1</v>
      </c>
      <c r="AT52" s="14"/>
      <c r="AU52" s="14">
        <v>0.57637018873350399</v>
      </c>
      <c r="AV52" s="14"/>
      <c r="AW52" s="14">
        <v>0.60895441194232802</v>
      </c>
      <c r="AX52" s="14"/>
      <c r="AY52" s="14">
        <v>0.55403542035622799</v>
      </c>
    </row>
    <row r="53" spans="2:51" x14ac:dyDescent="0.3">
      <c r="B53" t="s">
        <v>77</v>
      </c>
      <c r="C53" s="14">
        <v>6.4269406405902899E-3</v>
      </c>
      <c r="D53" s="14">
        <v>4.5558378144828597E-3</v>
      </c>
      <c r="E53" s="14">
        <v>8.3182461223582395E-3</v>
      </c>
      <c r="F53" s="14"/>
      <c r="G53" s="14">
        <v>1.35806436989119E-2</v>
      </c>
      <c r="H53" s="14">
        <v>1.03032157268413E-2</v>
      </c>
      <c r="I53" s="14">
        <v>9.8905427556682697E-3</v>
      </c>
      <c r="J53" s="14">
        <v>6.3662765699404704E-3</v>
      </c>
      <c r="K53" s="14">
        <v>0</v>
      </c>
      <c r="L53" s="14">
        <v>0</v>
      </c>
      <c r="M53" s="14"/>
      <c r="N53" s="14">
        <v>1.67005709566488E-2</v>
      </c>
      <c r="O53" s="14">
        <v>2.0907100778419698E-3</v>
      </c>
      <c r="P53" s="14">
        <v>0</v>
      </c>
      <c r="Q53" s="14">
        <v>5.59543543711386E-3</v>
      </c>
      <c r="R53" s="14"/>
      <c r="S53" s="14">
        <v>7.5410173883872101E-3</v>
      </c>
      <c r="T53" s="14">
        <v>1.2412950342859001E-2</v>
      </c>
      <c r="U53" s="14">
        <v>0</v>
      </c>
      <c r="V53" s="14">
        <v>0</v>
      </c>
      <c r="W53" s="14">
        <v>1.5841886037188901E-2</v>
      </c>
      <c r="X53" s="14">
        <v>5.2646190633297701E-3</v>
      </c>
      <c r="Y53" s="14">
        <v>2.01364214136091E-2</v>
      </c>
      <c r="Z53" s="14">
        <v>0</v>
      </c>
      <c r="AA53" s="14">
        <v>5.1343209875403997E-3</v>
      </c>
      <c r="AB53" s="14">
        <v>0</v>
      </c>
      <c r="AC53" s="14">
        <v>0</v>
      </c>
      <c r="AD53" s="14">
        <v>0</v>
      </c>
      <c r="AE53" s="14"/>
      <c r="AF53" s="14">
        <v>9.0189343682275606E-3</v>
      </c>
      <c r="AG53" s="14">
        <v>9.1411891893808193E-3</v>
      </c>
      <c r="AH53" s="14">
        <v>3.4312783798639101E-3</v>
      </c>
      <c r="AI53" s="14">
        <v>6.1214585472777897E-3</v>
      </c>
      <c r="AJ53" s="14"/>
      <c r="AK53" s="14">
        <v>4.4858987269595198E-3</v>
      </c>
      <c r="AL53" s="14"/>
      <c r="AM53" s="14">
        <v>8.0881330042016503E-3</v>
      </c>
      <c r="AN53" s="14"/>
      <c r="AO53" s="14">
        <v>8.6810173374883698E-3</v>
      </c>
      <c r="AP53" s="14"/>
      <c r="AQ53" s="14">
        <v>1.29629023507666E-2</v>
      </c>
      <c r="AR53" s="14">
        <v>6.16287031509344E-3</v>
      </c>
      <c r="AS53" s="14">
        <v>0</v>
      </c>
      <c r="AT53" s="14"/>
      <c r="AU53" s="14">
        <v>1.15117560532668E-2</v>
      </c>
      <c r="AV53" s="14"/>
      <c r="AW53" s="14">
        <v>8.4142830029325308E-3</v>
      </c>
      <c r="AX53" s="14"/>
      <c r="AY53" s="14">
        <v>1.8022487133922599E-2</v>
      </c>
    </row>
    <row r="54" spans="2:51" x14ac:dyDescent="0.3">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row>
    <row r="55" spans="2:51" x14ac:dyDescent="0.3">
      <c r="B55" s="6" t="s">
        <v>86</v>
      </c>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row>
    <row r="56" spans="2:51" x14ac:dyDescent="0.3">
      <c r="B56" s="24" t="s">
        <v>81</v>
      </c>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row>
    <row r="57" spans="2:51" x14ac:dyDescent="0.3">
      <c r="B57" t="s">
        <v>70</v>
      </c>
      <c r="C57" s="14">
        <v>2.4942052846664499E-3</v>
      </c>
      <c r="D57" s="14">
        <v>2.3854182565136899E-3</v>
      </c>
      <c r="E57" s="14">
        <v>2.62766137229956E-3</v>
      </c>
      <c r="F57" s="14"/>
      <c r="G57" s="14">
        <v>0</v>
      </c>
      <c r="H57" s="14">
        <v>7.5007392771832297E-3</v>
      </c>
      <c r="I57" s="14">
        <v>7.1537596370723697E-3</v>
      </c>
      <c r="J57" s="14">
        <v>0</v>
      </c>
      <c r="K57" s="14">
        <v>0</v>
      </c>
      <c r="L57" s="14">
        <v>0</v>
      </c>
      <c r="M57" s="14"/>
      <c r="N57" s="14">
        <v>6.8058782949732303E-3</v>
      </c>
      <c r="O57" s="14">
        <v>2.5668103441181399E-3</v>
      </c>
      <c r="P57" s="14">
        <v>0</v>
      </c>
      <c r="Q57" s="14">
        <v>0</v>
      </c>
      <c r="R57" s="14"/>
      <c r="S57" s="14">
        <v>4.7000074530032304E-3</v>
      </c>
      <c r="T57" s="14">
        <v>0</v>
      </c>
      <c r="U57" s="14">
        <v>0</v>
      </c>
      <c r="V57" s="14">
        <v>7.3990264316818504E-3</v>
      </c>
      <c r="W57" s="14">
        <v>0</v>
      </c>
      <c r="X57" s="14">
        <v>0</v>
      </c>
      <c r="Y57" s="14">
        <v>0</v>
      </c>
      <c r="Z57" s="14">
        <v>0</v>
      </c>
      <c r="AA57" s="14">
        <v>5.6275195912176496E-3</v>
      </c>
      <c r="AB57" s="14">
        <v>6.1169224210009098E-3</v>
      </c>
      <c r="AC57" s="14">
        <v>0</v>
      </c>
      <c r="AD57" s="14">
        <v>0</v>
      </c>
      <c r="AE57" s="14"/>
      <c r="AF57" s="14">
        <v>5.0827838688839704E-3</v>
      </c>
      <c r="AG57" s="14">
        <v>1.2845190257221599E-2</v>
      </c>
      <c r="AH57" s="14">
        <v>0</v>
      </c>
      <c r="AI57" s="14">
        <v>1.2095670938408699E-3</v>
      </c>
      <c r="AJ57" s="14"/>
      <c r="AK57" s="14">
        <v>3.1532181549951501E-3</v>
      </c>
      <c r="AL57" s="14"/>
      <c r="AM57" s="14">
        <v>5.4466066392564096E-3</v>
      </c>
      <c r="AN57" s="14"/>
      <c r="AO57" s="14">
        <v>1.14230768428925E-2</v>
      </c>
      <c r="AP57" s="14"/>
      <c r="AQ57" s="14">
        <v>9.94007597099761E-3</v>
      </c>
      <c r="AR57" s="14">
        <v>0</v>
      </c>
      <c r="AS57" s="14">
        <v>0</v>
      </c>
      <c r="AT57" s="14"/>
      <c r="AU57" s="14">
        <v>1.08162729682523E-2</v>
      </c>
      <c r="AV57" s="14"/>
      <c r="AW57" s="14">
        <v>8.9937022953084297E-3</v>
      </c>
      <c r="AX57" s="14"/>
      <c r="AY57" s="14">
        <v>1.0508690945072899E-2</v>
      </c>
    </row>
    <row r="58" spans="2:51" x14ac:dyDescent="0.3">
      <c r="B58" t="s">
        <v>71</v>
      </c>
      <c r="C58" s="14">
        <v>1.37723274214375E-2</v>
      </c>
      <c r="D58" s="14">
        <v>1.9609191093891198E-2</v>
      </c>
      <c r="E58" s="14">
        <v>8.2471612989349404E-3</v>
      </c>
      <c r="F58" s="14"/>
      <c r="G58" s="14">
        <v>2.3987293587891999E-2</v>
      </c>
      <c r="H58" s="14">
        <v>4.4850727448784801E-2</v>
      </c>
      <c r="I58" s="14">
        <v>1.23224787265629E-2</v>
      </c>
      <c r="J58" s="14">
        <v>3.8724821008450602E-3</v>
      </c>
      <c r="K58" s="14">
        <v>0</v>
      </c>
      <c r="L58" s="14">
        <v>0</v>
      </c>
      <c r="M58" s="14"/>
      <c r="N58" s="14">
        <v>3.0565995948330101E-2</v>
      </c>
      <c r="O58" s="14">
        <v>8.6931715728394195E-3</v>
      </c>
      <c r="P58" s="14">
        <v>7.9183362077456503E-3</v>
      </c>
      <c r="Q58" s="14">
        <v>6.2744615073484899E-3</v>
      </c>
      <c r="R58" s="14"/>
      <c r="S58" s="14">
        <v>4.6432767326355602E-2</v>
      </c>
      <c r="T58" s="14">
        <v>9.0946770336018702E-3</v>
      </c>
      <c r="U58" s="14">
        <v>8.0897109626159192E-3</v>
      </c>
      <c r="V58" s="14">
        <v>7.2908920550753898E-3</v>
      </c>
      <c r="W58" s="14">
        <v>7.0873779488328801E-3</v>
      </c>
      <c r="X58" s="14">
        <v>0</v>
      </c>
      <c r="Y58" s="14">
        <v>6.9838218427666996E-3</v>
      </c>
      <c r="Z58" s="14">
        <v>3.7099842958641403E-2</v>
      </c>
      <c r="AA58" s="14">
        <v>1.5808668912696399E-2</v>
      </c>
      <c r="AB58" s="14">
        <v>0</v>
      </c>
      <c r="AC58" s="14">
        <v>9.8468826751407397E-3</v>
      </c>
      <c r="AD58" s="14">
        <v>0</v>
      </c>
      <c r="AE58" s="14"/>
      <c r="AF58" s="14">
        <v>4.4089529718357397E-2</v>
      </c>
      <c r="AG58" s="14">
        <v>6.0395031130985301E-2</v>
      </c>
      <c r="AH58" s="14">
        <v>0</v>
      </c>
      <c r="AI58" s="14">
        <v>9.1378054190312697E-4</v>
      </c>
      <c r="AJ58" s="14"/>
      <c r="AK58" s="14">
        <v>1.8738128640121601E-2</v>
      </c>
      <c r="AL58" s="14"/>
      <c r="AM58" s="14">
        <v>2.0498756755518498E-2</v>
      </c>
      <c r="AN58" s="14"/>
      <c r="AO58" s="14">
        <v>5.8562266486574602E-2</v>
      </c>
      <c r="AP58" s="14"/>
      <c r="AQ58" s="14">
        <v>5.48864128017632E-2</v>
      </c>
      <c r="AR58" s="14">
        <v>0</v>
      </c>
      <c r="AS58" s="14">
        <v>0</v>
      </c>
      <c r="AT58" s="14"/>
      <c r="AU58" s="14">
        <v>5.4728590706680701E-2</v>
      </c>
      <c r="AV58" s="14"/>
      <c r="AW58" s="14">
        <v>6.50610408823767E-2</v>
      </c>
      <c r="AX58" s="14"/>
      <c r="AY58" s="14">
        <v>6.6658976156016403E-2</v>
      </c>
    </row>
    <row r="59" spans="2:51" x14ac:dyDescent="0.3">
      <c r="B59" t="s">
        <v>72</v>
      </c>
      <c r="C59" s="14">
        <v>1.5968712470868399E-2</v>
      </c>
      <c r="D59" s="14">
        <v>2.53409635382527E-2</v>
      </c>
      <c r="E59" s="14">
        <v>7.0288650554551704E-3</v>
      </c>
      <c r="F59" s="14"/>
      <c r="G59" s="14">
        <v>3.1677381056828699E-2</v>
      </c>
      <c r="H59" s="14">
        <v>3.44553064174438E-2</v>
      </c>
      <c r="I59" s="14">
        <v>2.90318182768734E-2</v>
      </c>
      <c r="J59" s="14">
        <v>4.14647308366781E-3</v>
      </c>
      <c r="K59" s="14">
        <v>0</v>
      </c>
      <c r="L59" s="14">
        <v>0</v>
      </c>
      <c r="M59" s="14"/>
      <c r="N59" s="14">
        <v>3.3689779511994797E-2</v>
      </c>
      <c r="O59" s="14">
        <v>1.1754188309448599E-2</v>
      </c>
      <c r="P59" s="14">
        <v>1.34612573983529E-2</v>
      </c>
      <c r="Q59" s="14">
        <v>3.6577043499955901E-3</v>
      </c>
      <c r="R59" s="14"/>
      <c r="S59" s="14">
        <v>4.2480366789411403E-2</v>
      </c>
      <c r="T59" s="14">
        <v>3.7611191572648099E-3</v>
      </c>
      <c r="U59" s="14">
        <v>8.0687298882344306E-3</v>
      </c>
      <c r="V59" s="14">
        <v>1.45008041273266E-2</v>
      </c>
      <c r="W59" s="14">
        <v>0</v>
      </c>
      <c r="X59" s="14">
        <v>6.8069526082971503E-3</v>
      </c>
      <c r="Y59" s="14">
        <v>2.82832122515384E-2</v>
      </c>
      <c r="Z59" s="14">
        <v>1.18228798704014E-2</v>
      </c>
      <c r="AA59" s="14">
        <v>2.9889577459682799E-2</v>
      </c>
      <c r="AB59" s="14">
        <v>5.7788305377443503E-3</v>
      </c>
      <c r="AC59" s="14">
        <v>8.3618105857846403E-3</v>
      </c>
      <c r="AD59" s="14">
        <v>0</v>
      </c>
      <c r="AE59" s="14"/>
      <c r="AF59" s="14">
        <v>4.36553656429211E-2</v>
      </c>
      <c r="AG59" s="14">
        <v>4.3724086442949998E-2</v>
      </c>
      <c r="AH59" s="14">
        <v>0</v>
      </c>
      <c r="AI59" s="14">
        <v>4.7685575581052596E-3</v>
      </c>
      <c r="AJ59" s="14"/>
      <c r="AK59" s="14">
        <v>2.65765357414505E-2</v>
      </c>
      <c r="AL59" s="14"/>
      <c r="AM59" s="14">
        <v>2.6787977452454301E-2</v>
      </c>
      <c r="AN59" s="14"/>
      <c r="AO59" s="14">
        <v>4.1935599389200801E-2</v>
      </c>
      <c r="AP59" s="14"/>
      <c r="AQ59" s="14">
        <v>6.3639595383455205E-2</v>
      </c>
      <c r="AR59" s="14">
        <v>0</v>
      </c>
      <c r="AS59" s="14">
        <v>0</v>
      </c>
      <c r="AT59" s="14"/>
      <c r="AU59" s="14">
        <v>6.4736659057833795E-2</v>
      </c>
      <c r="AV59" s="14"/>
      <c r="AW59" s="14">
        <v>7.5717201394205402E-2</v>
      </c>
      <c r="AX59" s="14"/>
      <c r="AY59" s="14">
        <v>8.5436995362739798E-2</v>
      </c>
    </row>
    <row r="60" spans="2:51" x14ac:dyDescent="0.3">
      <c r="B60" t="s">
        <v>73</v>
      </c>
      <c r="C60" s="14">
        <v>1.40906561848984E-2</v>
      </c>
      <c r="D60" s="14">
        <v>1.3952002986039901E-2</v>
      </c>
      <c r="E60" s="14">
        <v>1.43816469331441E-2</v>
      </c>
      <c r="F60" s="14"/>
      <c r="G60" s="14">
        <v>3.9765369906638301E-2</v>
      </c>
      <c r="H60" s="14">
        <v>2.68411407369403E-2</v>
      </c>
      <c r="I60" s="14">
        <v>1.9134734576757E-2</v>
      </c>
      <c r="J60" s="14">
        <v>3.92720783714325E-3</v>
      </c>
      <c r="K60" s="14">
        <v>0</v>
      </c>
      <c r="L60" s="14">
        <v>0</v>
      </c>
      <c r="M60" s="14"/>
      <c r="N60" s="14">
        <v>2.8365920261204401E-2</v>
      </c>
      <c r="O60" s="14">
        <v>1.2474408256354E-2</v>
      </c>
      <c r="P60" s="14">
        <v>1.0071119286185599E-2</v>
      </c>
      <c r="Q60" s="14">
        <v>4.0988626731760002E-3</v>
      </c>
      <c r="R60" s="14"/>
      <c r="S60" s="14">
        <v>4.1782342894225999E-2</v>
      </c>
      <c r="T60" s="14">
        <v>0</v>
      </c>
      <c r="U60" s="14">
        <v>8.1433243089836099E-3</v>
      </c>
      <c r="V60" s="14">
        <v>0</v>
      </c>
      <c r="W60" s="14">
        <v>7.7430688818690601E-3</v>
      </c>
      <c r="X60" s="14">
        <v>2.6054696945924601E-2</v>
      </c>
      <c r="Y60" s="14">
        <v>1.34347151863845E-2</v>
      </c>
      <c r="Z60" s="14">
        <v>0</v>
      </c>
      <c r="AA60" s="14">
        <v>1.99417171382427E-2</v>
      </c>
      <c r="AB60" s="14">
        <v>5.06835288712761E-3</v>
      </c>
      <c r="AC60" s="14">
        <v>9.8468826751407397E-3</v>
      </c>
      <c r="AD60" s="14">
        <v>1.5994744007461599E-2</v>
      </c>
      <c r="AE60" s="14"/>
      <c r="AF60" s="14">
        <v>4.0664139920436097E-2</v>
      </c>
      <c r="AG60" s="14">
        <v>2.9335436060245398E-2</v>
      </c>
      <c r="AH60" s="14">
        <v>0</v>
      </c>
      <c r="AI60" s="14">
        <v>3.9878124347419398E-3</v>
      </c>
      <c r="AJ60" s="14"/>
      <c r="AK60" s="14">
        <v>1.51901498057583E-2</v>
      </c>
      <c r="AL60" s="14"/>
      <c r="AM60" s="14">
        <v>2.4809359014115E-2</v>
      </c>
      <c r="AN60" s="14"/>
      <c r="AO60" s="14">
        <v>1.92178297495426E-2</v>
      </c>
      <c r="AP60" s="14"/>
      <c r="AQ60" s="14">
        <v>4.7196034253211901E-2</v>
      </c>
      <c r="AR60" s="14">
        <v>3.0149873383075902E-2</v>
      </c>
      <c r="AS60" s="14">
        <v>0</v>
      </c>
      <c r="AT60" s="14"/>
      <c r="AU60" s="14">
        <v>5.1915132810311897E-2</v>
      </c>
      <c r="AV60" s="14"/>
      <c r="AW60" s="14">
        <v>5.3002157423322101E-2</v>
      </c>
      <c r="AX60" s="14"/>
      <c r="AY60" s="14">
        <v>6.7680010088901496E-2</v>
      </c>
    </row>
    <row r="61" spans="2:51" x14ac:dyDescent="0.3">
      <c r="B61" t="s">
        <v>74</v>
      </c>
      <c r="C61" s="14">
        <v>1.8417651224093799E-2</v>
      </c>
      <c r="D61" s="14">
        <v>2.3564339926339099E-2</v>
      </c>
      <c r="E61" s="14">
        <v>1.36153143165184E-2</v>
      </c>
      <c r="F61" s="14"/>
      <c r="G61" s="14">
        <v>5.4151675799466101E-2</v>
      </c>
      <c r="H61" s="14">
        <v>5.27369234622065E-2</v>
      </c>
      <c r="I61" s="14">
        <v>3.9756335350679597E-3</v>
      </c>
      <c r="J61" s="14">
        <v>6.6619792362110197E-3</v>
      </c>
      <c r="K61" s="14">
        <v>0</v>
      </c>
      <c r="L61" s="14">
        <v>0</v>
      </c>
      <c r="M61" s="14"/>
      <c r="N61" s="14">
        <v>4.2572336550815798E-2</v>
      </c>
      <c r="O61" s="14">
        <v>1.19281418188959E-2</v>
      </c>
      <c r="P61" s="14">
        <v>1.1322742545415E-2</v>
      </c>
      <c r="Q61" s="14">
        <v>5.6058303934442702E-3</v>
      </c>
      <c r="R61" s="14"/>
      <c r="S61" s="14">
        <v>3.4398004262273997E-2</v>
      </c>
      <c r="T61" s="14">
        <v>3.9086559493820301E-3</v>
      </c>
      <c r="U61" s="14">
        <v>2.38258895322646E-2</v>
      </c>
      <c r="V61" s="14">
        <v>1.4001173205002999E-2</v>
      </c>
      <c r="W61" s="14">
        <v>2.38663078975591E-2</v>
      </c>
      <c r="X61" s="14">
        <v>2.83628767053896E-2</v>
      </c>
      <c r="Y61" s="14">
        <v>1.35882566184552E-2</v>
      </c>
      <c r="Z61" s="14">
        <v>1.41207046353967E-2</v>
      </c>
      <c r="AA61" s="14">
        <v>3.6805921903052999E-2</v>
      </c>
      <c r="AB61" s="14">
        <v>0</v>
      </c>
      <c r="AC61" s="14">
        <v>0</v>
      </c>
      <c r="AD61" s="14">
        <v>0</v>
      </c>
      <c r="AE61" s="14"/>
      <c r="AF61" s="14">
        <v>4.6377500052108001E-2</v>
      </c>
      <c r="AG61" s="14">
        <v>8.4284497817980294E-2</v>
      </c>
      <c r="AH61" s="14">
        <v>0</v>
      </c>
      <c r="AI61" s="14">
        <v>5.3117261072277901E-3</v>
      </c>
      <c r="AJ61" s="14"/>
      <c r="AK61" s="14">
        <v>1.9095405478161E-2</v>
      </c>
      <c r="AL61" s="14"/>
      <c r="AM61" s="14">
        <v>3.5512561934086001E-2</v>
      </c>
      <c r="AN61" s="14"/>
      <c r="AO61" s="14">
        <v>4.8789190093077903E-2</v>
      </c>
      <c r="AP61" s="14"/>
      <c r="AQ61" s="14">
        <v>3.5930885066649501E-2</v>
      </c>
      <c r="AR61" s="14">
        <v>0.119218189026599</v>
      </c>
      <c r="AS61" s="14">
        <v>7.7334451218796503E-4</v>
      </c>
      <c r="AT61" s="14"/>
      <c r="AU61" s="14">
        <v>6.3087375962184306E-2</v>
      </c>
      <c r="AV61" s="14"/>
      <c r="AW61" s="14">
        <v>6.8948849389300806E-2</v>
      </c>
      <c r="AX61" s="14"/>
      <c r="AY61" s="14">
        <v>8.2853073079248593E-2</v>
      </c>
    </row>
    <row r="62" spans="2:51" x14ac:dyDescent="0.3">
      <c r="B62" t="s">
        <v>75</v>
      </c>
      <c r="C62" s="14">
        <v>3.5977924304097797E-2</v>
      </c>
      <c r="D62" s="14">
        <v>3.7045452900225498E-2</v>
      </c>
      <c r="E62" s="14">
        <v>3.5338112116083203E-2</v>
      </c>
      <c r="F62" s="14"/>
      <c r="G62" s="14">
        <v>5.1990338098212498E-2</v>
      </c>
      <c r="H62" s="14">
        <v>8.3959803935130403E-2</v>
      </c>
      <c r="I62" s="14">
        <v>4.9702234818729402E-2</v>
      </c>
      <c r="J62" s="14">
        <v>2.1628971582795E-2</v>
      </c>
      <c r="K62" s="14">
        <v>1.09816529845827E-2</v>
      </c>
      <c r="L62" s="14">
        <v>3.33848932490693E-3</v>
      </c>
      <c r="M62" s="14"/>
      <c r="N62" s="14">
        <v>4.3827929168097399E-2</v>
      </c>
      <c r="O62" s="14">
        <v>4.11494294322396E-2</v>
      </c>
      <c r="P62" s="14">
        <v>3.5148943160348702E-2</v>
      </c>
      <c r="Q62" s="14">
        <v>2.32939164561611E-2</v>
      </c>
      <c r="R62" s="14"/>
      <c r="S62" s="14">
        <v>4.5254406383378E-2</v>
      </c>
      <c r="T62" s="14">
        <v>4.2211237290469203E-2</v>
      </c>
      <c r="U62" s="14">
        <v>4.9909387502008302E-2</v>
      </c>
      <c r="V62" s="14">
        <v>1.58275367190398E-2</v>
      </c>
      <c r="W62" s="14">
        <v>8.1259913170037609E-3</v>
      </c>
      <c r="X62" s="14">
        <v>4.7728000861391597E-2</v>
      </c>
      <c r="Y62" s="14">
        <v>4.31704919945737E-2</v>
      </c>
      <c r="Z62" s="14">
        <v>3.9579484061761601E-2</v>
      </c>
      <c r="AA62" s="14">
        <v>4.9825958285205703E-2</v>
      </c>
      <c r="AB62" s="14">
        <v>1.34456776141006E-2</v>
      </c>
      <c r="AC62" s="14">
        <v>4.2872658872281401E-2</v>
      </c>
      <c r="AD62" s="14">
        <v>0</v>
      </c>
      <c r="AE62" s="14"/>
      <c r="AF62" s="14">
        <v>7.4105536540015296E-2</v>
      </c>
      <c r="AG62" s="14">
        <v>0.11364860673083101</v>
      </c>
      <c r="AH62" s="14">
        <v>3.7615991122148099E-3</v>
      </c>
      <c r="AI62" s="14">
        <v>2.12023582648962E-2</v>
      </c>
      <c r="AJ62" s="14"/>
      <c r="AK62" s="14">
        <v>5.4897239558855102E-2</v>
      </c>
      <c r="AL62" s="14"/>
      <c r="AM62" s="14">
        <v>5.2598791505444997E-2</v>
      </c>
      <c r="AN62" s="14"/>
      <c r="AO62" s="14">
        <v>7.3511201225177694E-2</v>
      </c>
      <c r="AP62" s="14"/>
      <c r="AQ62" s="14">
        <v>7.6430856585643997E-2</v>
      </c>
      <c r="AR62" s="14">
        <v>0.14185613481529899</v>
      </c>
      <c r="AS62" s="14">
        <v>8.5023389726684596E-3</v>
      </c>
      <c r="AT62" s="14"/>
      <c r="AU62" s="14">
        <v>0.103221899075308</v>
      </c>
      <c r="AV62" s="14"/>
      <c r="AW62" s="14">
        <v>0.10758234742560301</v>
      </c>
      <c r="AX62" s="14"/>
      <c r="AY62" s="14">
        <v>0.12949080147846301</v>
      </c>
    </row>
    <row r="63" spans="2:51" x14ac:dyDescent="0.3">
      <c r="B63" t="s">
        <v>76</v>
      </c>
      <c r="C63" s="14">
        <v>0.89092428639805599</v>
      </c>
      <c r="D63" s="14">
        <v>0.86841259058771803</v>
      </c>
      <c r="E63" s="14">
        <v>0.91161383287081399</v>
      </c>
      <c r="F63" s="14"/>
      <c r="G63" s="14">
        <v>0.784951212720571</v>
      </c>
      <c r="H63" s="14">
        <v>0.73582506891207</v>
      </c>
      <c r="I63" s="14">
        <v>0.87867934042893703</v>
      </c>
      <c r="J63" s="14">
        <v>0.93555140612051102</v>
      </c>
      <c r="K63" s="14">
        <v>0.98901834701541702</v>
      </c>
      <c r="L63" s="14">
        <v>0.99666151067509301</v>
      </c>
      <c r="M63" s="14"/>
      <c r="N63" s="14">
        <v>0.80396555242290701</v>
      </c>
      <c r="O63" s="14">
        <v>0.90340445423890803</v>
      </c>
      <c r="P63" s="14">
        <v>0.91569410875072299</v>
      </c>
      <c r="Q63" s="14">
        <v>0.94854494503627396</v>
      </c>
      <c r="R63" s="14"/>
      <c r="S63" s="14">
        <v>0.77753475776799696</v>
      </c>
      <c r="T63" s="14">
        <v>0.94102431056928204</v>
      </c>
      <c r="U63" s="14">
        <v>0.90196295780589297</v>
      </c>
      <c r="V63" s="14">
        <v>0.93345205894042804</v>
      </c>
      <c r="W63" s="14">
        <v>0.92989098449576901</v>
      </c>
      <c r="X63" s="14">
        <v>0.877883406187705</v>
      </c>
      <c r="Y63" s="14">
        <v>0.86769477091942704</v>
      </c>
      <c r="Z63" s="14">
        <v>0.88433330184123204</v>
      </c>
      <c r="AA63" s="14">
        <v>0.835718274477669</v>
      </c>
      <c r="AB63" s="14">
        <v>0.96959021654002697</v>
      </c>
      <c r="AC63" s="14">
        <v>0.91990749930968296</v>
      </c>
      <c r="AD63" s="14">
        <v>0.98400525599253896</v>
      </c>
      <c r="AE63" s="14"/>
      <c r="AF63" s="14">
        <v>0.73714046555993495</v>
      </c>
      <c r="AG63" s="14">
        <v>0.64227260563677202</v>
      </c>
      <c r="AH63" s="14">
        <v>0.99280712250792102</v>
      </c>
      <c r="AI63" s="14">
        <v>0.95330533504427795</v>
      </c>
      <c r="AJ63" s="14"/>
      <c r="AK63" s="14">
        <v>0.85066267369600701</v>
      </c>
      <c r="AL63" s="14"/>
      <c r="AM63" s="14">
        <v>0.826537590563171</v>
      </c>
      <c r="AN63" s="14"/>
      <c r="AO63" s="14">
        <v>0.73506316597963905</v>
      </c>
      <c r="AP63" s="14"/>
      <c r="AQ63" s="14">
        <v>0.69672587231167504</v>
      </c>
      <c r="AR63" s="14">
        <v>0.70266658397230897</v>
      </c>
      <c r="AS63" s="14">
        <v>0.98884680558592197</v>
      </c>
      <c r="AT63" s="14"/>
      <c r="AU63" s="14">
        <v>0.64317406532124499</v>
      </c>
      <c r="AV63" s="14"/>
      <c r="AW63" s="14">
        <v>0.60743233934716001</v>
      </c>
      <c r="AX63" s="14"/>
      <c r="AY63" s="14">
        <v>0.542632751448892</v>
      </c>
    </row>
    <row r="64" spans="2:51" x14ac:dyDescent="0.3">
      <c r="B64" t="s">
        <v>77</v>
      </c>
      <c r="C64" s="14">
        <v>8.3542367118816206E-3</v>
      </c>
      <c r="D64" s="14">
        <v>9.6900407110198199E-3</v>
      </c>
      <c r="E64" s="14">
        <v>7.1474060367506097E-3</v>
      </c>
      <c r="F64" s="14"/>
      <c r="G64" s="14">
        <v>1.34767288303914E-2</v>
      </c>
      <c r="H64" s="14">
        <v>1.38302898102415E-2</v>
      </c>
      <c r="I64" s="14">
        <v>0</v>
      </c>
      <c r="J64" s="14">
        <v>2.4211480038827098E-2</v>
      </c>
      <c r="K64" s="14">
        <v>0</v>
      </c>
      <c r="L64" s="14">
        <v>0</v>
      </c>
      <c r="M64" s="14"/>
      <c r="N64" s="14">
        <v>1.02066078416773E-2</v>
      </c>
      <c r="O64" s="14">
        <v>8.0293960271959602E-3</v>
      </c>
      <c r="P64" s="14">
        <v>6.3834926512288098E-3</v>
      </c>
      <c r="Q64" s="14">
        <v>8.5242795836005403E-3</v>
      </c>
      <c r="R64" s="14"/>
      <c r="S64" s="14">
        <v>7.4173471233551502E-3</v>
      </c>
      <c r="T64" s="14">
        <v>0</v>
      </c>
      <c r="U64" s="14">
        <v>0</v>
      </c>
      <c r="V64" s="14">
        <v>7.5285085214455401E-3</v>
      </c>
      <c r="W64" s="14">
        <v>2.3286269458965898E-2</v>
      </c>
      <c r="X64" s="14">
        <v>1.3164066691292E-2</v>
      </c>
      <c r="Y64" s="14">
        <v>2.6844731186854501E-2</v>
      </c>
      <c r="Z64" s="14">
        <v>1.30437866325667E-2</v>
      </c>
      <c r="AA64" s="14">
        <v>6.3823622322325899E-3</v>
      </c>
      <c r="AB64" s="14">
        <v>0</v>
      </c>
      <c r="AC64" s="14">
        <v>9.1642658819695803E-3</v>
      </c>
      <c r="AD64" s="14">
        <v>0</v>
      </c>
      <c r="AE64" s="14"/>
      <c r="AF64" s="14">
        <v>8.8846786973430705E-3</v>
      </c>
      <c r="AG64" s="14">
        <v>1.3494545923014E-2</v>
      </c>
      <c r="AH64" s="14">
        <v>3.4312783798639101E-3</v>
      </c>
      <c r="AI64" s="14">
        <v>9.3008629550070995E-3</v>
      </c>
      <c r="AJ64" s="14"/>
      <c r="AK64" s="14">
        <v>1.16866489246517E-2</v>
      </c>
      <c r="AL64" s="14"/>
      <c r="AM64" s="14">
        <v>7.8083561359534202E-3</v>
      </c>
      <c r="AN64" s="14"/>
      <c r="AO64" s="14">
        <v>1.14976702338953E-2</v>
      </c>
      <c r="AP64" s="14"/>
      <c r="AQ64" s="14">
        <v>1.5250267626603E-2</v>
      </c>
      <c r="AR64" s="14">
        <v>6.1092188027173202E-3</v>
      </c>
      <c r="AS64" s="14">
        <v>1.8775109292214799E-3</v>
      </c>
      <c r="AT64" s="14"/>
      <c r="AU64" s="14">
        <v>8.3200040981833891E-3</v>
      </c>
      <c r="AV64" s="14"/>
      <c r="AW64" s="14">
        <v>1.32623618427229E-2</v>
      </c>
      <c r="AX64" s="14"/>
      <c r="AY64" s="14">
        <v>1.4738701440665501E-2</v>
      </c>
    </row>
    <row r="65" spans="2:51" x14ac:dyDescent="0.3">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row>
    <row r="66" spans="2:51" x14ac:dyDescent="0.3">
      <c r="B66" s="6" t="s">
        <v>87</v>
      </c>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row>
    <row r="67" spans="2:51" x14ac:dyDescent="0.3">
      <c r="B67" s="24" t="s">
        <v>81</v>
      </c>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row>
    <row r="68" spans="2:51" x14ac:dyDescent="0.3">
      <c r="B68" t="s">
        <v>70</v>
      </c>
      <c r="C68" s="14">
        <v>5.0392597025521501E-3</v>
      </c>
      <c r="D68" s="14">
        <v>5.5902172403979903E-3</v>
      </c>
      <c r="E68" s="14">
        <v>4.5591531071028698E-3</v>
      </c>
      <c r="F68" s="14"/>
      <c r="G68" s="14">
        <v>6.5823506759715104E-3</v>
      </c>
      <c r="H68" s="14">
        <v>1.00419465057437E-2</v>
      </c>
      <c r="I68" s="14">
        <v>7.0891378030645798E-3</v>
      </c>
      <c r="J68" s="14">
        <v>3.8724821008450602E-3</v>
      </c>
      <c r="K68" s="14">
        <v>3.8557162665000299E-3</v>
      </c>
      <c r="L68" s="14">
        <v>0</v>
      </c>
      <c r="M68" s="14"/>
      <c r="N68" s="14">
        <v>6.4250817881013403E-3</v>
      </c>
      <c r="O68" s="14">
        <v>4.4362945833698302E-3</v>
      </c>
      <c r="P68" s="14">
        <v>2.9862440716091599E-3</v>
      </c>
      <c r="Q68" s="14">
        <v>6.03529288739509E-3</v>
      </c>
      <c r="R68" s="14"/>
      <c r="S68" s="14">
        <v>6.6079450744608598E-3</v>
      </c>
      <c r="T68" s="14">
        <v>4.1513968463330504E-3</v>
      </c>
      <c r="U68" s="14">
        <v>0</v>
      </c>
      <c r="V68" s="14">
        <v>1.46899184867572E-2</v>
      </c>
      <c r="W68" s="14">
        <v>0</v>
      </c>
      <c r="X68" s="14">
        <v>0</v>
      </c>
      <c r="Y68" s="14">
        <v>0</v>
      </c>
      <c r="Z68" s="14">
        <v>2.71644912679634E-2</v>
      </c>
      <c r="AA68" s="14">
        <v>1.0526593111297E-2</v>
      </c>
      <c r="AB68" s="14">
        <v>0</v>
      </c>
      <c r="AC68" s="14">
        <v>0</v>
      </c>
      <c r="AD68" s="14">
        <v>0</v>
      </c>
      <c r="AE68" s="14"/>
      <c r="AF68" s="14">
        <v>1.6727512095521799E-2</v>
      </c>
      <c r="AG68" s="14">
        <v>1.2845190257221599E-2</v>
      </c>
      <c r="AH68" s="14">
        <v>0</v>
      </c>
      <c r="AI68" s="14">
        <v>9.6248889125380801E-4</v>
      </c>
      <c r="AJ68" s="14"/>
      <c r="AK68" s="14">
        <v>1.2107054853379699E-2</v>
      </c>
      <c r="AL68" s="14"/>
      <c r="AM68" s="14">
        <v>3.5358875814514102E-3</v>
      </c>
      <c r="AN68" s="14"/>
      <c r="AO68" s="14">
        <v>2.2421256091901199E-2</v>
      </c>
      <c r="AP68" s="14"/>
      <c r="AQ68" s="14">
        <v>2.0082799354526198E-2</v>
      </c>
      <c r="AR68" s="14">
        <v>0</v>
      </c>
      <c r="AS68" s="14">
        <v>0</v>
      </c>
      <c r="AT68" s="14"/>
      <c r="AU68" s="14">
        <v>1.9578393065277502E-2</v>
      </c>
      <c r="AV68" s="14"/>
      <c r="AW68" s="14">
        <v>1.98822298136845E-2</v>
      </c>
      <c r="AX68" s="14"/>
      <c r="AY68" s="14">
        <v>1.9984529629728701E-2</v>
      </c>
    </row>
    <row r="69" spans="2:51" x14ac:dyDescent="0.3">
      <c r="B69" t="s">
        <v>71</v>
      </c>
      <c r="C69" s="14">
        <v>8.6592070115666595E-3</v>
      </c>
      <c r="D69" s="14">
        <v>1.1977554710246901E-2</v>
      </c>
      <c r="E69" s="14">
        <v>5.5272538074268096E-3</v>
      </c>
      <c r="F69" s="14"/>
      <c r="G69" s="14">
        <v>2.1074032286867401E-2</v>
      </c>
      <c r="H69" s="14">
        <v>2.4421053880029301E-2</v>
      </c>
      <c r="I69" s="14">
        <v>8.9988591735166192E-3</v>
      </c>
      <c r="J69" s="14">
        <v>0</v>
      </c>
      <c r="K69" s="14">
        <v>0</v>
      </c>
      <c r="L69" s="14">
        <v>0</v>
      </c>
      <c r="M69" s="14"/>
      <c r="N69" s="14">
        <v>2.2494717718709499E-2</v>
      </c>
      <c r="O69" s="14">
        <v>8.0687941038911897E-3</v>
      </c>
      <c r="P69" s="14">
        <v>2.38193604020233E-3</v>
      </c>
      <c r="Q69" s="14">
        <v>0</v>
      </c>
      <c r="R69" s="14"/>
      <c r="S69" s="14">
        <v>3.4693383841158901E-2</v>
      </c>
      <c r="T69" s="14">
        <v>4.6421720653720697E-3</v>
      </c>
      <c r="U69" s="14">
        <v>0</v>
      </c>
      <c r="V69" s="14">
        <v>0</v>
      </c>
      <c r="W69" s="14">
        <v>0</v>
      </c>
      <c r="X69" s="14">
        <v>0</v>
      </c>
      <c r="Y69" s="14">
        <v>0</v>
      </c>
      <c r="Z69" s="14">
        <v>1.18228798704014E-2</v>
      </c>
      <c r="AA69" s="14">
        <v>1.07614580336954E-2</v>
      </c>
      <c r="AB69" s="14">
        <v>6.1169224210009098E-3</v>
      </c>
      <c r="AC69" s="14">
        <v>1.96937653502815E-2</v>
      </c>
      <c r="AD69" s="14">
        <v>0</v>
      </c>
      <c r="AE69" s="14"/>
      <c r="AF69" s="14">
        <v>2.8065108862763099E-2</v>
      </c>
      <c r="AG69" s="14">
        <v>2.3586838887782801E-2</v>
      </c>
      <c r="AH69" s="14">
        <v>0</v>
      </c>
      <c r="AI69" s="14">
        <v>0</v>
      </c>
      <c r="AJ69" s="14"/>
      <c r="AK69" s="14">
        <v>2.34127056165062E-3</v>
      </c>
      <c r="AL69" s="14"/>
      <c r="AM69" s="14">
        <v>2.4183071528925099E-2</v>
      </c>
      <c r="AN69" s="14"/>
      <c r="AO69" s="14">
        <v>9.8866761106480208E-3</v>
      </c>
      <c r="AP69" s="14"/>
      <c r="AQ69" s="14">
        <v>3.4509258749757799E-2</v>
      </c>
      <c r="AR69" s="14">
        <v>0</v>
      </c>
      <c r="AS69" s="14">
        <v>0</v>
      </c>
      <c r="AT69" s="14"/>
      <c r="AU69" s="14">
        <v>3.7551178045168297E-2</v>
      </c>
      <c r="AV69" s="14"/>
      <c r="AW69" s="14">
        <v>4.2439987981722299E-2</v>
      </c>
      <c r="AX69" s="14"/>
      <c r="AY69" s="14">
        <v>4.6163705323079902E-2</v>
      </c>
    </row>
    <row r="70" spans="2:51" x14ac:dyDescent="0.3">
      <c r="B70" t="s">
        <v>72</v>
      </c>
      <c r="C70" s="14">
        <v>1.8347259452071201E-2</v>
      </c>
      <c r="D70" s="14">
        <v>2.4913154863666701E-2</v>
      </c>
      <c r="E70" s="14">
        <v>1.21636221586348E-2</v>
      </c>
      <c r="F70" s="14"/>
      <c r="G70" s="14">
        <v>5.1314727132350003E-2</v>
      </c>
      <c r="H70" s="14">
        <v>3.23922940837469E-2</v>
      </c>
      <c r="I70" s="14">
        <v>2.9046330593379899E-2</v>
      </c>
      <c r="J70" s="14">
        <v>3.92720783714325E-3</v>
      </c>
      <c r="K70" s="14">
        <v>0</v>
      </c>
      <c r="L70" s="14">
        <v>0</v>
      </c>
      <c r="M70" s="14"/>
      <c r="N70" s="14">
        <v>2.6761844091449698E-2</v>
      </c>
      <c r="O70" s="14">
        <v>1.01386119005032E-2</v>
      </c>
      <c r="P70" s="14">
        <v>1.4908177395518901E-2</v>
      </c>
      <c r="Q70" s="14">
        <v>2.1042321639704299E-2</v>
      </c>
      <c r="R70" s="14"/>
      <c r="S70" s="14">
        <v>5.8248181432611797E-2</v>
      </c>
      <c r="T70" s="14">
        <v>2.0887620309852001E-2</v>
      </c>
      <c r="U70" s="14">
        <v>0</v>
      </c>
      <c r="V70" s="14">
        <v>0</v>
      </c>
      <c r="W70" s="14">
        <v>1.52133692658366E-2</v>
      </c>
      <c r="X70" s="14">
        <v>1.9202054107823E-2</v>
      </c>
      <c r="Y70" s="14">
        <v>6.5190136241835396E-3</v>
      </c>
      <c r="Z70" s="14">
        <v>1.0508972180166699E-2</v>
      </c>
      <c r="AA70" s="14">
        <v>3.0075310362357E-2</v>
      </c>
      <c r="AB70" s="14">
        <v>0</v>
      </c>
      <c r="AC70" s="14">
        <v>8.3618105857846403E-3</v>
      </c>
      <c r="AD70" s="14">
        <v>0</v>
      </c>
      <c r="AE70" s="14"/>
      <c r="AF70" s="14">
        <v>3.6159121094817198E-2</v>
      </c>
      <c r="AG70" s="14">
        <v>9.8755006546884794E-2</v>
      </c>
      <c r="AH70" s="14">
        <v>0</v>
      </c>
      <c r="AI70" s="14">
        <v>7.2069124760114102E-3</v>
      </c>
      <c r="AJ70" s="14"/>
      <c r="AK70" s="14">
        <v>2.49532466513748E-2</v>
      </c>
      <c r="AL70" s="14"/>
      <c r="AM70" s="14">
        <v>2.18962686038154E-2</v>
      </c>
      <c r="AN70" s="14"/>
      <c r="AO70" s="14">
        <v>6.5185445294555999E-2</v>
      </c>
      <c r="AP70" s="14"/>
      <c r="AQ70" s="14">
        <v>7.3118742043552801E-2</v>
      </c>
      <c r="AR70" s="14">
        <v>0</v>
      </c>
      <c r="AS70" s="14">
        <v>0</v>
      </c>
      <c r="AT70" s="14"/>
      <c r="AU70" s="14">
        <v>7.0901290361578204E-2</v>
      </c>
      <c r="AV70" s="14"/>
      <c r="AW70" s="14">
        <v>7.8210524774259604E-2</v>
      </c>
      <c r="AX70" s="14"/>
      <c r="AY70" s="14">
        <v>9.3685018803217404E-2</v>
      </c>
    </row>
    <row r="71" spans="2:51" x14ac:dyDescent="0.3">
      <c r="B71" t="s">
        <v>73</v>
      </c>
      <c r="C71" s="14">
        <v>1.04863626522212E-2</v>
      </c>
      <c r="D71" s="14">
        <v>1.54697760866841E-2</v>
      </c>
      <c r="E71" s="14">
        <v>5.7549757527303701E-3</v>
      </c>
      <c r="F71" s="14"/>
      <c r="G71" s="14">
        <v>2.4866594624146102E-2</v>
      </c>
      <c r="H71" s="14">
        <v>3.1071071761154801E-2</v>
      </c>
      <c r="I71" s="14">
        <v>9.9379897282002704E-3</v>
      </c>
      <c r="J71" s="14">
        <v>0</v>
      </c>
      <c r="K71" s="14">
        <v>0</v>
      </c>
      <c r="L71" s="14">
        <v>0</v>
      </c>
      <c r="M71" s="14"/>
      <c r="N71" s="14">
        <v>2.3306968714330498E-2</v>
      </c>
      <c r="O71" s="14">
        <v>8.2155344155745297E-3</v>
      </c>
      <c r="P71" s="14">
        <v>2.3736735139548498E-3</v>
      </c>
      <c r="Q71" s="14">
        <v>6.2977081343894396E-3</v>
      </c>
      <c r="R71" s="14"/>
      <c r="S71" s="14">
        <v>2.31481519050982E-2</v>
      </c>
      <c r="T71" s="14">
        <v>3.7611191572648099E-3</v>
      </c>
      <c r="U71" s="14">
        <v>8.0897109626159192E-3</v>
      </c>
      <c r="V71" s="14">
        <v>6.4902251694091504E-3</v>
      </c>
      <c r="W71" s="14">
        <v>7.9820424735262008E-3</v>
      </c>
      <c r="X71" s="14">
        <v>1.21172619014313E-2</v>
      </c>
      <c r="Y71" s="14">
        <v>7.1568876150510602E-3</v>
      </c>
      <c r="Z71" s="14">
        <v>1.4215486878922899E-2</v>
      </c>
      <c r="AA71" s="14">
        <v>2.4799584392345E-2</v>
      </c>
      <c r="AB71" s="14">
        <v>0</v>
      </c>
      <c r="AC71" s="14">
        <v>0</v>
      </c>
      <c r="AD71" s="14">
        <v>0</v>
      </c>
      <c r="AE71" s="14"/>
      <c r="AF71" s="14">
        <v>3.6742223552174998E-2</v>
      </c>
      <c r="AG71" s="14">
        <v>1.7884467581495901E-2</v>
      </c>
      <c r="AH71" s="14">
        <v>0</v>
      </c>
      <c r="AI71" s="14">
        <v>9.5627888244335002E-4</v>
      </c>
      <c r="AJ71" s="14"/>
      <c r="AK71" s="14">
        <v>1.6343610074614E-2</v>
      </c>
      <c r="AL71" s="14"/>
      <c r="AM71" s="14">
        <v>1.6735583161943401E-2</v>
      </c>
      <c r="AN71" s="14"/>
      <c r="AO71" s="14">
        <v>2.60120045483293E-2</v>
      </c>
      <c r="AP71" s="14"/>
      <c r="AQ71" s="14">
        <v>3.6167772436719897E-2</v>
      </c>
      <c r="AR71" s="14">
        <v>1.8923810397086498E-2</v>
      </c>
      <c r="AS71" s="14">
        <v>0</v>
      </c>
      <c r="AT71" s="14"/>
      <c r="AU71" s="14">
        <v>4.5474749647833698E-2</v>
      </c>
      <c r="AV71" s="14"/>
      <c r="AW71" s="14">
        <v>4.9074439295014802E-2</v>
      </c>
      <c r="AX71" s="14"/>
      <c r="AY71" s="14">
        <v>5.4370925632781897E-2</v>
      </c>
    </row>
    <row r="72" spans="2:51" x14ac:dyDescent="0.3">
      <c r="B72" t="s">
        <v>74</v>
      </c>
      <c r="C72" s="14">
        <v>1.1694707190228901E-2</v>
      </c>
      <c r="D72" s="14">
        <v>1.7977001767840999E-2</v>
      </c>
      <c r="E72" s="14">
        <v>5.71323324017225E-3</v>
      </c>
      <c r="F72" s="14"/>
      <c r="G72" s="14">
        <v>3.2463341475244899E-2</v>
      </c>
      <c r="H72" s="14">
        <v>3.2102710330378002E-2</v>
      </c>
      <c r="I72" s="14">
        <v>6.23558910936185E-3</v>
      </c>
      <c r="J72" s="14">
        <v>3.4966856195836498E-3</v>
      </c>
      <c r="K72" s="14">
        <v>0</v>
      </c>
      <c r="L72" s="14">
        <v>0</v>
      </c>
      <c r="M72" s="14"/>
      <c r="N72" s="14">
        <v>2.5463816636253502E-2</v>
      </c>
      <c r="O72" s="14">
        <v>5.9013443637444497E-3</v>
      </c>
      <c r="P72" s="14">
        <v>1.0534739535738601E-2</v>
      </c>
      <c r="Q72" s="14">
        <v>4.0426256065976898E-3</v>
      </c>
      <c r="R72" s="14"/>
      <c r="S72" s="14">
        <v>3.8362806571693102E-2</v>
      </c>
      <c r="T72" s="14">
        <v>0</v>
      </c>
      <c r="U72" s="14">
        <v>0</v>
      </c>
      <c r="V72" s="14">
        <v>1.4001173205002999E-2</v>
      </c>
      <c r="W72" s="14">
        <v>1.5869060198872801E-2</v>
      </c>
      <c r="X72" s="14">
        <v>1.2134363291172699E-2</v>
      </c>
      <c r="Y72" s="14">
        <v>1.4087374356935E-2</v>
      </c>
      <c r="Z72" s="14">
        <v>0</v>
      </c>
      <c r="AA72" s="14">
        <v>1.57212045236786E-2</v>
      </c>
      <c r="AB72" s="14">
        <v>0</v>
      </c>
      <c r="AC72" s="14">
        <v>0</v>
      </c>
      <c r="AD72" s="14">
        <v>0</v>
      </c>
      <c r="AE72" s="14"/>
      <c r="AF72" s="14">
        <v>3.3854826648970299E-2</v>
      </c>
      <c r="AG72" s="14">
        <v>4.4079643979053798E-2</v>
      </c>
      <c r="AH72" s="14">
        <v>0</v>
      </c>
      <c r="AI72" s="14">
        <v>2.1625595434127901E-3</v>
      </c>
      <c r="AJ72" s="14"/>
      <c r="AK72" s="14">
        <v>1.3013622075550599E-2</v>
      </c>
      <c r="AL72" s="14"/>
      <c r="AM72" s="14">
        <v>2.3347692574719001E-2</v>
      </c>
      <c r="AN72" s="14"/>
      <c r="AO72" s="14">
        <v>3.6981461142829297E-2</v>
      </c>
      <c r="AP72" s="14"/>
      <c r="AQ72" s="14">
        <v>2.04486296685349E-2</v>
      </c>
      <c r="AR72" s="14">
        <v>8.8029616536102501E-2</v>
      </c>
      <c r="AS72" s="14">
        <v>0</v>
      </c>
      <c r="AT72" s="14"/>
      <c r="AU72" s="14">
        <v>3.6894121480073101E-2</v>
      </c>
      <c r="AV72" s="14"/>
      <c r="AW72" s="14">
        <v>4.0645695313925603E-2</v>
      </c>
      <c r="AX72" s="14"/>
      <c r="AY72" s="14">
        <v>4.7792887925592997E-2</v>
      </c>
    </row>
    <row r="73" spans="2:51" x14ac:dyDescent="0.3">
      <c r="B73" t="s">
        <v>75</v>
      </c>
      <c r="C73" s="14">
        <v>1.47187698399429E-2</v>
      </c>
      <c r="D73" s="14">
        <v>2.0756889321743199E-2</v>
      </c>
      <c r="E73" s="14">
        <v>9.0083200375855599E-3</v>
      </c>
      <c r="F73" s="14"/>
      <c r="G73" s="14">
        <v>4.2905680531746301E-2</v>
      </c>
      <c r="H73" s="14">
        <v>2.63638224690818E-2</v>
      </c>
      <c r="I73" s="14">
        <v>1.32262058299104E-2</v>
      </c>
      <c r="J73" s="14">
        <v>7.3083043437317903E-3</v>
      </c>
      <c r="K73" s="14">
        <v>0</v>
      </c>
      <c r="L73" s="14">
        <v>3.33848932490693E-3</v>
      </c>
      <c r="M73" s="14"/>
      <c r="N73" s="14">
        <v>2.4181523915032699E-2</v>
      </c>
      <c r="O73" s="14">
        <v>7.9117459461741906E-3</v>
      </c>
      <c r="P73" s="14">
        <v>2.15061994401947E-2</v>
      </c>
      <c r="Q73" s="14">
        <v>5.7993255287377898E-3</v>
      </c>
      <c r="R73" s="14"/>
      <c r="S73" s="14">
        <v>3.2901339547205699E-2</v>
      </c>
      <c r="T73" s="14">
        <v>0</v>
      </c>
      <c r="U73" s="14">
        <v>1.5363936701615699E-2</v>
      </c>
      <c r="V73" s="14">
        <v>7.7718381354183299E-3</v>
      </c>
      <c r="W73" s="14">
        <v>7.6671505575524601E-3</v>
      </c>
      <c r="X73" s="14">
        <v>2.4823332407860599E-2</v>
      </c>
      <c r="Y73" s="14">
        <v>4.1508687446419501E-2</v>
      </c>
      <c r="Z73" s="14">
        <v>0</v>
      </c>
      <c r="AA73" s="14">
        <v>1.48827137227143E-2</v>
      </c>
      <c r="AB73" s="14">
        <v>5.06835288712761E-3</v>
      </c>
      <c r="AC73" s="14">
        <v>0</v>
      </c>
      <c r="AD73" s="14">
        <v>0</v>
      </c>
      <c r="AE73" s="14"/>
      <c r="AF73" s="14">
        <v>3.9881921751574803E-2</v>
      </c>
      <c r="AG73" s="14">
        <v>5.2307187240440201E-2</v>
      </c>
      <c r="AH73" s="14">
        <v>0</v>
      </c>
      <c r="AI73" s="14">
        <v>5.19589858931879E-3</v>
      </c>
      <c r="AJ73" s="14"/>
      <c r="AK73" s="14">
        <v>7.5790073897520098E-3</v>
      </c>
      <c r="AL73" s="14"/>
      <c r="AM73" s="14">
        <v>1.7817884756661798E-2</v>
      </c>
      <c r="AN73" s="14"/>
      <c r="AO73" s="14">
        <v>2.52367492700806E-2</v>
      </c>
      <c r="AP73" s="14"/>
      <c r="AQ73" s="14">
        <v>3.2675588449615198E-2</v>
      </c>
      <c r="AR73" s="14">
        <v>8.7439813648648196E-2</v>
      </c>
      <c r="AS73" s="14">
        <v>0</v>
      </c>
      <c r="AT73" s="14"/>
      <c r="AU73" s="14">
        <v>5.19888188064489E-2</v>
      </c>
      <c r="AV73" s="14"/>
      <c r="AW73" s="14">
        <v>5.1798309690860897E-2</v>
      </c>
      <c r="AX73" s="14"/>
      <c r="AY73" s="14">
        <v>6.0873044519540002E-2</v>
      </c>
    </row>
    <row r="74" spans="2:51" x14ac:dyDescent="0.3">
      <c r="B74" t="s">
        <v>76</v>
      </c>
      <c r="C74" s="14">
        <v>0.92293460883362199</v>
      </c>
      <c r="D74" s="14">
        <v>0.89484282260350501</v>
      </c>
      <c r="E74" s="14">
        <v>0.949406795396607</v>
      </c>
      <c r="F74" s="14"/>
      <c r="G74" s="14">
        <v>0.79970480973835201</v>
      </c>
      <c r="H74" s="14">
        <v>0.82554970946281403</v>
      </c>
      <c r="I74" s="14">
        <v>0.92222112254605804</v>
      </c>
      <c r="J74" s="14">
        <v>0.97502904352875597</v>
      </c>
      <c r="K74" s="14">
        <v>0.99298181036917699</v>
      </c>
      <c r="L74" s="14">
        <v>0.99666151067509301</v>
      </c>
      <c r="M74" s="14"/>
      <c r="N74" s="14">
        <v>0.86110192406256802</v>
      </c>
      <c r="O74" s="14">
        <v>0.94897373362711701</v>
      </c>
      <c r="P74" s="14">
        <v>0.93771186706569698</v>
      </c>
      <c r="Q74" s="14">
        <v>0.94858690867625794</v>
      </c>
      <c r="R74" s="14"/>
      <c r="S74" s="14">
        <v>0.78707695732906002</v>
      </c>
      <c r="T74" s="14">
        <v>0.96232236181438202</v>
      </c>
      <c r="U74" s="14">
        <v>0.97654635233576803</v>
      </c>
      <c r="V74" s="14">
        <v>0.94951833648196704</v>
      </c>
      <c r="W74" s="14">
        <v>0.94550628768455702</v>
      </c>
      <c r="X74" s="14">
        <v>0.91930237626218803</v>
      </c>
      <c r="Y74" s="14">
        <v>0.91059161554380197</v>
      </c>
      <c r="Z74" s="14">
        <v>0.93628816980254503</v>
      </c>
      <c r="AA74" s="14">
        <v>0.88849851310981798</v>
      </c>
      <c r="AB74" s="14">
        <v>0.98881472469187204</v>
      </c>
      <c r="AC74" s="14">
        <v>0.96302655540758297</v>
      </c>
      <c r="AD74" s="14">
        <v>1</v>
      </c>
      <c r="AE74" s="14"/>
      <c r="AF74" s="14">
        <v>0.79910640458383297</v>
      </c>
      <c r="AG74" s="14">
        <v>0.73168551503350698</v>
      </c>
      <c r="AH74" s="14">
        <v>0.99376223492738103</v>
      </c>
      <c r="AI74" s="14">
        <v>0.97621226672908701</v>
      </c>
      <c r="AJ74" s="14"/>
      <c r="AK74" s="14">
        <v>0.91590940499153795</v>
      </c>
      <c r="AL74" s="14"/>
      <c r="AM74" s="14">
        <v>0.88085930808236701</v>
      </c>
      <c r="AN74" s="14"/>
      <c r="AO74" s="14">
        <v>0.80445866702648905</v>
      </c>
      <c r="AP74" s="14"/>
      <c r="AQ74" s="14">
        <v>0.77043975479276705</v>
      </c>
      <c r="AR74" s="14">
        <v>0.79753973305236703</v>
      </c>
      <c r="AS74" s="14">
        <v>1</v>
      </c>
      <c r="AT74" s="14"/>
      <c r="AU74" s="14">
        <v>0.72872313080038098</v>
      </c>
      <c r="AV74" s="14"/>
      <c r="AW74" s="14">
        <v>0.71022401475318397</v>
      </c>
      <c r="AX74" s="14"/>
      <c r="AY74" s="14">
        <v>0.65862500269166802</v>
      </c>
    </row>
    <row r="75" spans="2:51" x14ac:dyDescent="0.3">
      <c r="B75" t="s">
        <v>77</v>
      </c>
      <c r="C75" s="14">
        <v>8.1198253177946506E-3</v>
      </c>
      <c r="D75" s="14">
        <v>8.4725834059153297E-3</v>
      </c>
      <c r="E75" s="14">
        <v>7.8666464997400997E-3</v>
      </c>
      <c r="F75" s="14"/>
      <c r="G75" s="14">
        <v>2.1088463535321698E-2</v>
      </c>
      <c r="H75" s="14">
        <v>1.8057391507051601E-2</v>
      </c>
      <c r="I75" s="14">
        <v>3.2447652165079901E-3</v>
      </c>
      <c r="J75" s="14">
        <v>6.3662765699404704E-3</v>
      </c>
      <c r="K75" s="14">
        <v>3.1624733643228499E-3</v>
      </c>
      <c r="L75" s="14">
        <v>0</v>
      </c>
      <c r="M75" s="14"/>
      <c r="N75" s="14">
        <v>1.0264123073554499E-2</v>
      </c>
      <c r="O75" s="14">
        <v>6.35394105962582E-3</v>
      </c>
      <c r="P75" s="14">
        <v>7.5971629370846297E-3</v>
      </c>
      <c r="Q75" s="14">
        <v>8.1958175269173598E-3</v>
      </c>
      <c r="R75" s="14"/>
      <c r="S75" s="14">
        <v>1.89612342987109E-2</v>
      </c>
      <c r="T75" s="14">
        <v>4.2353298067961901E-3</v>
      </c>
      <c r="U75" s="14">
        <v>0</v>
      </c>
      <c r="V75" s="14">
        <v>7.5285085214455401E-3</v>
      </c>
      <c r="W75" s="14">
        <v>7.7620898196552896E-3</v>
      </c>
      <c r="X75" s="14">
        <v>1.24206120295244E-2</v>
      </c>
      <c r="Y75" s="14">
        <v>2.01364214136091E-2</v>
      </c>
      <c r="Z75" s="14">
        <v>0</v>
      </c>
      <c r="AA75" s="14">
        <v>4.7346227440941404E-3</v>
      </c>
      <c r="AB75" s="14">
        <v>0</v>
      </c>
      <c r="AC75" s="14">
        <v>8.9178686563506498E-3</v>
      </c>
      <c r="AD75" s="14">
        <v>0</v>
      </c>
      <c r="AE75" s="14"/>
      <c r="AF75" s="14">
        <v>9.4628814103446205E-3</v>
      </c>
      <c r="AG75" s="14">
        <v>1.8856150473614199E-2</v>
      </c>
      <c r="AH75" s="14">
        <v>6.2377650726185103E-3</v>
      </c>
      <c r="AI75" s="14">
        <v>7.3035948884732802E-3</v>
      </c>
      <c r="AJ75" s="14"/>
      <c r="AK75" s="14">
        <v>7.7527834021408901E-3</v>
      </c>
      <c r="AL75" s="14"/>
      <c r="AM75" s="14">
        <v>1.1624303710116701E-2</v>
      </c>
      <c r="AN75" s="14"/>
      <c r="AO75" s="14">
        <v>9.8177405151662102E-3</v>
      </c>
      <c r="AP75" s="14"/>
      <c r="AQ75" s="14">
        <v>1.25574545045258E-2</v>
      </c>
      <c r="AR75" s="14">
        <v>8.0670263657961604E-3</v>
      </c>
      <c r="AS75" s="14">
        <v>0</v>
      </c>
      <c r="AT75" s="14"/>
      <c r="AU75" s="14">
        <v>8.8883177932392293E-3</v>
      </c>
      <c r="AV75" s="14"/>
      <c r="AW75" s="14">
        <v>7.72479837734775E-3</v>
      </c>
      <c r="AX75" s="14"/>
      <c r="AY75" s="14">
        <v>1.85048854743914E-2</v>
      </c>
    </row>
    <row r="76" spans="2:51" x14ac:dyDescent="0.3">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row>
    <row r="77" spans="2:51" x14ac:dyDescent="0.3">
      <c r="B77" s="6" t="s">
        <v>88</v>
      </c>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row>
    <row r="78" spans="2:51" x14ac:dyDescent="0.3">
      <c r="B78" s="24" t="s">
        <v>81</v>
      </c>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row>
    <row r="79" spans="2:51" x14ac:dyDescent="0.3">
      <c r="B79" t="s">
        <v>70</v>
      </c>
      <c r="C79" s="14">
        <v>1.2175934511100101E-2</v>
      </c>
      <c r="D79" s="14">
        <v>1.11821331720288E-2</v>
      </c>
      <c r="E79" s="14">
        <v>1.21602887432243E-2</v>
      </c>
      <c r="F79" s="14"/>
      <c r="G79" s="14">
        <v>2.4438322797329399E-2</v>
      </c>
      <c r="H79" s="14">
        <v>1.37998434069446E-2</v>
      </c>
      <c r="I79" s="14">
        <v>1.7528057354893201E-2</v>
      </c>
      <c r="J79" s="14">
        <v>1.0187856851828001E-2</v>
      </c>
      <c r="K79" s="14">
        <v>7.9533355416185197E-3</v>
      </c>
      <c r="L79" s="14">
        <v>2.6971208039654102E-3</v>
      </c>
      <c r="M79" s="14"/>
      <c r="N79" s="14">
        <v>8.7059950987619494E-3</v>
      </c>
      <c r="O79" s="14">
        <v>1.29509773067564E-2</v>
      </c>
      <c r="P79" s="14">
        <v>1.54736430598381E-2</v>
      </c>
      <c r="Q79" s="14">
        <v>1.2342156464235801E-2</v>
      </c>
      <c r="R79" s="14"/>
      <c r="S79" s="14">
        <v>1.8911437639622102E-2</v>
      </c>
      <c r="T79" s="14">
        <v>7.9035915287497607E-3</v>
      </c>
      <c r="U79" s="14">
        <v>0</v>
      </c>
      <c r="V79" s="14">
        <v>2.1604729531769701E-2</v>
      </c>
      <c r="W79" s="14">
        <v>0</v>
      </c>
      <c r="X79" s="14">
        <v>6.3294907587016702E-3</v>
      </c>
      <c r="Y79" s="14">
        <v>1.34347151863845E-2</v>
      </c>
      <c r="Z79" s="14">
        <v>1.4215486878922899E-2</v>
      </c>
      <c r="AA79" s="14">
        <v>2.0775830616348301E-2</v>
      </c>
      <c r="AB79" s="14">
        <v>6.1169224210009098E-3</v>
      </c>
      <c r="AC79" s="14">
        <v>2.04456345726035E-2</v>
      </c>
      <c r="AD79" s="14">
        <v>1.60578502542769E-2</v>
      </c>
      <c r="AE79" s="14"/>
      <c r="AF79" s="14">
        <v>3.5691501894110897E-2</v>
      </c>
      <c r="AG79" s="14">
        <v>6.5508821675858406E-2</v>
      </c>
      <c r="AH79" s="14">
        <v>3.60429140479071E-3</v>
      </c>
      <c r="AI79" s="14">
        <v>0</v>
      </c>
      <c r="AJ79" s="14"/>
      <c r="AK79" s="14">
        <v>3.1226416507258398E-2</v>
      </c>
      <c r="AL79" s="14"/>
      <c r="AM79" s="14">
        <v>1.7142960899990501E-2</v>
      </c>
      <c r="AN79" s="14"/>
      <c r="AO79" s="14">
        <v>3.17250595766198E-2</v>
      </c>
      <c r="AP79" s="14"/>
      <c r="AQ79" s="14">
        <v>4.3743221508357903E-2</v>
      </c>
      <c r="AR79" s="14">
        <v>8.4550911100728307E-3</v>
      </c>
      <c r="AS79" s="14">
        <v>8.58859538487793E-4</v>
      </c>
      <c r="AT79" s="14"/>
      <c r="AU79" s="14">
        <v>4.27202854510755E-2</v>
      </c>
      <c r="AV79" s="14"/>
      <c r="AW79" s="14">
        <v>4.1732276298501202E-2</v>
      </c>
      <c r="AX79" s="14"/>
      <c r="AY79" s="14">
        <v>4.4805632148261498E-2</v>
      </c>
    </row>
    <row r="80" spans="2:51" x14ac:dyDescent="0.3">
      <c r="B80" t="s">
        <v>71</v>
      </c>
      <c r="C80" s="14">
        <v>1.65390452913661E-2</v>
      </c>
      <c r="D80" s="14">
        <v>2.67863864984818E-2</v>
      </c>
      <c r="E80" s="14">
        <v>6.7542808521143596E-3</v>
      </c>
      <c r="F80" s="14"/>
      <c r="G80" s="14">
        <v>3.8786159420365902E-2</v>
      </c>
      <c r="H80" s="14">
        <v>3.4400776133045798E-2</v>
      </c>
      <c r="I80" s="14">
        <v>2.1349007432761101E-2</v>
      </c>
      <c r="J80" s="14">
        <v>6.0891855632952997E-3</v>
      </c>
      <c r="K80" s="14">
        <v>3.9618423455620496E-3</v>
      </c>
      <c r="L80" s="14">
        <v>0</v>
      </c>
      <c r="M80" s="14"/>
      <c r="N80" s="14">
        <v>3.17149485391236E-2</v>
      </c>
      <c r="O80" s="14">
        <v>1.45494253757505E-2</v>
      </c>
      <c r="P80" s="14">
        <v>4.9428067726927701E-3</v>
      </c>
      <c r="Q80" s="14">
        <v>1.26544617185913E-2</v>
      </c>
      <c r="R80" s="14"/>
      <c r="S80" s="14">
        <v>3.8819566971212097E-2</v>
      </c>
      <c r="T80" s="14">
        <v>3.7611191572648099E-3</v>
      </c>
      <c r="U80" s="14">
        <v>1.5040759280695501E-2</v>
      </c>
      <c r="V80" s="14">
        <v>6.4902251694091504E-3</v>
      </c>
      <c r="W80" s="14">
        <v>1.52133692658366E-2</v>
      </c>
      <c r="X80" s="14">
        <v>2.5280013687290399E-2</v>
      </c>
      <c r="Y80" s="14">
        <v>1.2905009131153699E-2</v>
      </c>
      <c r="Z80" s="14">
        <v>2.28843560797184E-2</v>
      </c>
      <c r="AA80" s="14">
        <v>2.3200524681251399E-2</v>
      </c>
      <c r="AB80" s="14">
        <v>0</v>
      </c>
      <c r="AC80" s="14">
        <v>1.96937653502815E-2</v>
      </c>
      <c r="AD80" s="14">
        <v>0</v>
      </c>
      <c r="AE80" s="14"/>
      <c r="AF80" s="14">
        <v>5.1427704045544601E-2</v>
      </c>
      <c r="AG80" s="14">
        <v>4.78045845437527E-2</v>
      </c>
      <c r="AH80" s="14">
        <v>0</v>
      </c>
      <c r="AI80" s="14">
        <v>9.5627888244335002E-4</v>
      </c>
      <c r="AJ80" s="14"/>
      <c r="AK80" s="14">
        <v>2.83396240771581E-2</v>
      </c>
      <c r="AL80" s="14"/>
      <c r="AM80" s="14">
        <v>3.3589755096844899E-2</v>
      </c>
      <c r="AN80" s="14"/>
      <c r="AO80" s="14">
        <v>3.4890931107117197E-2</v>
      </c>
      <c r="AP80" s="14"/>
      <c r="AQ80" s="14">
        <v>6.5912524399904901E-2</v>
      </c>
      <c r="AR80" s="14">
        <v>0</v>
      </c>
      <c r="AS80" s="14">
        <v>0</v>
      </c>
      <c r="AT80" s="14"/>
      <c r="AU80" s="14">
        <v>6.4476884205011895E-2</v>
      </c>
      <c r="AV80" s="14"/>
      <c r="AW80" s="14">
        <v>6.8522575451568202E-2</v>
      </c>
      <c r="AX80" s="14"/>
      <c r="AY80" s="14">
        <v>8.2735248237192902E-2</v>
      </c>
    </row>
    <row r="81" spans="2:51" x14ac:dyDescent="0.3">
      <c r="B81" t="s">
        <v>72</v>
      </c>
      <c r="C81" s="14">
        <v>1.8309739388029701E-2</v>
      </c>
      <c r="D81" s="14">
        <v>2.1220771835345299E-2</v>
      </c>
      <c r="E81" s="14">
        <v>1.56809212616476E-2</v>
      </c>
      <c r="F81" s="14"/>
      <c r="G81" s="14">
        <v>3.8974167944022198E-2</v>
      </c>
      <c r="H81" s="14">
        <v>3.8778501645943299E-2</v>
      </c>
      <c r="I81" s="14">
        <v>2.94904121973938E-2</v>
      </c>
      <c r="J81" s="14">
        <v>7.0925014537706202E-3</v>
      </c>
      <c r="K81" s="14">
        <v>0</v>
      </c>
      <c r="L81" s="14">
        <v>0</v>
      </c>
      <c r="M81" s="14"/>
      <c r="N81" s="14">
        <v>3.5730532959389903E-2</v>
      </c>
      <c r="O81" s="14">
        <v>9.8918290436891803E-3</v>
      </c>
      <c r="P81" s="14">
        <v>1.6468261590440101E-2</v>
      </c>
      <c r="Q81" s="14">
        <v>1.01257531762684E-2</v>
      </c>
      <c r="R81" s="14"/>
      <c r="S81" s="14">
        <v>4.4037958242636802E-2</v>
      </c>
      <c r="T81" s="14">
        <v>1.6915654623075201E-2</v>
      </c>
      <c r="U81" s="14">
        <v>2.1359651552378098E-2</v>
      </c>
      <c r="V81" s="14">
        <v>8.0105789579174996E-3</v>
      </c>
      <c r="W81" s="14">
        <v>0</v>
      </c>
      <c r="X81" s="14">
        <v>2.0141833134403899E-2</v>
      </c>
      <c r="Y81" s="14">
        <v>2.0795684130180399E-2</v>
      </c>
      <c r="Z81" s="14">
        <v>1.18228798704014E-2</v>
      </c>
      <c r="AA81" s="14">
        <v>2.72002003045098E-2</v>
      </c>
      <c r="AB81" s="14">
        <v>0</v>
      </c>
      <c r="AC81" s="14">
        <v>1.13110213471299E-2</v>
      </c>
      <c r="AD81" s="14">
        <v>0</v>
      </c>
      <c r="AE81" s="14"/>
      <c r="AF81" s="14">
        <v>5.4409621200270097E-2</v>
      </c>
      <c r="AG81" s="14">
        <v>2.7086082215040299E-2</v>
      </c>
      <c r="AH81" s="14">
        <v>0</v>
      </c>
      <c r="AI81" s="14">
        <v>7.17546519810725E-3</v>
      </c>
      <c r="AJ81" s="14"/>
      <c r="AK81" s="14">
        <v>2.4250521475207301E-2</v>
      </c>
      <c r="AL81" s="14"/>
      <c r="AM81" s="14">
        <v>3.1989923795220698E-2</v>
      </c>
      <c r="AN81" s="14"/>
      <c r="AO81" s="14">
        <v>3.00570670769101E-2</v>
      </c>
      <c r="AP81" s="14"/>
      <c r="AQ81" s="14">
        <v>6.1807106157836703E-2</v>
      </c>
      <c r="AR81" s="14">
        <v>2.0960389361862199E-2</v>
      </c>
      <c r="AS81" s="14">
        <v>1.86775147412376E-3</v>
      </c>
      <c r="AT81" s="14"/>
      <c r="AU81" s="14">
        <v>6.7319719003020806E-2</v>
      </c>
      <c r="AV81" s="14"/>
      <c r="AW81" s="14">
        <v>7.3294819640027306E-2</v>
      </c>
      <c r="AX81" s="14"/>
      <c r="AY81" s="14">
        <v>8.8088019692141903E-2</v>
      </c>
    </row>
    <row r="82" spans="2:51" x14ac:dyDescent="0.3">
      <c r="B82" t="s">
        <v>73</v>
      </c>
      <c r="C82" s="14">
        <v>1.07154860056913E-2</v>
      </c>
      <c r="D82" s="14">
        <v>1.29855115178471E-2</v>
      </c>
      <c r="E82" s="14">
        <v>8.6260612167684894E-3</v>
      </c>
      <c r="F82" s="14"/>
      <c r="G82" s="14">
        <v>3.50613574271222E-2</v>
      </c>
      <c r="H82" s="14">
        <v>2.7111841472791401E-2</v>
      </c>
      <c r="I82" s="14">
        <v>6.8109561648897797E-3</v>
      </c>
      <c r="J82" s="14">
        <v>0</v>
      </c>
      <c r="K82" s="14">
        <v>0</v>
      </c>
      <c r="L82" s="14">
        <v>0</v>
      </c>
      <c r="M82" s="14"/>
      <c r="N82" s="14">
        <v>2.2301489244843899E-2</v>
      </c>
      <c r="O82" s="14">
        <v>7.8564693819485106E-3</v>
      </c>
      <c r="P82" s="14">
        <v>5.02200109894898E-3</v>
      </c>
      <c r="Q82" s="14">
        <v>6.34151095818001E-3</v>
      </c>
      <c r="R82" s="14"/>
      <c r="S82" s="14">
        <v>3.2943097453807697E-2</v>
      </c>
      <c r="T82" s="14">
        <v>9.0946770336018702E-3</v>
      </c>
      <c r="U82" s="14">
        <v>8.0897109626159192E-3</v>
      </c>
      <c r="V82" s="14">
        <v>0</v>
      </c>
      <c r="W82" s="14">
        <v>1.5069420422359101E-2</v>
      </c>
      <c r="X82" s="14">
        <v>1.19956661389798E-2</v>
      </c>
      <c r="Y82" s="14">
        <v>0</v>
      </c>
      <c r="Z82" s="14">
        <v>0</v>
      </c>
      <c r="AA82" s="14">
        <v>1.9386400742735701E-2</v>
      </c>
      <c r="AB82" s="14">
        <v>0</v>
      </c>
      <c r="AC82" s="14">
        <v>0</v>
      </c>
      <c r="AD82" s="14">
        <v>0</v>
      </c>
      <c r="AE82" s="14"/>
      <c r="AF82" s="14">
        <v>2.84353435755475E-2</v>
      </c>
      <c r="AG82" s="14">
        <v>3.9962717947577803E-2</v>
      </c>
      <c r="AH82" s="14">
        <v>0</v>
      </c>
      <c r="AI82" s="14">
        <v>2.9440419077101801E-3</v>
      </c>
      <c r="AJ82" s="14"/>
      <c r="AK82" s="14">
        <v>4.9903194914457903E-3</v>
      </c>
      <c r="AL82" s="14"/>
      <c r="AM82" s="14">
        <v>1.5769347437342599E-2</v>
      </c>
      <c r="AN82" s="14"/>
      <c r="AO82" s="14">
        <v>3.5570797511798903E-2</v>
      </c>
      <c r="AP82" s="14"/>
      <c r="AQ82" s="14">
        <v>3.4659389329398202E-2</v>
      </c>
      <c r="AR82" s="14">
        <v>2.70729249693329E-2</v>
      </c>
      <c r="AS82" s="14">
        <v>0</v>
      </c>
      <c r="AT82" s="14"/>
      <c r="AU82" s="14">
        <v>4.64683570103753E-2</v>
      </c>
      <c r="AV82" s="14"/>
      <c r="AW82" s="14">
        <v>4.5486028736175903E-2</v>
      </c>
      <c r="AX82" s="14"/>
      <c r="AY82" s="14">
        <v>5.5820667163794697E-2</v>
      </c>
    </row>
    <row r="83" spans="2:51" x14ac:dyDescent="0.3">
      <c r="B83" t="s">
        <v>74</v>
      </c>
      <c r="C83" s="14">
        <v>1.8352667315166198E-2</v>
      </c>
      <c r="D83" s="14">
        <v>2.5314974421225999E-2</v>
      </c>
      <c r="E83" s="14">
        <v>1.17834840500047E-2</v>
      </c>
      <c r="F83" s="14"/>
      <c r="G83" s="14">
        <v>3.8254967681985497E-2</v>
      </c>
      <c r="H83" s="14">
        <v>4.5295478412805103E-2</v>
      </c>
      <c r="I83" s="14">
        <v>1.6257792261544401E-2</v>
      </c>
      <c r="J83" s="14">
        <v>1.0996839609660899E-2</v>
      </c>
      <c r="K83" s="14">
        <v>0</v>
      </c>
      <c r="L83" s="14">
        <v>2.96535302119146E-3</v>
      </c>
      <c r="M83" s="14"/>
      <c r="N83" s="14">
        <v>2.92422228078013E-2</v>
      </c>
      <c r="O83" s="14">
        <v>1.2774496177268601E-2</v>
      </c>
      <c r="P83" s="14">
        <v>1.9398725198591302E-2</v>
      </c>
      <c r="Q83" s="14">
        <v>1.17107384659866E-2</v>
      </c>
      <c r="R83" s="14"/>
      <c r="S83" s="14">
        <v>3.5361442214087102E-2</v>
      </c>
      <c r="T83" s="14">
        <v>7.65689213004404E-3</v>
      </c>
      <c r="U83" s="14">
        <v>1.5403410631972101E-2</v>
      </c>
      <c r="V83" s="14">
        <v>1.4001173205002999E-2</v>
      </c>
      <c r="W83" s="14">
        <v>7.7430688818690601E-3</v>
      </c>
      <c r="X83" s="14">
        <v>2.9781985009170901E-2</v>
      </c>
      <c r="Y83" s="14">
        <v>2.90368589104665E-2</v>
      </c>
      <c r="Z83" s="14">
        <v>1.28127209167571E-2</v>
      </c>
      <c r="AA83" s="14">
        <v>2.7083258310129699E-2</v>
      </c>
      <c r="AB83" s="14">
        <v>5.06835288712761E-3</v>
      </c>
      <c r="AC83" s="14">
        <v>8.3618105857846403E-3</v>
      </c>
      <c r="AD83" s="14">
        <v>0</v>
      </c>
      <c r="AE83" s="14"/>
      <c r="AF83" s="14">
        <v>4.6769656584991798E-2</v>
      </c>
      <c r="AG83" s="14">
        <v>6.5517867946484606E-2</v>
      </c>
      <c r="AH83" s="14">
        <v>0</v>
      </c>
      <c r="AI83" s="14">
        <v>5.0841702396614598E-3</v>
      </c>
      <c r="AJ83" s="14"/>
      <c r="AK83" s="14">
        <v>1.9427145576886198E-2</v>
      </c>
      <c r="AL83" s="14"/>
      <c r="AM83" s="14">
        <v>3.0565443756510598E-2</v>
      </c>
      <c r="AN83" s="14"/>
      <c r="AO83" s="14">
        <v>6.4314415395842706E-2</v>
      </c>
      <c r="AP83" s="14"/>
      <c r="AQ83" s="14">
        <v>5.1334683160025103E-2</v>
      </c>
      <c r="AR83" s="14">
        <v>5.6425202907670301E-2</v>
      </c>
      <c r="AS83" s="14">
        <v>9.3655599530179101E-4</v>
      </c>
      <c r="AT83" s="14"/>
      <c r="AU83" s="14">
        <v>6.4596247826366193E-2</v>
      </c>
      <c r="AV83" s="14"/>
      <c r="AW83" s="14">
        <v>7.0541848244839903E-2</v>
      </c>
      <c r="AX83" s="14"/>
      <c r="AY83" s="14">
        <v>8.2177210217800403E-2</v>
      </c>
    </row>
    <row r="84" spans="2:51" x14ac:dyDescent="0.3">
      <c r="B84" t="s">
        <v>75</v>
      </c>
      <c r="C84" s="14">
        <v>1.7557505301528799E-2</v>
      </c>
      <c r="D84" s="14">
        <v>1.7132205093717299E-2</v>
      </c>
      <c r="E84" s="14">
        <v>1.7150875848753699E-2</v>
      </c>
      <c r="F84" s="14"/>
      <c r="G84" s="14">
        <v>4.66838206992298E-2</v>
      </c>
      <c r="H84" s="14">
        <v>3.4138589661688798E-2</v>
      </c>
      <c r="I84" s="14">
        <v>1.6408351087961001E-2</v>
      </c>
      <c r="J84" s="14">
        <v>3.4966856195836498E-3</v>
      </c>
      <c r="K84" s="14">
        <v>3.9483577594678198E-3</v>
      </c>
      <c r="L84" s="14">
        <v>5.8828944881687602E-3</v>
      </c>
      <c r="M84" s="14"/>
      <c r="N84" s="14">
        <v>2.6973249384179099E-2</v>
      </c>
      <c r="O84" s="14">
        <v>1.4701747116867E-2</v>
      </c>
      <c r="P84" s="14">
        <v>1.58468891401581E-2</v>
      </c>
      <c r="Q84" s="14">
        <v>1.20902985271543E-2</v>
      </c>
      <c r="R84" s="14"/>
      <c r="S84" s="14">
        <v>2.7997096084973399E-2</v>
      </c>
      <c r="T84" s="14">
        <v>1.15350569917207E-2</v>
      </c>
      <c r="U84" s="14">
        <v>1.52864273754249E-2</v>
      </c>
      <c r="V84" s="14">
        <v>7.7718381354183299E-3</v>
      </c>
      <c r="W84" s="14">
        <v>7.3269890981688202E-3</v>
      </c>
      <c r="X84" s="14">
        <v>3.02901761962188E-2</v>
      </c>
      <c r="Y84" s="14">
        <v>2.1504448341056401E-2</v>
      </c>
      <c r="Z84" s="14">
        <v>5.1847883639819903E-2</v>
      </c>
      <c r="AA84" s="14">
        <v>2.4664260594006001E-2</v>
      </c>
      <c r="AB84" s="14">
        <v>0</v>
      </c>
      <c r="AC84" s="14">
        <v>9.1642658819695803E-3</v>
      </c>
      <c r="AD84" s="14">
        <v>0</v>
      </c>
      <c r="AE84" s="14"/>
      <c r="AF84" s="14">
        <v>4.74100336040746E-2</v>
      </c>
      <c r="AG84" s="14">
        <v>4.0667857535500299E-2</v>
      </c>
      <c r="AH84" s="14">
        <v>3.3209998441121498E-3</v>
      </c>
      <c r="AI84" s="14">
        <v>6.41278123582669E-3</v>
      </c>
      <c r="AJ84" s="14"/>
      <c r="AK84" s="14">
        <v>3.2387381844371697E-2</v>
      </c>
      <c r="AL84" s="14"/>
      <c r="AM84" s="14">
        <v>3.4058467995067898E-2</v>
      </c>
      <c r="AN84" s="14"/>
      <c r="AO84" s="14">
        <v>4.5567951792764697E-2</v>
      </c>
      <c r="AP84" s="14"/>
      <c r="AQ84" s="14">
        <v>4.79688388814501E-2</v>
      </c>
      <c r="AR84" s="14">
        <v>6.0443827101633901E-2</v>
      </c>
      <c r="AS84" s="14">
        <v>1.53005143179305E-3</v>
      </c>
      <c r="AT84" s="14"/>
      <c r="AU84" s="14">
        <v>6.1358588930892299E-2</v>
      </c>
      <c r="AV84" s="14"/>
      <c r="AW84" s="14">
        <v>6.1233688972920398E-2</v>
      </c>
      <c r="AX84" s="14"/>
      <c r="AY84" s="14">
        <v>7.8065896477823193E-2</v>
      </c>
    </row>
    <row r="85" spans="2:51" x14ac:dyDescent="0.3">
      <c r="B85" t="s">
        <v>76</v>
      </c>
      <c r="C85" s="14">
        <v>0.90016922792959297</v>
      </c>
      <c r="D85" s="14">
        <v>0.87709248548415297</v>
      </c>
      <c r="E85" s="14">
        <v>0.92364297189671596</v>
      </c>
      <c r="F85" s="14"/>
      <c r="G85" s="14">
        <v>0.76076891255269596</v>
      </c>
      <c r="H85" s="14">
        <v>0.79969327752571095</v>
      </c>
      <c r="I85" s="14">
        <v>0.88894395839941398</v>
      </c>
      <c r="J85" s="14">
        <v>0.95577065433192099</v>
      </c>
      <c r="K85" s="14">
        <v>0.97698272900876204</v>
      </c>
      <c r="L85" s="14">
        <v>0.98845463168667402</v>
      </c>
      <c r="M85" s="14"/>
      <c r="N85" s="14">
        <v>0.83508849642028204</v>
      </c>
      <c r="O85" s="14">
        <v>0.92137204309580101</v>
      </c>
      <c r="P85" s="14">
        <v>0.92284767313933103</v>
      </c>
      <c r="Q85" s="14">
        <v>0.92713554289845101</v>
      </c>
      <c r="R85" s="14"/>
      <c r="S85" s="14">
        <v>0.78034599451477105</v>
      </c>
      <c r="T85" s="14">
        <v>0.94313300853554405</v>
      </c>
      <c r="U85" s="14">
        <v>0.924820040196913</v>
      </c>
      <c r="V85" s="14">
        <v>0.94212145500048206</v>
      </c>
      <c r="W85" s="14">
        <v>0.94688506251211102</v>
      </c>
      <c r="X85" s="14">
        <v>0.87618083507523503</v>
      </c>
      <c r="Y85" s="14">
        <v>0.87525760792560003</v>
      </c>
      <c r="Z85" s="14">
        <v>0.88641667261437995</v>
      </c>
      <c r="AA85" s="14">
        <v>0.85768952475101901</v>
      </c>
      <c r="AB85" s="14">
        <v>0.98382157129284697</v>
      </c>
      <c r="AC85" s="14">
        <v>0.93102350226223096</v>
      </c>
      <c r="AD85" s="14">
        <v>0.98394214974572303</v>
      </c>
      <c r="AE85" s="14"/>
      <c r="AF85" s="14">
        <v>0.72979444662403903</v>
      </c>
      <c r="AG85" s="14">
        <v>0.70470878974367102</v>
      </c>
      <c r="AH85" s="14">
        <v>0.98964343037123303</v>
      </c>
      <c r="AI85" s="14">
        <v>0.97047165323434004</v>
      </c>
      <c r="AJ85" s="14"/>
      <c r="AK85" s="14">
        <v>0.85220645492624802</v>
      </c>
      <c r="AL85" s="14"/>
      <c r="AM85" s="14">
        <v>0.82932780140297702</v>
      </c>
      <c r="AN85" s="14"/>
      <c r="AO85" s="14">
        <v>0.75787377753894702</v>
      </c>
      <c r="AP85" s="14"/>
      <c r="AQ85" s="14">
        <v>0.68663139443560905</v>
      </c>
      <c r="AR85" s="14">
        <v>0.81406919918673304</v>
      </c>
      <c r="AS85" s="14">
        <v>0.99314833918163503</v>
      </c>
      <c r="AT85" s="14"/>
      <c r="AU85" s="14">
        <v>0.64699448661576398</v>
      </c>
      <c r="AV85" s="14"/>
      <c r="AW85" s="14">
        <v>0.63229948896622701</v>
      </c>
      <c r="AX85" s="14"/>
      <c r="AY85" s="14">
        <v>0.55411844863618198</v>
      </c>
    </row>
    <row r="86" spans="2:51" x14ac:dyDescent="0.3">
      <c r="B86" t="s">
        <v>77</v>
      </c>
      <c r="C86" s="14">
        <v>6.1803942575244597E-3</v>
      </c>
      <c r="D86" s="14">
        <v>8.28553197720076E-3</v>
      </c>
      <c r="E86" s="14">
        <v>4.2011161307703802E-3</v>
      </c>
      <c r="F86" s="14"/>
      <c r="G86" s="14">
        <v>1.7032291477249498E-2</v>
      </c>
      <c r="H86" s="14">
        <v>6.7816917410700303E-3</v>
      </c>
      <c r="I86" s="14">
        <v>3.2114651011424201E-3</v>
      </c>
      <c r="J86" s="14">
        <v>6.3662765699404704E-3</v>
      </c>
      <c r="K86" s="14">
        <v>7.1537353445897999E-3</v>
      </c>
      <c r="L86" s="14">
        <v>0</v>
      </c>
      <c r="M86" s="14"/>
      <c r="N86" s="14">
        <v>1.0243065545618499E-2</v>
      </c>
      <c r="O86" s="14">
        <v>5.9030125019184799E-3</v>
      </c>
      <c r="P86" s="14">
        <v>0</v>
      </c>
      <c r="Q86" s="14">
        <v>7.59953779113223E-3</v>
      </c>
      <c r="R86" s="14"/>
      <c r="S86" s="14">
        <v>2.1583406878889998E-2</v>
      </c>
      <c r="T86" s="14">
        <v>0</v>
      </c>
      <c r="U86" s="14">
        <v>0</v>
      </c>
      <c r="V86" s="14">
        <v>0</v>
      </c>
      <c r="W86" s="14">
        <v>7.7620898196552896E-3</v>
      </c>
      <c r="X86" s="14">
        <v>0</v>
      </c>
      <c r="Y86" s="14">
        <v>2.7065676375158599E-2</v>
      </c>
      <c r="Z86" s="14">
        <v>0</v>
      </c>
      <c r="AA86" s="14">
        <v>0</v>
      </c>
      <c r="AB86" s="14">
        <v>4.9931533990243502E-3</v>
      </c>
      <c r="AC86" s="14">
        <v>0</v>
      </c>
      <c r="AD86" s="14">
        <v>0</v>
      </c>
      <c r="AE86" s="14"/>
      <c r="AF86" s="14">
        <v>6.0616924714215498E-3</v>
      </c>
      <c r="AG86" s="14">
        <v>8.7432783921150403E-3</v>
      </c>
      <c r="AH86" s="14">
        <v>3.4312783798639101E-3</v>
      </c>
      <c r="AI86" s="14">
        <v>6.95560930191095E-3</v>
      </c>
      <c r="AJ86" s="14"/>
      <c r="AK86" s="14">
        <v>7.1721361014240002E-3</v>
      </c>
      <c r="AL86" s="14"/>
      <c r="AM86" s="14">
        <v>7.5562996160456796E-3</v>
      </c>
      <c r="AN86" s="14"/>
      <c r="AO86" s="14">
        <v>0</v>
      </c>
      <c r="AP86" s="14"/>
      <c r="AQ86" s="14">
        <v>7.9428421274177104E-3</v>
      </c>
      <c r="AR86" s="14">
        <v>1.25733653626947E-2</v>
      </c>
      <c r="AS86" s="14">
        <v>1.6584423786581001E-3</v>
      </c>
      <c r="AT86" s="14"/>
      <c r="AU86" s="14">
        <v>6.0654309574944797E-3</v>
      </c>
      <c r="AV86" s="14"/>
      <c r="AW86" s="14">
        <v>6.8892736897397198E-3</v>
      </c>
      <c r="AX86" s="14"/>
      <c r="AY86" s="14">
        <v>1.41888774268035E-2</v>
      </c>
    </row>
    <row r="87" spans="2:51" x14ac:dyDescent="0.3">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row>
    <row r="88" spans="2:51" x14ac:dyDescent="0.3">
      <c r="B88" s="6" t="s">
        <v>92</v>
      </c>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row>
    <row r="89" spans="2:51" x14ac:dyDescent="0.3">
      <c r="B89" s="24" t="s">
        <v>81</v>
      </c>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row>
    <row r="90" spans="2:51" x14ac:dyDescent="0.3">
      <c r="B90" t="s">
        <v>89</v>
      </c>
      <c r="C90" s="14">
        <v>0.20974250208341899</v>
      </c>
      <c r="D90" s="14">
        <v>0.21993944608586599</v>
      </c>
      <c r="E90" s="14">
        <v>0.200895876885193</v>
      </c>
      <c r="F90" s="14"/>
      <c r="G90" s="14">
        <v>0.11692409569456499</v>
      </c>
      <c r="H90" s="14">
        <v>0.108321817128278</v>
      </c>
      <c r="I90" s="14">
        <v>0.15809280302724599</v>
      </c>
      <c r="J90" s="14">
        <v>0.23999906902691101</v>
      </c>
      <c r="K90" s="14">
        <v>0.227013878277676</v>
      </c>
      <c r="L90" s="14">
        <v>0.360644365351171</v>
      </c>
      <c r="M90" s="14"/>
      <c r="N90" s="14">
        <v>0.18860139784522301</v>
      </c>
      <c r="O90" s="14">
        <v>0.188661483010966</v>
      </c>
      <c r="P90" s="14">
        <v>0.22845662936337999</v>
      </c>
      <c r="Q90" s="14">
        <v>0.23527197493871799</v>
      </c>
      <c r="R90" s="14"/>
      <c r="S90" s="14">
        <v>0.160291092879077</v>
      </c>
      <c r="T90" s="14">
        <v>0.23563228505306999</v>
      </c>
      <c r="U90" s="14">
        <v>0.24552452635851599</v>
      </c>
      <c r="V90" s="14">
        <v>0.19867602940142401</v>
      </c>
      <c r="W90" s="14">
        <v>0.28757017173503802</v>
      </c>
      <c r="X90" s="14">
        <v>0.211775999798338</v>
      </c>
      <c r="Y90" s="14">
        <v>0.20327749581916399</v>
      </c>
      <c r="Z90" s="14">
        <v>0.17396416689741501</v>
      </c>
      <c r="AA90" s="14">
        <v>0.20881566470155</v>
      </c>
      <c r="AB90" s="14">
        <v>0.205433528397648</v>
      </c>
      <c r="AC90" s="14">
        <v>0.197117274622642</v>
      </c>
      <c r="AD90" s="14">
        <v>0.18180759457797699</v>
      </c>
      <c r="AE90" s="14"/>
      <c r="AF90" s="14">
        <v>0</v>
      </c>
      <c r="AG90" s="14">
        <v>1</v>
      </c>
      <c r="AH90" s="14">
        <v>1</v>
      </c>
      <c r="AI90" s="14">
        <v>0</v>
      </c>
      <c r="AJ90" s="14"/>
      <c r="AK90" s="14">
        <v>0.20032844531309199</v>
      </c>
      <c r="AL90" s="14"/>
      <c r="AM90" s="14">
        <v>0.20249261362348001</v>
      </c>
      <c r="AN90" s="14"/>
      <c r="AO90" s="14">
        <v>0.170317447773153</v>
      </c>
      <c r="AP90" s="14"/>
      <c r="AQ90" s="14">
        <v>0.11767323608559301</v>
      </c>
      <c r="AR90" s="14">
        <v>0.29869911512077602</v>
      </c>
      <c r="AS90" s="14">
        <v>0.23476550768186</v>
      </c>
      <c r="AT90" s="14"/>
      <c r="AU90" s="14">
        <v>0.124896021065833</v>
      </c>
      <c r="AV90" s="14"/>
      <c r="AW90" s="14">
        <v>0.15689295019135999</v>
      </c>
      <c r="AX90" s="14"/>
      <c r="AY90" s="14">
        <v>0.14949729489993399</v>
      </c>
    </row>
    <row r="91" spans="2:51" x14ac:dyDescent="0.3">
      <c r="B91" t="s">
        <v>90</v>
      </c>
      <c r="C91" s="14">
        <v>0.23012178645074399</v>
      </c>
      <c r="D91" s="14">
        <v>0.25064241286421401</v>
      </c>
      <c r="E91" s="14">
        <v>0.20706688674745699</v>
      </c>
      <c r="F91" s="14"/>
      <c r="G91" s="14">
        <v>0.26319217801162398</v>
      </c>
      <c r="H91" s="14">
        <v>0.35517248284972602</v>
      </c>
      <c r="I91" s="14">
        <v>0.26080853386462499</v>
      </c>
      <c r="J91" s="14">
        <v>0.21065862698756699</v>
      </c>
      <c r="K91" s="14">
        <v>0.20153618931005801</v>
      </c>
      <c r="L91" s="14">
        <v>0.116024617262539</v>
      </c>
      <c r="M91" s="14"/>
      <c r="N91" s="14">
        <v>0.25793245728215503</v>
      </c>
      <c r="O91" s="14">
        <v>0.196843361661967</v>
      </c>
      <c r="P91" s="14">
        <v>0.19649629043625899</v>
      </c>
      <c r="Q91" s="14">
        <v>0.26687723454476903</v>
      </c>
      <c r="R91" s="14"/>
      <c r="S91" s="14">
        <v>0.30880540134055001</v>
      </c>
      <c r="T91" s="14">
        <v>0.23550107715573701</v>
      </c>
      <c r="U91" s="14">
        <v>0.214568563140483</v>
      </c>
      <c r="V91" s="14">
        <v>0.19985911030619299</v>
      </c>
      <c r="W91" s="14">
        <v>0.183564982570353</v>
      </c>
      <c r="X91" s="14">
        <v>0.18908006630832699</v>
      </c>
      <c r="Y91" s="14">
        <v>0.22202448171751299</v>
      </c>
      <c r="Z91" s="14">
        <v>0.16855132105388501</v>
      </c>
      <c r="AA91" s="14">
        <v>0.27412028729360299</v>
      </c>
      <c r="AB91" s="14">
        <v>0.18877887298593299</v>
      </c>
      <c r="AC91" s="14">
        <v>0.27506217363663499</v>
      </c>
      <c r="AD91" s="14">
        <v>0.19481229461607999</v>
      </c>
      <c r="AE91" s="14"/>
      <c r="AF91" s="14">
        <v>1</v>
      </c>
      <c r="AG91" s="14">
        <v>0</v>
      </c>
      <c r="AH91" s="14">
        <v>0</v>
      </c>
      <c r="AI91" s="14">
        <v>0</v>
      </c>
      <c r="AJ91" s="14"/>
      <c r="AK91" s="14">
        <v>0.36680074653942402</v>
      </c>
      <c r="AL91" s="14"/>
      <c r="AM91" s="14">
        <v>0.41331214763837498</v>
      </c>
      <c r="AN91" s="14"/>
      <c r="AO91" s="14">
        <v>0.53093820804472602</v>
      </c>
      <c r="AP91" s="14"/>
      <c r="AQ91" s="14">
        <v>0.79375107413996304</v>
      </c>
      <c r="AR91" s="14">
        <v>0.29267611397338</v>
      </c>
      <c r="AS91" s="14">
        <v>1.2813413901578301E-2</v>
      </c>
      <c r="AT91" s="14"/>
      <c r="AU91" s="14">
        <v>0.74428599905020498</v>
      </c>
      <c r="AV91" s="14"/>
      <c r="AW91" s="14">
        <v>0.71253882171284799</v>
      </c>
      <c r="AX91" s="14"/>
      <c r="AY91" s="14">
        <v>0.71205866568533505</v>
      </c>
    </row>
    <row r="92" spans="2:51" x14ac:dyDescent="0.3">
      <c r="B92" t="s">
        <v>91</v>
      </c>
      <c r="C92" s="14">
        <v>0.54497419420939597</v>
      </c>
      <c r="D92" s="14">
        <v>0.51603559371584695</v>
      </c>
      <c r="E92" s="14">
        <v>0.57497726053491405</v>
      </c>
      <c r="F92" s="14"/>
      <c r="G92" s="14">
        <v>0.57819014899836796</v>
      </c>
      <c r="H92" s="14">
        <v>0.51941360496787803</v>
      </c>
      <c r="I92" s="14">
        <v>0.56164615380982896</v>
      </c>
      <c r="J92" s="14">
        <v>0.53767112659475702</v>
      </c>
      <c r="K92" s="14">
        <v>0.56751763706698899</v>
      </c>
      <c r="L92" s="14">
        <v>0.52072777834584105</v>
      </c>
      <c r="M92" s="14"/>
      <c r="N92" s="14">
        <v>0.53905020152443295</v>
      </c>
      <c r="O92" s="14">
        <v>0.59948546701350602</v>
      </c>
      <c r="P92" s="14">
        <v>0.55918078142194805</v>
      </c>
      <c r="Q92" s="14">
        <v>0.48217943404863001</v>
      </c>
      <c r="R92" s="14"/>
      <c r="S92" s="14">
        <v>0.50585369209018205</v>
      </c>
      <c r="T92" s="14">
        <v>0.51126499955725602</v>
      </c>
      <c r="U92" s="14">
        <v>0.53990691050100104</v>
      </c>
      <c r="V92" s="14">
        <v>0.59497463512297399</v>
      </c>
      <c r="W92" s="14">
        <v>0.50545894732491803</v>
      </c>
      <c r="X92" s="14">
        <v>0.573586245022909</v>
      </c>
      <c r="Y92" s="14">
        <v>0.54030167984917099</v>
      </c>
      <c r="Z92" s="14">
        <v>0.63370166182113497</v>
      </c>
      <c r="AA92" s="14">
        <v>0.51232574067355396</v>
      </c>
      <c r="AB92" s="14">
        <v>0.59895536175303199</v>
      </c>
      <c r="AC92" s="14">
        <v>0.52782055174072295</v>
      </c>
      <c r="AD92" s="14">
        <v>0.62338011080594302</v>
      </c>
      <c r="AE92" s="14"/>
      <c r="AF92" s="14">
        <v>0</v>
      </c>
      <c r="AG92" s="14">
        <v>0</v>
      </c>
      <c r="AH92" s="14">
        <v>0</v>
      </c>
      <c r="AI92" s="14">
        <v>1</v>
      </c>
      <c r="AJ92" s="14"/>
      <c r="AK92" s="14">
        <v>0.419827172227277</v>
      </c>
      <c r="AL92" s="14"/>
      <c r="AM92" s="14">
        <v>0.36710521090175902</v>
      </c>
      <c r="AN92" s="14"/>
      <c r="AO92" s="14">
        <v>0.27163096879915299</v>
      </c>
      <c r="AP92" s="14"/>
      <c r="AQ92" s="14">
        <v>6.5259009930750594E-2</v>
      </c>
      <c r="AR92" s="14">
        <v>0.364519007571322</v>
      </c>
      <c r="AS92" s="14">
        <v>0.74333547091979901</v>
      </c>
      <c r="AT92" s="14"/>
      <c r="AU92" s="14">
        <v>0.10554681689274401</v>
      </c>
      <c r="AV92" s="14"/>
      <c r="AW92" s="14">
        <v>9.6289769392518196E-2</v>
      </c>
      <c r="AX92" s="14"/>
      <c r="AY92" s="14">
        <v>0.10610560655796</v>
      </c>
    </row>
    <row r="93" spans="2:51" x14ac:dyDescent="0.3">
      <c r="B93" t="s">
        <v>77</v>
      </c>
      <c r="C93" s="14">
        <v>1.5161517256441701E-2</v>
      </c>
      <c r="D93" s="14">
        <v>1.3382547334072899E-2</v>
      </c>
      <c r="E93" s="14">
        <v>1.7059975832436101E-2</v>
      </c>
      <c r="F93" s="14"/>
      <c r="G93" s="14">
        <v>4.1693577295443499E-2</v>
      </c>
      <c r="H93" s="14">
        <v>1.7092095054118399E-2</v>
      </c>
      <c r="I93" s="14">
        <v>1.94525092983007E-2</v>
      </c>
      <c r="J93" s="14">
        <v>1.1671177390765199E-2</v>
      </c>
      <c r="K93" s="14">
        <v>3.9322953452767297E-3</v>
      </c>
      <c r="L93" s="14">
        <v>2.6032390404493099E-3</v>
      </c>
      <c r="M93" s="14"/>
      <c r="N93" s="14">
        <v>1.4415943348188799E-2</v>
      </c>
      <c r="O93" s="14">
        <v>1.5009688313560801E-2</v>
      </c>
      <c r="P93" s="14">
        <v>1.5866298778412499E-2</v>
      </c>
      <c r="Q93" s="14">
        <v>1.5671356467882602E-2</v>
      </c>
      <c r="R93" s="14"/>
      <c r="S93" s="14">
        <v>2.50498136901906E-2</v>
      </c>
      <c r="T93" s="14">
        <v>1.76016382339363E-2</v>
      </c>
      <c r="U93" s="14">
        <v>0</v>
      </c>
      <c r="V93" s="14">
        <v>6.4902251694091504E-3</v>
      </c>
      <c r="W93" s="14">
        <v>2.3405898369691602E-2</v>
      </c>
      <c r="X93" s="14">
        <v>2.5557688870426601E-2</v>
      </c>
      <c r="Y93" s="14">
        <v>3.4396342614151899E-2</v>
      </c>
      <c r="Z93" s="14">
        <v>2.3782850227564899E-2</v>
      </c>
      <c r="AA93" s="14">
        <v>4.7383073312931498E-3</v>
      </c>
      <c r="AB93" s="14">
        <v>6.8322368633869602E-3</v>
      </c>
      <c r="AC93" s="14">
        <v>0</v>
      </c>
      <c r="AD93" s="14">
        <v>0</v>
      </c>
      <c r="AE93" s="14"/>
      <c r="AF93" s="14">
        <v>0</v>
      </c>
      <c r="AG93" s="14">
        <v>0</v>
      </c>
      <c r="AH93" s="14">
        <v>0</v>
      </c>
      <c r="AI93" s="14">
        <v>0</v>
      </c>
      <c r="AJ93" s="14"/>
      <c r="AK93" s="14">
        <v>1.3043635920206499E-2</v>
      </c>
      <c r="AL93" s="14"/>
      <c r="AM93" s="14">
        <v>1.70900278363855E-2</v>
      </c>
      <c r="AN93" s="14"/>
      <c r="AO93" s="14">
        <v>2.7113375382968201E-2</v>
      </c>
      <c r="AP93" s="14"/>
      <c r="AQ93" s="14">
        <v>2.33166798436935E-2</v>
      </c>
      <c r="AR93" s="14">
        <v>4.4105763334522798E-2</v>
      </c>
      <c r="AS93" s="14">
        <v>9.0856074967629007E-3</v>
      </c>
      <c r="AT93" s="14"/>
      <c r="AU93" s="14">
        <v>2.5271162991217799E-2</v>
      </c>
      <c r="AV93" s="14"/>
      <c r="AW93" s="14">
        <v>3.4278458703274298E-2</v>
      </c>
      <c r="AX93" s="14"/>
      <c r="AY93" s="14">
        <v>3.2338432856771099E-2</v>
      </c>
    </row>
    <row r="94" spans="2:51" x14ac:dyDescent="0.3">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row>
    <row r="95" spans="2:51" x14ac:dyDescent="0.3">
      <c r="B95" s="6" t="s">
        <v>98</v>
      </c>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row>
    <row r="96" spans="2:51" x14ac:dyDescent="0.3">
      <c r="B96" s="24" t="s">
        <v>81</v>
      </c>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row>
    <row r="97" spans="2:51" x14ac:dyDescent="0.3">
      <c r="B97" t="s">
        <v>93</v>
      </c>
      <c r="C97" s="14">
        <v>0.33577643429899101</v>
      </c>
      <c r="D97" s="14">
        <v>0.37357430766459998</v>
      </c>
      <c r="E97" s="14">
        <v>0.29398820349258198</v>
      </c>
      <c r="F97" s="14"/>
      <c r="G97" s="14">
        <v>0.546446534579206</v>
      </c>
      <c r="H97" s="14">
        <v>0.446713642567998</v>
      </c>
      <c r="I97" s="14">
        <v>0.346267630350719</v>
      </c>
      <c r="J97" s="14">
        <v>0.28920714266458197</v>
      </c>
      <c r="K97" s="14">
        <v>0.27789280204448702</v>
      </c>
      <c r="L97" s="14">
        <v>0.17165556454476399</v>
      </c>
      <c r="M97" s="14"/>
      <c r="N97" s="14">
        <v>0.34845955140673901</v>
      </c>
      <c r="O97" s="14">
        <v>0.32307755553629303</v>
      </c>
      <c r="P97" s="14">
        <v>0.36145298463223002</v>
      </c>
      <c r="Q97" s="14">
        <v>0.31441533059659299</v>
      </c>
      <c r="R97" s="14"/>
      <c r="S97" s="14">
        <v>0.45762294854654401</v>
      </c>
      <c r="T97" s="14">
        <v>0.29151556595911099</v>
      </c>
      <c r="U97" s="14">
        <v>0.329812379242444</v>
      </c>
      <c r="V97" s="14">
        <v>0.23800110572949101</v>
      </c>
      <c r="W97" s="14">
        <v>0.33344209112836498</v>
      </c>
      <c r="X97" s="14">
        <v>0.30900405094702099</v>
      </c>
      <c r="Y97" s="14">
        <v>0.31753710376573602</v>
      </c>
      <c r="Z97" s="14">
        <v>0.35269208866295498</v>
      </c>
      <c r="AA97" s="14">
        <v>0.397350567531358</v>
      </c>
      <c r="AB97" s="14">
        <v>0.26623230678275001</v>
      </c>
      <c r="AC97" s="14">
        <v>0.374886240527879</v>
      </c>
      <c r="AD97" s="14">
        <v>0.296775998069576</v>
      </c>
      <c r="AE97" s="14"/>
      <c r="AF97" s="14">
        <v>0.603074056250546</v>
      </c>
      <c r="AG97" s="14">
        <v>0.46799838258022303</v>
      </c>
      <c r="AH97" s="14">
        <v>0.27700077285109698</v>
      </c>
      <c r="AI97" s="14">
        <v>0.22618553325813001</v>
      </c>
      <c r="AJ97" s="14"/>
      <c r="AK97" s="14">
        <v>0.45143082821130198</v>
      </c>
      <c r="AL97" s="14"/>
      <c r="AM97" s="14">
        <v>1</v>
      </c>
      <c r="AN97" s="14"/>
      <c r="AO97" s="14">
        <v>0.41790317047153902</v>
      </c>
      <c r="AP97" s="14"/>
      <c r="AQ97" s="14">
        <v>0.57139523393097102</v>
      </c>
      <c r="AR97" s="14">
        <v>0.526451661304709</v>
      </c>
      <c r="AS97" s="14">
        <v>0.22756695447509101</v>
      </c>
      <c r="AT97" s="14"/>
      <c r="AU97" s="14">
        <v>0.619805767620489</v>
      </c>
      <c r="AV97" s="14"/>
      <c r="AW97" s="14">
        <v>0.59226928562011005</v>
      </c>
      <c r="AX97" s="14"/>
      <c r="AY97" s="14">
        <v>0.59529872392171801</v>
      </c>
    </row>
    <row r="98" spans="2:51" x14ac:dyDescent="0.3">
      <c r="B98" t="s">
        <v>94</v>
      </c>
      <c r="C98" s="14">
        <v>0.20905082360504901</v>
      </c>
      <c r="D98" s="14">
        <v>0.19413432196439301</v>
      </c>
      <c r="E98" s="14">
        <v>0.219290974446227</v>
      </c>
      <c r="F98" s="14"/>
      <c r="G98" s="14">
        <v>0.29198238054497699</v>
      </c>
      <c r="H98" s="14">
        <v>0.24825593773285101</v>
      </c>
      <c r="I98" s="14">
        <v>0.21779867145297399</v>
      </c>
      <c r="J98" s="14">
        <v>0.17084061175324899</v>
      </c>
      <c r="K98" s="14">
        <v>0.202957314443377</v>
      </c>
      <c r="L98" s="14">
        <v>0.14923169853895901</v>
      </c>
      <c r="M98" s="14"/>
      <c r="N98" s="14">
        <v>0.17838179840113799</v>
      </c>
      <c r="O98" s="14">
        <v>0.20380531803986601</v>
      </c>
      <c r="P98" s="14">
        <v>0.215920841719969</v>
      </c>
      <c r="Q98" s="14">
        <v>0.24379590795446199</v>
      </c>
      <c r="R98" s="14"/>
      <c r="S98" s="14">
        <v>0.19246062905289499</v>
      </c>
      <c r="T98" s="14">
        <v>0.20419678513512199</v>
      </c>
      <c r="U98" s="14">
        <v>0.24097566967095199</v>
      </c>
      <c r="V98" s="14">
        <v>0.172771997839337</v>
      </c>
      <c r="W98" s="14">
        <v>0.21706483087867101</v>
      </c>
      <c r="X98" s="14">
        <v>0.256651351429381</v>
      </c>
      <c r="Y98" s="14">
        <v>0.16151634580452201</v>
      </c>
      <c r="Z98" s="14">
        <v>0.197005615336828</v>
      </c>
      <c r="AA98" s="14">
        <v>0.211176632440292</v>
      </c>
      <c r="AB98" s="14">
        <v>0.180893737115846</v>
      </c>
      <c r="AC98" s="14">
        <v>0.27820178780798799</v>
      </c>
      <c r="AD98" s="14">
        <v>0.27447250911669702</v>
      </c>
      <c r="AE98" s="14"/>
      <c r="AF98" s="14">
        <v>0.33321485699237102</v>
      </c>
      <c r="AG98" s="14">
        <v>0.28776537686257497</v>
      </c>
      <c r="AH98" s="14">
        <v>0.17077570038875101</v>
      </c>
      <c r="AI98" s="14">
        <v>0.161044719288431</v>
      </c>
      <c r="AJ98" s="14"/>
      <c r="AK98" s="14">
        <v>1</v>
      </c>
      <c r="AL98" s="14"/>
      <c r="AM98" s="14">
        <v>0.28105601465244201</v>
      </c>
      <c r="AN98" s="14"/>
      <c r="AO98" s="14">
        <v>0.35470409148899901</v>
      </c>
      <c r="AP98" s="14"/>
      <c r="AQ98" s="14">
        <v>0.338615929657339</v>
      </c>
      <c r="AR98" s="14">
        <v>0.21929676007117199</v>
      </c>
      <c r="AS98" s="14">
        <v>0.15972745033159699</v>
      </c>
      <c r="AT98" s="14"/>
      <c r="AU98" s="14">
        <v>0.33642118034332302</v>
      </c>
      <c r="AV98" s="14"/>
      <c r="AW98" s="14">
        <v>0.30879269043335</v>
      </c>
      <c r="AX98" s="14"/>
      <c r="AY98" s="14">
        <v>0.32202867979972499</v>
      </c>
    </row>
    <row r="99" spans="2:51" x14ac:dyDescent="0.3">
      <c r="B99" t="s">
        <v>95</v>
      </c>
      <c r="C99" s="14">
        <v>0.20071474467603601</v>
      </c>
      <c r="D99" s="14">
        <v>0.19940660652896</v>
      </c>
      <c r="E99" s="14">
        <v>0.19970485472799901</v>
      </c>
      <c r="F99" s="14"/>
      <c r="G99" s="14">
        <v>0.30751338094580899</v>
      </c>
      <c r="H99" s="14">
        <v>0.22528330774496999</v>
      </c>
      <c r="I99" s="14">
        <v>0.24754986494697301</v>
      </c>
      <c r="J99" s="14">
        <v>0.169574444014956</v>
      </c>
      <c r="K99" s="14">
        <v>0.14874169528769501</v>
      </c>
      <c r="L99" s="14">
        <v>0.13084699174945899</v>
      </c>
      <c r="M99" s="14"/>
      <c r="N99" s="14">
        <v>0.193491460805917</v>
      </c>
      <c r="O99" s="14">
        <v>0.18690715075550199</v>
      </c>
      <c r="P99" s="14">
        <v>0.22348573858918799</v>
      </c>
      <c r="Q99" s="14">
        <v>0.20504516131175601</v>
      </c>
      <c r="R99" s="14"/>
      <c r="S99" s="14">
        <v>0.24088574868811499</v>
      </c>
      <c r="T99" s="14">
        <v>0.16447208226567001</v>
      </c>
      <c r="U99" s="14">
        <v>0.27428059377255898</v>
      </c>
      <c r="V99" s="14">
        <v>0.219770485955533</v>
      </c>
      <c r="W99" s="14">
        <v>0.20351455676281099</v>
      </c>
      <c r="X99" s="14">
        <v>0.227192749213315</v>
      </c>
      <c r="Y99" s="14">
        <v>0.192824067130279</v>
      </c>
      <c r="Z99" s="14">
        <v>0.14887866890377999</v>
      </c>
      <c r="AA99" s="14">
        <v>0.16434637680771499</v>
      </c>
      <c r="AB99" s="14">
        <v>0.109437164952711</v>
      </c>
      <c r="AC99" s="14">
        <v>0.25220763984246702</v>
      </c>
      <c r="AD99" s="14">
        <v>0.243335931348347</v>
      </c>
      <c r="AE99" s="14"/>
      <c r="AF99" s="14">
        <v>0.26230699570057497</v>
      </c>
      <c r="AG99" s="14">
        <v>0.31592750272159498</v>
      </c>
      <c r="AH99" s="14">
        <v>0.151893954022877</v>
      </c>
      <c r="AI99" s="14">
        <v>0.17598182046890101</v>
      </c>
      <c r="AJ99" s="14"/>
      <c r="AK99" s="14">
        <v>0.38953619538272699</v>
      </c>
      <c r="AL99" s="14"/>
      <c r="AM99" s="14">
        <v>0.311439248357811</v>
      </c>
      <c r="AN99" s="14"/>
      <c r="AO99" s="14">
        <v>0.28538708567978199</v>
      </c>
      <c r="AP99" s="14"/>
      <c r="AQ99" s="14">
        <v>0.28511491432826902</v>
      </c>
      <c r="AR99" s="14">
        <v>0.24223492319985901</v>
      </c>
      <c r="AS99" s="14">
        <v>0.16414770094863901</v>
      </c>
      <c r="AT99" s="14"/>
      <c r="AU99" s="14">
        <v>0.30927482845069498</v>
      </c>
      <c r="AV99" s="14"/>
      <c r="AW99" s="14">
        <v>0.28112744474769402</v>
      </c>
      <c r="AX99" s="14"/>
      <c r="AY99" s="14">
        <v>0.268065163867235</v>
      </c>
    </row>
    <row r="100" spans="2:51" x14ac:dyDescent="0.3">
      <c r="B100" t="s">
        <v>96</v>
      </c>
      <c r="C100" s="14">
        <v>0.106415511900093</v>
      </c>
      <c r="D100" s="14">
        <v>7.8102286829747805E-2</v>
      </c>
      <c r="E100" s="14">
        <v>0.13300942485265899</v>
      </c>
      <c r="F100" s="14"/>
      <c r="G100" s="14">
        <v>0.13756057388196399</v>
      </c>
      <c r="H100" s="14">
        <v>0.140208271902661</v>
      </c>
      <c r="I100" s="14">
        <v>0.112199476614322</v>
      </c>
      <c r="J100" s="14">
        <v>0.117936412594344</v>
      </c>
      <c r="K100" s="14">
        <v>0.101511276016111</v>
      </c>
      <c r="L100" s="14">
        <v>4.7222600714948999E-2</v>
      </c>
      <c r="M100" s="14"/>
      <c r="N100" s="14">
        <v>7.1079734601843303E-2</v>
      </c>
      <c r="O100" s="14">
        <v>8.48681311249916E-2</v>
      </c>
      <c r="P100" s="14">
        <v>0.15396255137411199</v>
      </c>
      <c r="Q100" s="14">
        <v>0.123998887445359</v>
      </c>
      <c r="R100" s="14"/>
      <c r="S100" s="14">
        <v>9.3308994496571998E-2</v>
      </c>
      <c r="T100" s="14">
        <v>0.138421756646464</v>
      </c>
      <c r="U100" s="14">
        <v>0.14103918167812399</v>
      </c>
      <c r="V100" s="14">
        <v>0.126992890808556</v>
      </c>
      <c r="W100" s="14">
        <v>8.5451474930793594E-2</v>
      </c>
      <c r="X100" s="14">
        <v>8.3155064453454705E-2</v>
      </c>
      <c r="Y100" s="14">
        <v>0.10945625253534</v>
      </c>
      <c r="Z100" s="14">
        <v>0.132636202435406</v>
      </c>
      <c r="AA100" s="14">
        <v>0.107616987957827</v>
      </c>
      <c r="AB100" s="14">
        <v>6.0651169245420397E-2</v>
      </c>
      <c r="AC100" s="14">
        <v>0.120642667171126</v>
      </c>
      <c r="AD100" s="14">
        <v>5.9692733225491401E-2</v>
      </c>
      <c r="AE100" s="14"/>
      <c r="AF100" s="14">
        <v>0.245522434306719</v>
      </c>
      <c r="AG100" s="14">
        <v>0.14685889593703899</v>
      </c>
      <c r="AH100" s="14">
        <v>6.65890322017412E-2</v>
      </c>
      <c r="AI100" s="14">
        <v>5.30405822877799E-2</v>
      </c>
      <c r="AJ100" s="14"/>
      <c r="AK100" s="14">
        <v>0.18055904692426</v>
      </c>
      <c r="AL100" s="14"/>
      <c r="AM100" s="14">
        <v>0.13244342147847399</v>
      </c>
      <c r="AN100" s="14"/>
      <c r="AO100" s="14">
        <v>1</v>
      </c>
      <c r="AP100" s="14"/>
      <c r="AQ100" s="14">
        <v>0.23399213384494699</v>
      </c>
      <c r="AR100" s="14">
        <v>0.12012778100817501</v>
      </c>
      <c r="AS100" s="14">
        <v>5.6826411987055597E-2</v>
      </c>
      <c r="AT100" s="14"/>
      <c r="AU100" s="14">
        <v>0.237755162031352</v>
      </c>
      <c r="AV100" s="14"/>
      <c r="AW100" s="14">
        <v>0.220242631496505</v>
      </c>
      <c r="AX100" s="14"/>
      <c r="AY100" s="14">
        <v>0.25488267830101902</v>
      </c>
    </row>
    <row r="101" spans="2:51" x14ac:dyDescent="0.3">
      <c r="B101" t="s">
        <v>97</v>
      </c>
      <c r="C101" s="14">
        <v>0.41965887150840198</v>
      </c>
      <c r="D101" s="14">
        <v>0.41086748370068599</v>
      </c>
      <c r="E101" s="14">
        <v>0.43286021533011898</v>
      </c>
      <c r="F101" s="14"/>
      <c r="G101" s="14">
        <v>0.197054610750831</v>
      </c>
      <c r="H101" s="14">
        <v>0.288813148975191</v>
      </c>
      <c r="I101" s="14">
        <v>0.38015820034551501</v>
      </c>
      <c r="J101" s="14">
        <v>0.46727424577669802</v>
      </c>
      <c r="K101" s="14">
        <v>0.50763392639419203</v>
      </c>
      <c r="L101" s="14">
        <v>0.61057083734335804</v>
      </c>
      <c r="M101" s="14"/>
      <c r="N101" s="14">
        <v>0.41404033322148798</v>
      </c>
      <c r="O101" s="14">
        <v>0.44305609346172098</v>
      </c>
      <c r="P101" s="14">
        <v>0.377868161054005</v>
      </c>
      <c r="Q101" s="14">
        <v>0.43593890930691898</v>
      </c>
      <c r="R101" s="14"/>
      <c r="S101" s="14">
        <v>0.32569274450192298</v>
      </c>
      <c r="T101" s="14">
        <v>0.444894347926927</v>
      </c>
      <c r="U101" s="14">
        <v>0.37478948181531702</v>
      </c>
      <c r="V101" s="14">
        <v>0.51066033618561701</v>
      </c>
      <c r="W101" s="14">
        <v>0.42015050771162499</v>
      </c>
      <c r="X101" s="14">
        <v>0.41378894948821698</v>
      </c>
      <c r="Y101" s="14">
        <v>0.40429385768072401</v>
      </c>
      <c r="Z101" s="14">
        <v>0.44558540953017101</v>
      </c>
      <c r="AA101" s="14">
        <v>0.40718183526470803</v>
      </c>
      <c r="AB101" s="14">
        <v>0.52036150611118004</v>
      </c>
      <c r="AC101" s="14">
        <v>0.38024480829011598</v>
      </c>
      <c r="AD101" s="14">
        <v>0.42786194127631799</v>
      </c>
      <c r="AE101" s="14"/>
      <c r="AF101" s="14">
        <v>0.154354008292653</v>
      </c>
      <c r="AG101" s="14">
        <v>0.16188595384239499</v>
      </c>
      <c r="AH101" s="14">
        <v>0.49448162769852</v>
      </c>
      <c r="AI101" s="14">
        <v>0.54127700819159497</v>
      </c>
      <c r="AJ101" s="14"/>
      <c r="AK101" s="14">
        <v>0</v>
      </c>
      <c r="AL101" s="14"/>
      <c r="AM101" s="14">
        <v>0</v>
      </c>
      <c r="AN101" s="14"/>
      <c r="AO101" s="14">
        <v>0</v>
      </c>
      <c r="AP101" s="14"/>
      <c r="AQ101" s="14">
        <v>0.14599846153445301</v>
      </c>
      <c r="AR101" s="14">
        <v>0.232165754583082</v>
      </c>
      <c r="AS101" s="14">
        <v>0.54507614840941199</v>
      </c>
      <c r="AT101" s="14"/>
      <c r="AU101" s="14">
        <v>0.114419707145768</v>
      </c>
      <c r="AV101" s="14"/>
      <c r="AW101" s="14">
        <v>0.130453496852557</v>
      </c>
      <c r="AX101" s="14"/>
      <c r="AY101" s="14">
        <v>0.106296603931126</v>
      </c>
    </row>
    <row r="102" spans="2:51" x14ac:dyDescent="0.3">
      <c r="B102" t="s">
        <v>77</v>
      </c>
      <c r="C102" s="14">
        <v>1.4869258827769301E-2</v>
      </c>
      <c r="D102" s="14">
        <v>1.5082855365374201E-2</v>
      </c>
      <c r="E102" s="14">
        <v>1.4826228343177299E-2</v>
      </c>
      <c r="F102" s="14"/>
      <c r="G102" s="14">
        <v>2.1698295972069698E-2</v>
      </c>
      <c r="H102" s="14">
        <v>1.6979789568108201E-2</v>
      </c>
      <c r="I102" s="14">
        <v>1.0371762533265E-2</v>
      </c>
      <c r="J102" s="14">
        <v>1.5860433833468801E-2</v>
      </c>
      <c r="K102" s="14">
        <v>7.9357042572147703E-3</v>
      </c>
      <c r="L102" s="14">
        <v>1.6049046386778801E-2</v>
      </c>
      <c r="M102" s="14"/>
      <c r="N102" s="14">
        <v>8.1825989757985402E-3</v>
      </c>
      <c r="O102" s="14">
        <v>1.3941210706465101E-2</v>
      </c>
      <c r="P102" s="14">
        <v>2.4473705307907E-2</v>
      </c>
      <c r="Q102" s="14">
        <v>1.4750011723804799E-2</v>
      </c>
      <c r="R102" s="14"/>
      <c r="S102" s="14">
        <v>1.47492837117057E-2</v>
      </c>
      <c r="T102" s="14">
        <v>0</v>
      </c>
      <c r="U102" s="14">
        <v>3.2685959086941198E-2</v>
      </c>
      <c r="V102" s="14">
        <v>9.0850712770717008E-3</v>
      </c>
      <c r="W102" s="14">
        <v>2.5881722962320299E-2</v>
      </c>
      <c r="X102" s="14">
        <v>3.8597016159597097E-2</v>
      </c>
      <c r="Y102" s="14">
        <v>1.99420426616666E-2</v>
      </c>
      <c r="Z102" s="14">
        <v>1.3921497590681399E-2</v>
      </c>
      <c r="AA102" s="14">
        <v>4.7346227440941404E-3</v>
      </c>
      <c r="AB102" s="14">
        <v>0</v>
      </c>
      <c r="AC102" s="14">
        <v>1.9614834234769798E-2</v>
      </c>
      <c r="AD102" s="14">
        <v>1.47495801192533E-2</v>
      </c>
      <c r="AE102" s="14"/>
      <c r="AF102" s="14">
        <v>1.33354264848781E-2</v>
      </c>
      <c r="AG102" s="14">
        <v>0</v>
      </c>
      <c r="AH102" s="14">
        <v>1.24635267767717E-2</v>
      </c>
      <c r="AI102" s="14">
        <v>1.5819102390217998E-2</v>
      </c>
      <c r="AJ102" s="14"/>
      <c r="AK102" s="14">
        <v>0</v>
      </c>
      <c r="AL102" s="14"/>
      <c r="AM102" s="14">
        <v>0</v>
      </c>
      <c r="AN102" s="14"/>
      <c r="AO102" s="14">
        <v>0</v>
      </c>
      <c r="AP102" s="14"/>
      <c r="AQ102" s="14">
        <v>1.4699946472430701E-2</v>
      </c>
      <c r="AR102" s="14">
        <v>7.9399042153170604E-3</v>
      </c>
      <c r="AS102" s="14">
        <v>1.44749792159124E-2</v>
      </c>
      <c r="AT102" s="14"/>
      <c r="AU102" s="14">
        <v>5.5958963076011498E-3</v>
      </c>
      <c r="AV102" s="14"/>
      <c r="AW102" s="14">
        <v>1.8078207826654601E-2</v>
      </c>
      <c r="AX102" s="14"/>
      <c r="AY102" s="14">
        <v>4.4053054786004102E-3</v>
      </c>
    </row>
    <row r="103" spans="2:51" x14ac:dyDescent="0.3">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row>
    <row r="104" spans="2:51" x14ac:dyDescent="0.3">
      <c r="B104" s="6" t="s">
        <v>109</v>
      </c>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row>
    <row r="105" spans="2:51" x14ac:dyDescent="0.3">
      <c r="B105" s="24" t="s">
        <v>81</v>
      </c>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row>
    <row r="106" spans="2:51" x14ac:dyDescent="0.3">
      <c r="B106" t="s">
        <v>103</v>
      </c>
      <c r="C106" s="14">
        <v>4.1540110894860899E-2</v>
      </c>
      <c r="D106" s="14">
        <v>6.2713969180089799E-2</v>
      </c>
      <c r="E106" s="14">
        <v>2.1403674595929199E-2</v>
      </c>
      <c r="F106" s="14"/>
      <c r="G106" s="14">
        <v>3.3823294929260499E-2</v>
      </c>
      <c r="H106" s="14">
        <v>6.1544235397610697E-2</v>
      </c>
      <c r="I106" s="14">
        <v>4.33383821466602E-2</v>
      </c>
      <c r="J106" s="14">
        <v>2.93647403340568E-2</v>
      </c>
      <c r="K106" s="14">
        <v>3.7074622536053502E-2</v>
      </c>
      <c r="L106" s="14">
        <v>4.1818196881800399E-2</v>
      </c>
      <c r="M106" s="14"/>
      <c r="N106" s="14">
        <v>5.7013214027956102E-2</v>
      </c>
      <c r="O106" s="14">
        <v>2.13144077100136E-2</v>
      </c>
      <c r="P106" s="14">
        <v>2.43038186584878E-2</v>
      </c>
      <c r="Q106" s="14">
        <v>5.7233175042439903E-2</v>
      </c>
      <c r="R106" s="14"/>
      <c r="S106" s="14">
        <v>6.9332901332195399E-2</v>
      </c>
      <c r="T106" s="14">
        <v>5.4442628554843497E-2</v>
      </c>
      <c r="U106" s="14">
        <v>3.9099346412148399E-2</v>
      </c>
      <c r="V106" s="14">
        <v>2.8065913415772799E-2</v>
      </c>
      <c r="W106" s="14">
        <v>5.1778585644208702E-2</v>
      </c>
      <c r="X106" s="14">
        <v>1.7796817389126598E-2</v>
      </c>
      <c r="Y106" s="14">
        <v>4.0779053892204903E-2</v>
      </c>
      <c r="Z106" s="14">
        <v>2.2741496719753101E-2</v>
      </c>
      <c r="AA106" s="14">
        <v>5.5919425765905702E-2</v>
      </c>
      <c r="AB106" s="14">
        <v>1.18751881655083E-2</v>
      </c>
      <c r="AC106" s="14">
        <v>4.96886308029666E-2</v>
      </c>
      <c r="AD106" s="14">
        <v>0</v>
      </c>
      <c r="AE106" s="14"/>
      <c r="AF106" s="14">
        <v>5.7466180129538899E-2</v>
      </c>
      <c r="AG106" s="14">
        <v>6.3034458356676898E-2</v>
      </c>
      <c r="AH106" s="14">
        <v>3.4141748572402299E-2</v>
      </c>
      <c r="AI106" s="14">
        <v>3.5252233499413803E-2</v>
      </c>
      <c r="AJ106" s="14"/>
      <c r="AK106" s="14">
        <v>2.9401145173901199E-2</v>
      </c>
      <c r="AL106" s="14"/>
      <c r="AM106" s="14">
        <v>6.5429935957514507E-2</v>
      </c>
      <c r="AN106" s="14"/>
      <c r="AO106" s="14">
        <v>7.4408516425510496E-2</v>
      </c>
      <c r="AP106" s="14"/>
      <c r="AQ106" s="14">
        <v>6.8070631235635698E-2</v>
      </c>
      <c r="AR106" s="14">
        <v>3.6168361517139001E-2</v>
      </c>
      <c r="AS106" s="14">
        <v>3.2833221377155997E-2</v>
      </c>
      <c r="AT106" s="14"/>
      <c r="AU106" s="14">
        <v>7.6598068313313297E-2</v>
      </c>
      <c r="AV106" s="14"/>
      <c r="AW106" s="14">
        <v>7.1052443461166195E-2</v>
      </c>
      <c r="AX106" s="14"/>
      <c r="AY106" s="14">
        <v>8.1753577722046805E-2</v>
      </c>
    </row>
    <row r="107" spans="2:51" x14ac:dyDescent="0.3">
      <c r="B107" t="s">
        <v>72</v>
      </c>
      <c r="C107" s="14">
        <v>0.12582691015261599</v>
      </c>
      <c r="D107" s="14">
        <v>0.16992761483950999</v>
      </c>
      <c r="E107" s="14">
        <v>8.2223772069120807E-2</v>
      </c>
      <c r="F107" s="14"/>
      <c r="G107" s="14">
        <v>0.154902869591238</v>
      </c>
      <c r="H107" s="14">
        <v>0.15085873152264401</v>
      </c>
      <c r="I107" s="14">
        <v>0.1144621845913</v>
      </c>
      <c r="J107" s="14">
        <v>9.5494204333871902E-2</v>
      </c>
      <c r="K107" s="14">
        <v>0.104941117143712</v>
      </c>
      <c r="L107" s="14">
        <v>0.133628873287198</v>
      </c>
      <c r="M107" s="14"/>
      <c r="N107" s="14">
        <v>0.14585353762498701</v>
      </c>
      <c r="O107" s="14">
        <v>0.14473639791043399</v>
      </c>
      <c r="P107" s="14">
        <v>9.5897623368734905E-2</v>
      </c>
      <c r="Q107" s="14">
        <v>0.109729386070716</v>
      </c>
      <c r="R107" s="14"/>
      <c r="S107" s="14">
        <v>0.127068719739308</v>
      </c>
      <c r="T107" s="14">
        <v>0.10562420134323899</v>
      </c>
      <c r="U107" s="14">
        <v>9.3232419728063995E-2</v>
      </c>
      <c r="V107" s="14">
        <v>0.12326399209851401</v>
      </c>
      <c r="W107" s="14">
        <v>8.7034614727915599E-2</v>
      </c>
      <c r="X107" s="14">
        <v>0.160042456601901</v>
      </c>
      <c r="Y107" s="14">
        <v>0.175483796244393</v>
      </c>
      <c r="Z107" s="14">
        <v>0.11122340036450901</v>
      </c>
      <c r="AA107" s="14">
        <v>0.20264608490677799</v>
      </c>
      <c r="AB107" s="14">
        <v>7.1473474788747202E-2</v>
      </c>
      <c r="AC107" s="14">
        <v>0.13225393410845801</v>
      </c>
      <c r="AD107" s="14">
        <v>4.8109933505007897E-2</v>
      </c>
      <c r="AE107" s="14"/>
      <c r="AF107" s="14">
        <v>0.195539093596314</v>
      </c>
      <c r="AG107" s="14">
        <v>0.25207082052181601</v>
      </c>
      <c r="AH107" s="14">
        <v>0.11331644102314301</v>
      </c>
      <c r="AI107" s="14">
        <v>8.6646578566752494E-2</v>
      </c>
      <c r="AJ107" s="14"/>
      <c r="AK107" s="14">
        <v>0.15305495651396001</v>
      </c>
      <c r="AL107" s="14"/>
      <c r="AM107" s="14">
        <v>0.17454918407756001</v>
      </c>
      <c r="AN107" s="14"/>
      <c r="AO107" s="14">
        <v>0.16388167742266799</v>
      </c>
      <c r="AP107" s="14"/>
      <c r="AQ107" s="14">
        <v>0.194715319616896</v>
      </c>
      <c r="AR107" s="14">
        <v>0.21325160066537199</v>
      </c>
      <c r="AS107" s="14">
        <v>9.0355134917613905E-2</v>
      </c>
      <c r="AT107" s="14"/>
      <c r="AU107" s="14">
        <v>0.21831045224846601</v>
      </c>
      <c r="AV107" s="14"/>
      <c r="AW107" s="14">
        <v>0.243561371640585</v>
      </c>
      <c r="AX107" s="14"/>
      <c r="AY107" s="14">
        <v>0.23756740508327701</v>
      </c>
    </row>
    <row r="108" spans="2:51" x14ac:dyDescent="0.3">
      <c r="B108" t="s">
        <v>104</v>
      </c>
      <c r="C108" s="14">
        <v>0.14584932521048799</v>
      </c>
      <c r="D108" s="14">
        <v>0.17361977347463001</v>
      </c>
      <c r="E108" s="14">
        <v>0.116957215675676</v>
      </c>
      <c r="F108" s="14"/>
      <c r="G108" s="14">
        <v>0.239044953878465</v>
      </c>
      <c r="H108" s="14">
        <v>0.22807408872108101</v>
      </c>
      <c r="I108" s="14">
        <v>0.12988102607598601</v>
      </c>
      <c r="J108" s="14">
        <v>0.13748942011622101</v>
      </c>
      <c r="K108" s="14">
        <v>0.10250689989213101</v>
      </c>
      <c r="L108" s="14">
        <v>6.4957022050933302E-2</v>
      </c>
      <c r="M108" s="14"/>
      <c r="N108" s="14">
        <v>0.19899349141307399</v>
      </c>
      <c r="O108" s="14">
        <v>0.167334604146051</v>
      </c>
      <c r="P108" s="14">
        <v>0.107869541817728</v>
      </c>
      <c r="Q108" s="14">
        <v>0.101383526843288</v>
      </c>
      <c r="R108" s="14"/>
      <c r="S108" s="14">
        <v>0.22156397180321899</v>
      </c>
      <c r="T108" s="14">
        <v>0.13416282228791901</v>
      </c>
      <c r="U108" s="14">
        <v>0.16533959528001499</v>
      </c>
      <c r="V108" s="14">
        <v>0.103133835216125</v>
      </c>
      <c r="W108" s="14">
        <v>9.6985471004385093E-2</v>
      </c>
      <c r="X108" s="14">
        <v>0.14337996322208099</v>
      </c>
      <c r="Y108" s="14">
        <v>0.148769817817092</v>
      </c>
      <c r="Z108" s="14">
        <v>0.180753111141158</v>
      </c>
      <c r="AA108" s="14">
        <v>0.13329598666575601</v>
      </c>
      <c r="AB108" s="14">
        <v>0.108959638724793</v>
      </c>
      <c r="AC108" s="14">
        <v>0.149637555331467</v>
      </c>
      <c r="AD108" s="14">
        <v>0.13574053868257399</v>
      </c>
      <c r="AE108" s="14"/>
      <c r="AF108" s="14">
        <v>0.19893934200500199</v>
      </c>
      <c r="AG108" s="14">
        <v>0.19093158271876901</v>
      </c>
      <c r="AH108" s="14">
        <v>8.8295865364536902E-2</v>
      </c>
      <c r="AI108" s="14">
        <v>0.134057576241256</v>
      </c>
      <c r="AJ108" s="14"/>
      <c r="AK108" s="14">
        <v>0.171083572607589</v>
      </c>
      <c r="AL108" s="14"/>
      <c r="AM108" s="14">
        <v>0.20850002715711899</v>
      </c>
      <c r="AN108" s="14"/>
      <c r="AO108" s="14">
        <v>0.127175124212563</v>
      </c>
      <c r="AP108" s="14"/>
      <c r="AQ108" s="14">
        <v>0.202824328319787</v>
      </c>
      <c r="AR108" s="14">
        <v>0.257660324462403</v>
      </c>
      <c r="AS108" s="14">
        <v>0.113591046983824</v>
      </c>
      <c r="AT108" s="14"/>
      <c r="AU108" s="14">
        <v>0.23175890624468101</v>
      </c>
      <c r="AV108" s="14"/>
      <c r="AW108" s="14">
        <v>0.23075809754416199</v>
      </c>
      <c r="AX108" s="14"/>
      <c r="AY108" s="14">
        <v>0.26079023524633099</v>
      </c>
    </row>
    <row r="109" spans="2:51" x14ac:dyDescent="0.3">
      <c r="B109" t="s">
        <v>74</v>
      </c>
      <c r="C109" s="14">
        <v>0.198276181385934</v>
      </c>
      <c r="D109" s="14">
        <v>0.18921236232590199</v>
      </c>
      <c r="E109" s="14">
        <v>0.20593563766761999</v>
      </c>
      <c r="F109" s="14"/>
      <c r="G109" s="14">
        <v>0.174631020458479</v>
      </c>
      <c r="H109" s="14">
        <v>0.201322120668467</v>
      </c>
      <c r="I109" s="14">
        <v>0.25236253984069201</v>
      </c>
      <c r="J109" s="14">
        <v>0.23507329697283</v>
      </c>
      <c r="K109" s="14">
        <v>0.192535599171059</v>
      </c>
      <c r="L109" s="14">
        <v>0.141880625767837</v>
      </c>
      <c r="M109" s="14"/>
      <c r="N109" s="14">
        <v>0.198827448433053</v>
      </c>
      <c r="O109" s="14">
        <v>0.22152423341493599</v>
      </c>
      <c r="P109" s="14">
        <v>0.200389823857613</v>
      </c>
      <c r="Q109" s="14">
        <v>0.17391032864418399</v>
      </c>
      <c r="R109" s="14"/>
      <c r="S109" s="14">
        <v>0.16396364192441601</v>
      </c>
      <c r="T109" s="14">
        <v>0.23737059802073099</v>
      </c>
      <c r="U109" s="14">
        <v>0.13337893661824801</v>
      </c>
      <c r="V109" s="14">
        <v>0.174226988833111</v>
      </c>
      <c r="W109" s="14">
        <v>0.24708894874144699</v>
      </c>
      <c r="X109" s="14">
        <v>0.222321718577904</v>
      </c>
      <c r="Y109" s="14">
        <v>0.21221518047917901</v>
      </c>
      <c r="Z109" s="14">
        <v>0.209032161782779</v>
      </c>
      <c r="AA109" s="14">
        <v>0.195265781449383</v>
      </c>
      <c r="AB109" s="14">
        <v>0.192064062835136</v>
      </c>
      <c r="AC109" s="14">
        <v>0.25238848183352203</v>
      </c>
      <c r="AD109" s="14">
        <v>0.13706959998395599</v>
      </c>
      <c r="AE109" s="14"/>
      <c r="AF109" s="14">
        <v>0.17821809060504101</v>
      </c>
      <c r="AG109" s="14">
        <v>0.18042305780361501</v>
      </c>
      <c r="AH109" s="14">
        <v>0.20954655924416199</v>
      </c>
      <c r="AI109" s="14">
        <v>0.20319788203983899</v>
      </c>
      <c r="AJ109" s="14"/>
      <c r="AK109" s="14">
        <v>0.23581134486656999</v>
      </c>
      <c r="AL109" s="14"/>
      <c r="AM109" s="14">
        <v>0.213678261468398</v>
      </c>
      <c r="AN109" s="14"/>
      <c r="AO109" s="14">
        <v>0.17944053282014799</v>
      </c>
      <c r="AP109" s="14"/>
      <c r="AQ109" s="14">
        <v>0.16844980504021401</v>
      </c>
      <c r="AR109" s="14">
        <v>0.18864886670153</v>
      </c>
      <c r="AS109" s="14">
        <v>0.209838709016376</v>
      </c>
      <c r="AT109" s="14"/>
      <c r="AU109" s="14">
        <v>0.16114515853709099</v>
      </c>
      <c r="AV109" s="14"/>
      <c r="AW109" s="14">
        <v>0.15940114024386901</v>
      </c>
      <c r="AX109" s="14"/>
      <c r="AY109" s="14">
        <v>0.17948202118193801</v>
      </c>
    </row>
    <row r="110" spans="2:51" x14ac:dyDescent="0.3">
      <c r="B110" t="s">
        <v>105</v>
      </c>
      <c r="C110" s="14">
        <v>0.24465055430102001</v>
      </c>
      <c r="D110" s="14">
        <v>0.18780130760985</v>
      </c>
      <c r="E110" s="14">
        <v>0.30052862036276601</v>
      </c>
      <c r="F110" s="14"/>
      <c r="G110" s="14">
        <v>0.15870691141042301</v>
      </c>
      <c r="H110" s="14">
        <v>0.16525852593565199</v>
      </c>
      <c r="I110" s="14">
        <v>0.26535671959621498</v>
      </c>
      <c r="J110" s="14">
        <v>0.23693721629435199</v>
      </c>
      <c r="K110" s="14">
        <v>0.29024560718180997</v>
      </c>
      <c r="L110" s="14">
        <v>0.32600412524786498</v>
      </c>
      <c r="M110" s="14"/>
      <c r="N110" s="14">
        <v>0.240302932453129</v>
      </c>
      <c r="O110" s="14">
        <v>0.22471312163113399</v>
      </c>
      <c r="P110" s="14">
        <v>0.290003518941093</v>
      </c>
      <c r="Q110" s="14">
        <v>0.23053196327630501</v>
      </c>
      <c r="R110" s="14"/>
      <c r="S110" s="14">
        <v>0.17162993794450401</v>
      </c>
      <c r="T110" s="14">
        <v>0.25202874660503699</v>
      </c>
      <c r="U110" s="14">
        <v>0.332803768326283</v>
      </c>
      <c r="V110" s="14">
        <v>0.211630696258826</v>
      </c>
      <c r="W110" s="14">
        <v>0.285843624568346</v>
      </c>
      <c r="X110" s="14">
        <v>0.25703875154658701</v>
      </c>
      <c r="Y110" s="14">
        <v>0.25302202416525599</v>
      </c>
      <c r="Z110" s="14">
        <v>0.22005416045088</v>
      </c>
      <c r="AA110" s="14">
        <v>0.216055018394925</v>
      </c>
      <c r="AB110" s="14">
        <v>0.31040851998702002</v>
      </c>
      <c r="AC110" s="14">
        <v>0.19706722305324401</v>
      </c>
      <c r="AD110" s="14">
        <v>0.28228964409177898</v>
      </c>
      <c r="AE110" s="14"/>
      <c r="AF110" s="14">
        <v>0.20210399147483499</v>
      </c>
      <c r="AG110" s="14">
        <v>0.14715843042860799</v>
      </c>
      <c r="AH110" s="14">
        <v>0.33379045124401402</v>
      </c>
      <c r="AI110" s="14">
        <v>0.25184328277653301</v>
      </c>
      <c r="AJ110" s="14"/>
      <c r="AK110" s="14">
        <v>0.19137061725266499</v>
      </c>
      <c r="AL110" s="14"/>
      <c r="AM110" s="14">
        <v>0.20727221599040799</v>
      </c>
      <c r="AN110" s="14"/>
      <c r="AO110" s="14">
        <v>0.237208610893446</v>
      </c>
      <c r="AP110" s="14"/>
      <c r="AQ110" s="14">
        <v>0.18625903421873399</v>
      </c>
      <c r="AR110" s="14">
        <v>0.175246350604363</v>
      </c>
      <c r="AS110" s="14">
        <v>0.27396180116945801</v>
      </c>
      <c r="AT110" s="14"/>
      <c r="AU110" s="14">
        <v>0.16689923039925</v>
      </c>
      <c r="AV110" s="14"/>
      <c r="AW110" s="14">
        <v>0.17039413159143299</v>
      </c>
      <c r="AX110" s="14"/>
      <c r="AY110" s="14">
        <v>0.13277356950477701</v>
      </c>
    </row>
    <row r="111" spans="2:51" x14ac:dyDescent="0.3">
      <c r="B111" t="s">
        <v>106</v>
      </c>
      <c r="C111" s="14">
        <v>3.2107083800449701E-2</v>
      </c>
      <c r="D111" s="14">
        <v>3.6944640378924899E-2</v>
      </c>
      <c r="E111" s="14">
        <v>2.77571241245653E-2</v>
      </c>
      <c r="F111" s="14"/>
      <c r="G111" s="14">
        <v>2.0574506374216699E-2</v>
      </c>
      <c r="H111" s="14">
        <v>2.07521741234197E-2</v>
      </c>
      <c r="I111" s="14">
        <v>2.2977384771676899E-2</v>
      </c>
      <c r="J111" s="14">
        <v>4.3226971693898601E-2</v>
      </c>
      <c r="K111" s="14">
        <v>3.1989133960302701E-2</v>
      </c>
      <c r="L111" s="14">
        <v>4.7605926045871202E-2</v>
      </c>
      <c r="M111" s="14"/>
      <c r="N111" s="14">
        <v>2.0050431560778102E-2</v>
      </c>
      <c r="O111" s="14">
        <v>2.6737480437491301E-2</v>
      </c>
      <c r="P111" s="14">
        <v>3.7597732748069899E-2</v>
      </c>
      <c r="Q111" s="14">
        <v>4.6186403868195197E-2</v>
      </c>
      <c r="R111" s="14"/>
      <c r="S111" s="14">
        <v>2.9847318825513499E-2</v>
      </c>
      <c r="T111" s="14">
        <v>2.5798718028842801E-2</v>
      </c>
      <c r="U111" s="14">
        <v>2.61324082723507E-2</v>
      </c>
      <c r="V111" s="14">
        <v>7.3162049163640303E-2</v>
      </c>
      <c r="W111" s="14">
        <v>4.5946659828057602E-2</v>
      </c>
      <c r="X111" s="14">
        <v>1.9048945959327698E-2</v>
      </c>
      <c r="Y111" s="14">
        <v>1.3902330441116099E-2</v>
      </c>
      <c r="Z111" s="14">
        <v>3.6945657201811699E-2</v>
      </c>
      <c r="AA111" s="14">
        <v>2.4260173766849202E-2</v>
      </c>
      <c r="AB111" s="14">
        <v>3.1106061909655501E-2</v>
      </c>
      <c r="AC111" s="14">
        <v>2.90914124832862E-2</v>
      </c>
      <c r="AD111" s="14">
        <v>4.8523366878350398E-2</v>
      </c>
      <c r="AE111" s="14"/>
      <c r="AF111" s="14">
        <v>2.69501195462221E-2</v>
      </c>
      <c r="AG111" s="14">
        <v>2.6481184135066199E-2</v>
      </c>
      <c r="AH111" s="14">
        <v>3.0908720387949101E-2</v>
      </c>
      <c r="AI111" s="14">
        <v>3.4975225700603602E-2</v>
      </c>
      <c r="AJ111" s="14"/>
      <c r="AK111" s="14">
        <v>2.5576378653713702E-2</v>
      </c>
      <c r="AL111" s="14"/>
      <c r="AM111" s="14">
        <v>2.0314256731056399E-2</v>
      </c>
      <c r="AN111" s="14"/>
      <c r="AO111" s="14">
        <v>3.2027785208784902E-2</v>
      </c>
      <c r="AP111" s="14"/>
      <c r="AQ111" s="14">
        <v>2.6299825636691102E-2</v>
      </c>
      <c r="AR111" s="14">
        <v>7.6833229577136803E-3</v>
      </c>
      <c r="AS111" s="14">
        <v>3.6146713773128697E-2</v>
      </c>
      <c r="AT111" s="14"/>
      <c r="AU111" s="14">
        <v>1.7777170307633799E-2</v>
      </c>
      <c r="AV111" s="14"/>
      <c r="AW111" s="14">
        <v>2.2795367857123099E-2</v>
      </c>
      <c r="AX111" s="14"/>
      <c r="AY111" s="14">
        <v>1.8768029143018401E-2</v>
      </c>
    </row>
    <row r="112" spans="2:51" x14ac:dyDescent="0.3">
      <c r="B112" t="s">
        <v>107</v>
      </c>
      <c r="C112" s="14">
        <v>8.1606451530158497E-2</v>
      </c>
      <c r="D112" s="14">
        <v>6.7945657809149906E-2</v>
      </c>
      <c r="E112" s="14">
        <v>9.5799021802906795E-2</v>
      </c>
      <c r="F112" s="14"/>
      <c r="G112" s="14">
        <v>5.2493660609641897E-2</v>
      </c>
      <c r="H112" s="14">
        <v>4.7519468295685797E-2</v>
      </c>
      <c r="I112" s="14">
        <v>8.6199063429760206E-2</v>
      </c>
      <c r="J112" s="14">
        <v>9.0144974040134301E-2</v>
      </c>
      <c r="K112" s="14">
        <v>0.120388718532581</v>
      </c>
      <c r="L112" s="14">
        <v>9.2343327204752898E-2</v>
      </c>
      <c r="M112" s="14"/>
      <c r="N112" s="14">
        <v>4.7532492964891503E-2</v>
      </c>
      <c r="O112" s="14">
        <v>6.38941756609019E-2</v>
      </c>
      <c r="P112" s="14">
        <v>0.10103062081608399</v>
      </c>
      <c r="Q112" s="14">
        <v>0.120493260929511</v>
      </c>
      <c r="R112" s="14"/>
      <c r="S112" s="14">
        <v>9.2712407265619898E-2</v>
      </c>
      <c r="T112" s="14">
        <v>6.7800431113222898E-2</v>
      </c>
      <c r="U112" s="14">
        <v>9.5214947426064803E-2</v>
      </c>
      <c r="V112" s="14">
        <v>0.13183685248274399</v>
      </c>
      <c r="W112" s="14">
        <v>7.3725187473266798E-2</v>
      </c>
      <c r="X112" s="14">
        <v>5.1100675830694102E-2</v>
      </c>
      <c r="Y112" s="14">
        <v>6.2395731741125199E-2</v>
      </c>
      <c r="Z112" s="14">
        <v>0.12767376877141101</v>
      </c>
      <c r="AA112" s="14">
        <v>4.7231176577818897E-2</v>
      </c>
      <c r="AB112" s="14">
        <v>9.1945068250668005E-2</v>
      </c>
      <c r="AC112" s="14">
        <v>5.73672725060414E-2</v>
      </c>
      <c r="AD112" s="14">
        <v>0.136979725607354</v>
      </c>
      <c r="AE112" s="14"/>
      <c r="AF112" s="14">
        <v>6.4161408546429696E-2</v>
      </c>
      <c r="AG112" s="14">
        <v>4.3489191120709099E-2</v>
      </c>
      <c r="AH112" s="14">
        <v>0.103110268369388</v>
      </c>
      <c r="AI112" s="14">
        <v>8.6764091951164607E-2</v>
      </c>
      <c r="AJ112" s="14"/>
      <c r="AK112" s="14">
        <v>6.9063096908101196E-2</v>
      </c>
      <c r="AL112" s="14"/>
      <c r="AM112" s="14">
        <v>4.1419618260231397E-2</v>
      </c>
      <c r="AN112" s="14"/>
      <c r="AO112" s="14">
        <v>7.3225982281275206E-2</v>
      </c>
      <c r="AP112" s="14"/>
      <c r="AQ112" s="14">
        <v>6.7355565258571504E-2</v>
      </c>
      <c r="AR112" s="14">
        <v>3.98260910826507E-2</v>
      </c>
      <c r="AS112" s="14">
        <v>9.3140068812407106E-2</v>
      </c>
      <c r="AT112" s="14"/>
      <c r="AU112" s="14">
        <v>5.3078518717721797E-2</v>
      </c>
      <c r="AV112" s="14"/>
      <c r="AW112" s="14">
        <v>3.94844870726326E-2</v>
      </c>
      <c r="AX112" s="14"/>
      <c r="AY112" s="14">
        <v>3.2719803282347998E-2</v>
      </c>
    </row>
    <row r="113" spans="2:51" x14ac:dyDescent="0.3">
      <c r="B113" t="s">
        <v>76</v>
      </c>
      <c r="C113" s="14">
        <v>0.13014338272447401</v>
      </c>
      <c r="D113" s="14">
        <v>0.111834674381945</v>
      </c>
      <c r="E113" s="14">
        <v>0.14939493370141599</v>
      </c>
      <c r="F113" s="14"/>
      <c r="G113" s="14">
        <v>0.165822782748275</v>
      </c>
      <c r="H113" s="14">
        <v>0.124670655335439</v>
      </c>
      <c r="I113" s="14">
        <v>8.5422699547709896E-2</v>
      </c>
      <c r="J113" s="14">
        <v>0.13226917621463599</v>
      </c>
      <c r="K113" s="14">
        <v>0.120318301582351</v>
      </c>
      <c r="L113" s="14">
        <v>0.151761903513741</v>
      </c>
      <c r="M113" s="14"/>
      <c r="N113" s="14">
        <v>9.1426451522131399E-2</v>
      </c>
      <c r="O113" s="14">
        <v>0.129745579089037</v>
      </c>
      <c r="P113" s="14">
        <v>0.14290731979218901</v>
      </c>
      <c r="Q113" s="14">
        <v>0.16053195532535999</v>
      </c>
      <c r="R113" s="14"/>
      <c r="S113" s="14">
        <v>0.12388110116522399</v>
      </c>
      <c r="T113" s="14">
        <v>0.122771854046164</v>
      </c>
      <c r="U113" s="14">
        <v>0.114798577936826</v>
      </c>
      <c r="V113" s="14">
        <v>0.15467967253126699</v>
      </c>
      <c r="W113" s="14">
        <v>0.111596908012374</v>
      </c>
      <c r="X113" s="14">
        <v>0.12927067087237901</v>
      </c>
      <c r="Y113" s="14">
        <v>9.3432065219633098E-2</v>
      </c>
      <c r="Z113" s="14">
        <v>9.1576243567697696E-2</v>
      </c>
      <c r="AA113" s="14">
        <v>0.125326352472584</v>
      </c>
      <c r="AB113" s="14">
        <v>0.182167985338472</v>
      </c>
      <c r="AC113" s="14">
        <v>0.13250548988101499</v>
      </c>
      <c r="AD113" s="14">
        <v>0.21128719125098</v>
      </c>
      <c r="AE113" s="14"/>
      <c r="AF113" s="14">
        <v>7.6621774096616704E-2</v>
      </c>
      <c r="AG113" s="14">
        <v>9.6411274914740303E-2</v>
      </c>
      <c r="AH113" s="14">
        <v>8.6889945794404094E-2</v>
      </c>
      <c r="AI113" s="14">
        <v>0.16726312922443801</v>
      </c>
      <c r="AJ113" s="14"/>
      <c r="AK113" s="14">
        <v>0.1246388880235</v>
      </c>
      <c r="AL113" s="14"/>
      <c r="AM113" s="14">
        <v>6.8836500357712396E-2</v>
      </c>
      <c r="AN113" s="14"/>
      <c r="AO113" s="14">
        <v>0.112631770735605</v>
      </c>
      <c r="AP113" s="14"/>
      <c r="AQ113" s="14">
        <v>8.6025490673471594E-2</v>
      </c>
      <c r="AR113" s="14">
        <v>8.1515082008829495E-2</v>
      </c>
      <c r="AS113" s="14">
        <v>0.15013330395003599</v>
      </c>
      <c r="AT113" s="14"/>
      <c r="AU113" s="14">
        <v>7.4432495231843795E-2</v>
      </c>
      <c r="AV113" s="14"/>
      <c r="AW113" s="14">
        <v>6.2552960589029205E-2</v>
      </c>
      <c r="AX113" s="14"/>
      <c r="AY113" s="14">
        <v>5.6145358836264897E-2</v>
      </c>
    </row>
    <row r="114" spans="2:51" x14ac:dyDescent="0.3">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row>
    <row r="115" spans="2:51" x14ac:dyDescent="0.3">
      <c r="B115" s="6" t="s">
        <v>110</v>
      </c>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row>
    <row r="116" spans="2:51" x14ac:dyDescent="0.3">
      <c r="B116" s="24" t="s">
        <v>81</v>
      </c>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row>
    <row r="117" spans="2:51" x14ac:dyDescent="0.3">
      <c r="B117" t="s">
        <v>103</v>
      </c>
      <c r="C117" s="14">
        <v>4.1151647242131599E-2</v>
      </c>
      <c r="D117" s="14">
        <v>5.3993461260612399E-2</v>
      </c>
      <c r="E117" s="14">
        <v>2.9115827619376599E-2</v>
      </c>
      <c r="F117" s="14"/>
      <c r="G117" s="14">
        <v>7.7621128774760698E-2</v>
      </c>
      <c r="H117" s="14">
        <v>0.100678248321316</v>
      </c>
      <c r="I117" s="14">
        <v>5.1939355300412597E-2</v>
      </c>
      <c r="J117" s="14">
        <v>2.1464200633073201E-2</v>
      </c>
      <c r="K117" s="14">
        <v>0</v>
      </c>
      <c r="L117" s="14">
        <v>2.8707414074087998E-3</v>
      </c>
      <c r="M117" s="14"/>
      <c r="N117" s="14">
        <v>9.8074792838469399E-2</v>
      </c>
      <c r="O117" s="14">
        <v>3.00421950055033E-2</v>
      </c>
      <c r="P117" s="14">
        <v>2.55363186962956E-2</v>
      </c>
      <c r="Q117" s="14">
        <v>5.6199585635663199E-3</v>
      </c>
      <c r="R117" s="14"/>
      <c r="S117" s="14">
        <v>0.12782805750658499</v>
      </c>
      <c r="T117" s="14">
        <v>2.2063832390516201E-2</v>
      </c>
      <c r="U117" s="14">
        <v>1.5673838998881501E-2</v>
      </c>
      <c r="V117" s="14">
        <v>2.27004974446747E-2</v>
      </c>
      <c r="W117" s="14">
        <v>3.2155474580458601E-2</v>
      </c>
      <c r="X117" s="14">
        <v>2.43432043229946E-2</v>
      </c>
      <c r="Y117" s="14">
        <v>1.3948263708052199E-2</v>
      </c>
      <c r="Z117" s="14">
        <v>5.2128194298634398E-2</v>
      </c>
      <c r="AA117" s="14">
        <v>6.1355701089442397E-2</v>
      </c>
      <c r="AB117" s="14">
        <v>1.3033760143788301E-2</v>
      </c>
      <c r="AC117" s="14">
        <v>2.9911431337179599E-2</v>
      </c>
      <c r="AD117" s="14">
        <v>0</v>
      </c>
      <c r="AE117" s="14"/>
      <c r="AF117" s="14">
        <v>9.4053517681131293E-2</v>
      </c>
      <c r="AG117" s="14">
        <v>7.8114305003558093E-2</v>
      </c>
      <c r="AH117" s="14">
        <v>0</v>
      </c>
      <c r="AI117" s="14">
        <v>2.83713810638982E-2</v>
      </c>
      <c r="AJ117" s="14"/>
      <c r="AK117" s="14">
        <v>5.0619772053712098E-2</v>
      </c>
      <c r="AL117" s="14"/>
      <c r="AM117" s="14">
        <v>6.96227963681154E-2</v>
      </c>
      <c r="AN117" s="14"/>
      <c r="AO117" s="14">
        <v>4.9503271182195503E-2</v>
      </c>
      <c r="AP117" s="14"/>
      <c r="AQ117" s="14">
        <v>9.8869699740192801E-2</v>
      </c>
      <c r="AR117" s="14">
        <v>4.3515581611837398E-2</v>
      </c>
      <c r="AS117" s="14">
        <v>1.976116899643E-2</v>
      </c>
      <c r="AT117" s="14"/>
      <c r="AU117" s="14">
        <v>0.112485753596636</v>
      </c>
      <c r="AV117" s="14"/>
      <c r="AW117" s="14">
        <v>0.107872734561728</v>
      </c>
      <c r="AX117" s="14"/>
      <c r="AY117" s="14">
        <v>0.117113196459478</v>
      </c>
    </row>
    <row r="118" spans="2:51" x14ac:dyDescent="0.3">
      <c r="B118" t="s">
        <v>72</v>
      </c>
      <c r="C118" s="14">
        <v>0.11144515464759901</v>
      </c>
      <c r="D118" s="14">
        <v>0.14233910121533599</v>
      </c>
      <c r="E118" s="14">
        <v>8.2628101783144003E-2</v>
      </c>
      <c r="F118" s="14"/>
      <c r="G118" s="14">
        <v>0.19252243336227001</v>
      </c>
      <c r="H118" s="14">
        <v>0.16505838553221799</v>
      </c>
      <c r="I118" s="14">
        <v>8.6510764724515493E-2</v>
      </c>
      <c r="J118" s="14">
        <v>7.7414897963244106E-2</v>
      </c>
      <c r="K118" s="14">
        <v>6.8292996303206205E-2</v>
      </c>
      <c r="L118" s="14">
        <v>8.9912652210556901E-2</v>
      </c>
      <c r="M118" s="14"/>
      <c r="N118" s="14">
        <v>0.15626604848782499</v>
      </c>
      <c r="O118" s="14">
        <v>0.11566046898383001</v>
      </c>
      <c r="P118" s="14">
        <v>9.8639731600418806E-2</v>
      </c>
      <c r="Q118" s="14">
        <v>7.1344486284331196E-2</v>
      </c>
      <c r="R118" s="14"/>
      <c r="S118" s="14">
        <v>0.16823760137904401</v>
      </c>
      <c r="T118" s="14">
        <v>8.3054324964773704E-2</v>
      </c>
      <c r="U118" s="14">
        <v>0.110191118480159</v>
      </c>
      <c r="V118" s="14">
        <v>6.5084170280963097E-2</v>
      </c>
      <c r="W118" s="14">
        <v>5.4297975757794499E-2</v>
      </c>
      <c r="X118" s="14">
        <v>0.104531570302484</v>
      </c>
      <c r="Y118" s="14">
        <v>0.16706820946378501</v>
      </c>
      <c r="Z118" s="14">
        <v>0.14423270309692801</v>
      </c>
      <c r="AA118" s="14">
        <v>0.12205871699955</v>
      </c>
      <c r="AB118" s="14">
        <v>9.3279119622257906E-2</v>
      </c>
      <c r="AC118" s="14">
        <v>0.13339939006975701</v>
      </c>
      <c r="AD118" s="14">
        <v>5.2575416870166002E-2</v>
      </c>
      <c r="AE118" s="14"/>
      <c r="AF118" s="14">
        <v>0.15199665870788001</v>
      </c>
      <c r="AG118" s="14">
        <v>0.23457833885631801</v>
      </c>
      <c r="AH118" s="14">
        <v>7.4987856002930994E-2</v>
      </c>
      <c r="AI118" s="14">
        <v>9.4402444439207506E-2</v>
      </c>
      <c r="AJ118" s="14"/>
      <c r="AK118" s="14">
        <v>0.118679983219856</v>
      </c>
      <c r="AL118" s="14"/>
      <c r="AM118" s="14">
        <v>0.15618030205862801</v>
      </c>
      <c r="AN118" s="14"/>
      <c r="AO118" s="14">
        <v>0.10477704893140399</v>
      </c>
      <c r="AP118" s="14"/>
      <c r="AQ118" s="14">
        <v>0.16369776426037999</v>
      </c>
      <c r="AR118" s="14">
        <v>0.17915364960689401</v>
      </c>
      <c r="AS118" s="14">
        <v>8.33326948875589E-2</v>
      </c>
      <c r="AT118" s="14"/>
      <c r="AU118" s="14">
        <v>0.186009062231971</v>
      </c>
      <c r="AV118" s="14"/>
      <c r="AW118" s="14">
        <v>0.20471653260793299</v>
      </c>
      <c r="AX118" s="14"/>
      <c r="AY118" s="14">
        <v>0.239541076266544</v>
      </c>
    </row>
    <row r="119" spans="2:51" x14ac:dyDescent="0.3">
      <c r="B119" t="s">
        <v>104</v>
      </c>
      <c r="C119" s="14">
        <v>0.16490128538030399</v>
      </c>
      <c r="D119" s="14">
        <v>0.16148614166313399</v>
      </c>
      <c r="E119" s="14">
        <v>0.16764284474525101</v>
      </c>
      <c r="F119" s="14"/>
      <c r="G119" s="14">
        <v>0.23994524958694799</v>
      </c>
      <c r="H119" s="14">
        <v>0.249096506751778</v>
      </c>
      <c r="I119" s="14">
        <v>0.199370513867351</v>
      </c>
      <c r="J119" s="14">
        <v>0.144867427569356</v>
      </c>
      <c r="K119" s="14">
        <v>6.3838964572449905E-2</v>
      </c>
      <c r="L119" s="14">
        <v>0.101760049519102</v>
      </c>
      <c r="M119" s="14"/>
      <c r="N119" s="14">
        <v>0.233854541470502</v>
      </c>
      <c r="O119" s="14">
        <v>0.18063296976092399</v>
      </c>
      <c r="P119" s="14">
        <v>0.14241439535095601</v>
      </c>
      <c r="Q119" s="14">
        <v>9.5988167877939207E-2</v>
      </c>
      <c r="R119" s="14"/>
      <c r="S119" s="14">
        <v>0.25351731130567401</v>
      </c>
      <c r="T119" s="14">
        <v>0.135925736762954</v>
      </c>
      <c r="U119" s="14">
        <v>0.16648479362174201</v>
      </c>
      <c r="V119" s="14">
        <v>0.13023997801859799</v>
      </c>
      <c r="W119" s="14">
        <v>0.16256021877815699</v>
      </c>
      <c r="X119" s="14">
        <v>0.167250691692507</v>
      </c>
      <c r="Y119" s="14">
        <v>0.13550706959081499</v>
      </c>
      <c r="Z119" s="14">
        <v>0.178694867190304</v>
      </c>
      <c r="AA119" s="14">
        <v>0.152076473256962</v>
      </c>
      <c r="AB119" s="14">
        <v>0.154962800463704</v>
      </c>
      <c r="AC119" s="14">
        <v>0.12923840002133999</v>
      </c>
      <c r="AD119" s="14">
        <v>0.17013805087534301</v>
      </c>
      <c r="AE119" s="14"/>
      <c r="AF119" s="14">
        <v>0.17086716379340899</v>
      </c>
      <c r="AG119" s="14">
        <v>0.217581644817567</v>
      </c>
      <c r="AH119" s="14">
        <v>0.13044746259057999</v>
      </c>
      <c r="AI119" s="14">
        <v>0.16216294016650201</v>
      </c>
      <c r="AJ119" s="14"/>
      <c r="AK119" s="14">
        <v>0.16161813461389399</v>
      </c>
      <c r="AL119" s="14"/>
      <c r="AM119" s="14">
        <v>0.19073794342958</v>
      </c>
      <c r="AN119" s="14"/>
      <c r="AO119" s="14">
        <v>0.187857105880916</v>
      </c>
      <c r="AP119" s="14"/>
      <c r="AQ119" s="14">
        <v>0.17444949315361299</v>
      </c>
      <c r="AR119" s="14">
        <v>0.27024849334558199</v>
      </c>
      <c r="AS119" s="14">
        <v>0.14819177366080499</v>
      </c>
      <c r="AT119" s="14"/>
      <c r="AU119" s="14">
        <v>0.21457114262808699</v>
      </c>
      <c r="AV119" s="14"/>
      <c r="AW119" s="14">
        <v>0.182686114281047</v>
      </c>
      <c r="AX119" s="14"/>
      <c r="AY119" s="14">
        <v>0.230975225772141</v>
      </c>
    </row>
    <row r="120" spans="2:51" x14ac:dyDescent="0.3">
      <c r="B120" t="s">
        <v>74</v>
      </c>
      <c r="C120" s="14">
        <v>0.28823041516667802</v>
      </c>
      <c r="D120" s="14">
        <v>0.25278983956968698</v>
      </c>
      <c r="E120" s="14">
        <v>0.32038208882747299</v>
      </c>
      <c r="F120" s="14"/>
      <c r="G120" s="14">
        <v>0.27583302087394201</v>
      </c>
      <c r="H120" s="14">
        <v>0.26238084732612699</v>
      </c>
      <c r="I120" s="14">
        <v>0.27321544069291398</v>
      </c>
      <c r="J120" s="14">
        <v>0.30171724484175799</v>
      </c>
      <c r="K120" s="14">
        <v>0.34743312409687599</v>
      </c>
      <c r="L120" s="14">
        <v>0.27925854143449602</v>
      </c>
      <c r="M120" s="14"/>
      <c r="N120" s="14">
        <v>0.25580116705794798</v>
      </c>
      <c r="O120" s="14">
        <v>0.32977282913870298</v>
      </c>
      <c r="P120" s="14">
        <v>0.28435070772539101</v>
      </c>
      <c r="Q120" s="14">
        <v>0.28471910167440601</v>
      </c>
      <c r="R120" s="14"/>
      <c r="S120" s="14">
        <v>0.17222149404186701</v>
      </c>
      <c r="T120" s="14">
        <v>0.38820818293766102</v>
      </c>
      <c r="U120" s="14">
        <v>0.24278900264019701</v>
      </c>
      <c r="V120" s="14">
        <v>0.30085057230145201</v>
      </c>
      <c r="W120" s="14">
        <v>0.298946810524435</v>
      </c>
      <c r="X120" s="14">
        <v>0.30145775817131198</v>
      </c>
      <c r="Y120" s="14">
        <v>0.30018992207941603</v>
      </c>
      <c r="Z120" s="14">
        <v>0.25606281276478099</v>
      </c>
      <c r="AA120" s="14">
        <v>0.25106775599946402</v>
      </c>
      <c r="AB120" s="14">
        <v>0.36599392666247699</v>
      </c>
      <c r="AC120" s="14">
        <v>0.29444718838269601</v>
      </c>
      <c r="AD120" s="14">
        <v>0.31930683228143403</v>
      </c>
      <c r="AE120" s="14"/>
      <c r="AF120" s="14">
        <v>0.227640574265143</v>
      </c>
      <c r="AG120" s="14">
        <v>0.16289722453796901</v>
      </c>
      <c r="AH120" s="14">
        <v>0.29890135136540302</v>
      </c>
      <c r="AI120" s="14">
        <v>0.322225745518671</v>
      </c>
      <c r="AJ120" s="14"/>
      <c r="AK120" s="14">
        <v>0.30210667297753002</v>
      </c>
      <c r="AL120" s="14"/>
      <c r="AM120" s="14">
        <v>0.275240270254133</v>
      </c>
      <c r="AN120" s="14"/>
      <c r="AO120" s="14">
        <v>0.25698251623306401</v>
      </c>
      <c r="AP120" s="14"/>
      <c r="AQ120" s="14">
        <v>0.226849547934174</v>
      </c>
      <c r="AR120" s="14">
        <v>0.21209508931722601</v>
      </c>
      <c r="AS120" s="14">
        <v>0.32238088554327299</v>
      </c>
      <c r="AT120" s="14"/>
      <c r="AU120" s="14">
        <v>0.206831447736819</v>
      </c>
      <c r="AV120" s="14"/>
      <c r="AW120" s="14">
        <v>0.21110536500177099</v>
      </c>
      <c r="AX120" s="14"/>
      <c r="AY120" s="14">
        <v>0.196099789233771</v>
      </c>
    </row>
    <row r="121" spans="2:51" x14ac:dyDescent="0.3">
      <c r="B121" t="s">
        <v>105</v>
      </c>
      <c r="C121" s="14">
        <v>0.27751289836898502</v>
      </c>
      <c r="D121" s="14">
        <v>0.253803483391777</v>
      </c>
      <c r="E121" s="14">
        <v>0.30049501644690602</v>
      </c>
      <c r="F121" s="14"/>
      <c r="G121" s="14">
        <v>0.154119394997354</v>
      </c>
      <c r="H121" s="14">
        <v>0.17168650684863301</v>
      </c>
      <c r="I121" s="14">
        <v>0.311419240849442</v>
      </c>
      <c r="J121" s="14">
        <v>0.28570628366603301</v>
      </c>
      <c r="K121" s="14">
        <v>0.34507830372735898</v>
      </c>
      <c r="L121" s="14">
        <v>0.36728967595785</v>
      </c>
      <c r="M121" s="14"/>
      <c r="N121" s="14">
        <v>0.21119741333917499</v>
      </c>
      <c r="O121" s="14">
        <v>0.26935629241025799</v>
      </c>
      <c r="P121" s="14">
        <v>0.31385088204467299</v>
      </c>
      <c r="Q121" s="14">
        <v>0.32406394084158702</v>
      </c>
      <c r="R121" s="14"/>
      <c r="S121" s="14">
        <v>0.18461211993938101</v>
      </c>
      <c r="T121" s="14">
        <v>0.27138687989898702</v>
      </c>
      <c r="U121" s="14">
        <v>0.328468649861896</v>
      </c>
      <c r="V121" s="14">
        <v>0.33449775415722599</v>
      </c>
      <c r="W121" s="14">
        <v>0.291559341855186</v>
      </c>
      <c r="X121" s="14">
        <v>0.26452987756020402</v>
      </c>
      <c r="Y121" s="14">
        <v>0.28108875633427599</v>
      </c>
      <c r="Z121" s="14">
        <v>0.28117713709911402</v>
      </c>
      <c r="AA121" s="14">
        <v>0.30780513594843101</v>
      </c>
      <c r="AB121" s="14">
        <v>0.25878698771966302</v>
      </c>
      <c r="AC121" s="14">
        <v>0.300659331456891</v>
      </c>
      <c r="AD121" s="14">
        <v>0.33007211346432203</v>
      </c>
      <c r="AE121" s="14"/>
      <c r="AF121" s="14">
        <v>0.23842199741300599</v>
      </c>
      <c r="AG121" s="14">
        <v>0.188689673527077</v>
      </c>
      <c r="AH121" s="14">
        <v>0.34187177938014202</v>
      </c>
      <c r="AI121" s="14">
        <v>0.28877794164661003</v>
      </c>
      <c r="AJ121" s="14"/>
      <c r="AK121" s="14">
        <v>0.26155564854133401</v>
      </c>
      <c r="AL121" s="14"/>
      <c r="AM121" s="14">
        <v>0.23340237912564599</v>
      </c>
      <c r="AN121" s="14"/>
      <c r="AO121" s="14">
        <v>0.30099879868359902</v>
      </c>
      <c r="AP121" s="14"/>
      <c r="AQ121" s="14">
        <v>0.218349018371295</v>
      </c>
      <c r="AR121" s="14">
        <v>0.19008049014100101</v>
      </c>
      <c r="AS121" s="14">
        <v>0.30826050229850299</v>
      </c>
      <c r="AT121" s="14"/>
      <c r="AU121" s="14">
        <v>0.18638358733046101</v>
      </c>
      <c r="AV121" s="14"/>
      <c r="AW121" s="14">
        <v>0.21309083869411</v>
      </c>
      <c r="AX121" s="14"/>
      <c r="AY121" s="14">
        <v>0.166979098317518</v>
      </c>
    </row>
    <row r="122" spans="2:51" x14ac:dyDescent="0.3">
      <c r="B122" t="s">
        <v>106</v>
      </c>
      <c r="C122" s="14">
        <v>2.2592328986066799E-2</v>
      </c>
      <c r="D122" s="14">
        <v>2.7376459009954002E-2</v>
      </c>
      <c r="E122" s="14">
        <v>1.81889209985726E-2</v>
      </c>
      <c r="F122" s="14"/>
      <c r="G122" s="14">
        <v>3.9306479595687897E-3</v>
      </c>
      <c r="H122" s="14">
        <v>9.6366635351829502E-3</v>
      </c>
      <c r="I122" s="14">
        <v>1.375657116673E-2</v>
      </c>
      <c r="J122" s="14">
        <v>3.1990535263382497E-2</v>
      </c>
      <c r="K122" s="14">
        <v>4.6957021607519599E-2</v>
      </c>
      <c r="L122" s="14">
        <v>2.89509869392265E-2</v>
      </c>
      <c r="M122" s="14"/>
      <c r="N122" s="14">
        <v>1.4344189500073899E-2</v>
      </c>
      <c r="O122" s="14">
        <v>2.1138989545581001E-2</v>
      </c>
      <c r="P122" s="14">
        <v>1.7937927878619E-2</v>
      </c>
      <c r="Q122" s="14">
        <v>3.7321290671313803E-2</v>
      </c>
      <c r="R122" s="14"/>
      <c r="S122" s="14">
        <v>2.1885650916076301E-2</v>
      </c>
      <c r="T122" s="14">
        <v>2.1773895012923199E-2</v>
      </c>
      <c r="U122" s="14">
        <v>7.7274341870732103E-3</v>
      </c>
      <c r="V122" s="14">
        <v>4.2964590873696001E-2</v>
      </c>
      <c r="W122" s="14">
        <v>6.3258206188351804E-2</v>
      </c>
      <c r="X122" s="14">
        <v>3.0612541575201699E-2</v>
      </c>
      <c r="Y122" s="14">
        <v>8.7877553493143599E-3</v>
      </c>
      <c r="Z122" s="14">
        <v>1.30437866325667E-2</v>
      </c>
      <c r="AA122" s="14">
        <v>1.61689923592408E-2</v>
      </c>
      <c r="AB122" s="14">
        <v>1.7121487324644798E-2</v>
      </c>
      <c r="AC122" s="14">
        <v>9.8763141595768003E-3</v>
      </c>
      <c r="AD122" s="14">
        <v>0</v>
      </c>
      <c r="AE122" s="14"/>
      <c r="AF122" s="14">
        <v>1.56150027671761E-2</v>
      </c>
      <c r="AG122" s="14">
        <v>1.3338685929258701E-2</v>
      </c>
      <c r="AH122" s="14">
        <v>2.3635891190158902E-2</v>
      </c>
      <c r="AI122" s="14">
        <v>2.4748307424927601E-2</v>
      </c>
      <c r="AJ122" s="14"/>
      <c r="AK122" s="14">
        <v>2.4459380323154901E-2</v>
      </c>
      <c r="AL122" s="14"/>
      <c r="AM122" s="14">
        <v>2.0363493069033699E-2</v>
      </c>
      <c r="AN122" s="14"/>
      <c r="AO122" s="14">
        <v>6.8894729089760097E-3</v>
      </c>
      <c r="AP122" s="14"/>
      <c r="AQ122" s="14">
        <v>1.38283690989015E-2</v>
      </c>
      <c r="AR122" s="14">
        <v>2.60584753694965E-2</v>
      </c>
      <c r="AS122" s="14">
        <v>2.59184885036822E-2</v>
      </c>
      <c r="AT122" s="14"/>
      <c r="AU122" s="14">
        <v>7.2836186332480403E-3</v>
      </c>
      <c r="AV122" s="14"/>
      <c r="AW122" s="14">
        <v>1.8025368141837601E-2</v>
      </c>
      <c r="AX122" s="14"/>
      <c r="AY122" s="14">
        <v>1.0706758006439601E-2</v>
      </c>
    </row>
    <row r="123" spans="2:51" x14ac:dyDescent="0.3">
      <c r="B123" t="s">
        <v>107</v>
      </c>
      <c r="C123" s="14">
        <v>5.3270077358156399E-2</v>
      </c>
      <c r="D123" s="14">
        <v>6.4397568750934095E-2</v>
      </c>
      <c r="E123" s="14">
        <v>4.3036115424067801E-2</v>
      </c>
      <c r="F123" s="14"/>
      <c r="G123" s="14">
        <v>2.48550981170827E-2</v>
      </c>
      <c r="H123" s="14">
        <v>1.9014615345787699E-2</v>
      </c>
      <c r="I123" s="14">
        <v>5.4255515665915501E-2</v>
      </c>
      <c r="J123" s="14">
        <v>7.74418450660187E-2</v>
      </c>
      <c r="K123" s="14">
        <v>7.1922357130924597E-2</v>
      </c>
      <c r="L123" s="14">
        <v>6.74372536339094E-2</v>
      </c>
      <c r="M123" s="14"/>
      <c r="N123" s="14">
        <v>2.0639060342681401E-2</v>
      </c>
      <c r="O123" s="14">
        <v>3.1787433591058498E-2</v>
      </c>
      <c r="P123" s="14">
        <v>6.4022662003449596E-2</v>
      </c>
      <c r="Q123" s="14">
        <v>9.91848941947749E-2</v>
      </c>
      <c r="R123" s="14"/>
      <c r="S123" s="14">
        <v>3.9755764691795703E-2</v>
      </c>
      <c r="T123" s="14">
        <v>4.0770009450362903E-2</v>
      </c>
      <c r="U123" s="14">
        <v>8.4746752751072796E-2</v>
      </c>
      <c r="V123" s="14">
        <v>4.2013818242273598E-2</v>
      </c>
      <c r="W123" s="14">
        <v>4.8183425335513702E-2</v>
      </c>
      <c r="X123" s="14">
        <v>6.4961510313204199E-2</v>
      </c>
      <c r="Y123" s="14">
        <v>5.9407065060389702E-2</v>
      </c>
      <c r="Z123" s="14">
        <v>3.5652408382830701E-2</v>
      </c>
      <c r="AA123" s="14">
        <v>6.1860843117651602E-2</v>
      </c>
      <c r="AB123" s="14">
        <v>5.0663487637590397E-2</v>
      </c>
      <c r="AC123" s="14">
        <v>5.37543983318804E-2</v>
      </c>
      <c r="AD123" s="14">
        <v>8.0021129288555898E-2</v>
      </c>
      <c r="AE123" s="14"/>
      <c r="AF123" s="14">
        <v>5.1493080041352203E-2</v>
      </c>
      <c r="AG123" s="14">
        <v>4.2571679984565403E-2</v>
      </c>
      <c r="AH123" s="14">
        <v>8.9290637942134196E-2</v>
      </c>
      <c r="AI123" s="14">
        <v>4.3102873564417901E-2</v>
      </c>
      <c r="AJ123" s="14"/>
      <c r="AK123" s="14">
        <v>4.1735639139315002E-2</v>
      </c>
      <c r="AL123" s="14"/>
      <c r="AM123" s="14">
        <v>2.8856176801716999E-2</v>
      </c>
      <c r="AN123" s="14"/>
      <c r="AO123" s="14">
        <v>3.35960535795349E-2</v>
      </c>
      <c r="AP123" s="14"/>
      <c r="AQ123" s="14">
        <v>4.7826355179708999E-2</v>
      </c>
      <c r="AR123" s="14">
        <v>5.05479000149269E-2</v>
      </c>
      <c r="AS123" s="14">
        <v>5.6576318799082502E-2</v>
      </c>
      <c r="AT123" s="14"/>
      <c r="AU123" s="14">
        <v>4.2004211485075799E-2</v>
      </c>
      <c r="AV123" s="14"/>
      <c r="AW123" s="14">
        <v>2.7149994867302601E-2</v>
      </c>
      <c r="AX123" s="14"/>
      <c r="AY123" s="14">
        <v>1.86330494925856E-2</v>
      </c>
    </row>
    <row r="124" spans="2:51" x14ac:dyDescent="0.3">
      <c r="B124" t="s">
        <v>76</v>
      </c>
      <c r="C124" s="14">
        <v>4.08961928500787E-2</v>
      </c>
      <c r="D124" s="14">
        <v>4.3813945138565E-2</v>
      </c>
      <c r="E124" s="14">
        <v>3.8511084155208597E-2</v>
      </c>
      <c r="F124" s="14"/>
      <c r="G124" s="14">
        <v>3.1173026328074002E-2</v>
      </c>
      <c r="H124" s="14">
        <v>2.2448226338957801E-2</v>
      </c>
      <c r="I124" s="14">
        <v>9.5325977327187592E-3</v>
      </c>
      <c r="J124" s="14">
        <v>5.9397564997135201E-2</v>
      </c>
      <c r="K124" s="14">
        <v>5.6477232561664099E-2</v>
      </c>
      <c r="L124" s="14">
        <v>6.2520098897449694E-2</v>
      </c>
      <c r="M124" s="14"/>
      <c r="N124" s="14">
        <v>9.8227869633245295E-3</v>
      </c>
      <c r="O124" s="14">
        <v>2.1608821564142299E-2</v>
      </c>
      <c r="P124" s="14">
        <v>5.3247374700196803E-2</v>
      </c>
      <c r="Q124" s="14">
        <v>8.1758159892081794E-2</v>
      </c>
      <c r="R124" s="14"/>
      <c r="S124" s="14">
        <v>3.1942000219575897E-2</v>
      </c>
      <c r="T124" s="14">
        <v>3.6817138581822402E-2</v>
      </c>
      <c r="U124" s="14">
        <v>4.3918409458979603E-2</v>
      </c>
      <c r="V124" s="14">
        <v>6.1648618681116901E-2</v>
      </c>
      <c r="W124" s="14">
        <v>4.9038546980102897E-2</v>
      </c>
      <c r="X124" s="14">
        <v>4.2312846062092499E-2</v>
      </c>
      <c r="Y124" s="14">
        <v>3.4002958413951699E-2</v>
      </c>
      <c r="Z124" s="14">
        <v>3.9008090534841403E-2</v>
      </c>
      <c r="AA124" s="14">
        <v>2.7606381229258199E-2</v>
      </c>
      <c r="AB124" s="14">
        <v>4.6158430425873503E-2</v>
      </c>
      <c r="AC124" s="14">
        <v>4.8713546240679299E-2</v>
      </c>
      <c r="AD124" s="14">
        <v>4.78864572201795E-2</v>
      </c>
      <c r="AE124" s="14"/>
      <c r="AF124" s="14">
        <v>4.9912005330901101E-2</v>
      </c>
      <c r="AG124" s="14">
        <v>6.2228447343685898E-2</v>
      </c>
      <c r="AH124" s="14">
        <v>4.0865021528650701E-2</v>
      </c>
      <c r="AI124" s="14">
        <v>3.6208366175766199E-2</v>
      </c>
      <c r="AJ124" s="14"/>
      <c r="AK124" s="14">
        <v>3.9224769131203603E-2</v>
      </c>
      <c r="AL124" s="14"/>
      <c r="AM124" s="14">
        <v>2.55966388931466E-2</v>
      </c>
      <c r="AN124" s="14"/>
      <c r="AO124" s="14">
        <v>5.9395732600311002E-2</v>
      </c>
      <c r="AP124" s="14"/>
      <c r="AQ124" s="14">
        <v>5.6129752261735E-2</v>
      </c>
      <c r="AR124" s="14">
        <v>2.8300320593037099E-2</v>
      </c>
      <c r="AS124" s="14">
        <v>3.5578167310665702E-2</v>
      </c>
      <c r="AT124" s="14"/>
      <c r="AU124" s="14">
        <v>4.4431176357701697E-2</v>
      </c>
      <c r="AV124" s="14"/>
      <c r="AW124" s="14">
        <v>3.53530518442716E-2</v>
      </c>
      <c r="AX124" s="14"/>
      <c r="AY124" s="14">
        <v>1.9951806451522201E-2</v>
      </c>
    </row>
    <row r="125" spans="2:51" x14ac:dyDescent="0.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row>
    <row r="126" spans="2:51" x14ac:dyDescent="0.3">
      <c r="B126" s="6" t="s">
        <v>111</v>
      </c>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row>
    <row r="127" spans="2:51" x14ac:dyDescent="0.3">
      <c r="B127" s="24" t="s">
        <v>81</v>
      </c>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row>
    <row r="128" spans="2:51" x14ac:dyDescent="0.3">
      <c r="B128" t="s">
        <v>103</v>
      </c>
      <c r="C128" s="14">
        <v>0.10677879465312699</v>
      </c>
      <c r="D128" s="14">
        <v>0.10870814367058</v>
      </c>
      <c r="E128" s="14">
        <v>0.10284300631655401</v>
      </c>
      <c r="F128" s="14"/>
      <c r="G128" s="14">
        <v>0.10772400610807099</v>
      </c>
      <c r="H128" s="14">
        <v>0.111584360622059</v>
      </c>
      <c r="I128" s="14">
        <v>0.10384075994816799</v>
      </c>
      <c r="J128" s="14">
        <v>9.8858626272844793E-2</v>
      </c>
      <c r="K128" s="14">
        <v>0.11109407596545599</v>
      </c>
      <c r="L128" s="14">
        <v>0.108130976067639</v>
      </c>
      <c r="M128" s="14"/>
      <c r="N128" s="14">
        <v>0.13146374672059999</v>
      </c>
      <c r="O128" s="14">
        <v>9.4180892005547107E-2</v>
      </c>
      <c r="P128" s="14">
        <v>0.120939501565449</v>
      </c>
      <c r="Q128" s="14">
        <v>8.2037633670456203E-2</v>
      </c>
      <c r="R128" s="14"/>
      <c r="S128" s="14">
        <v>0.15507616129619101</v>
      </c>
      <c r="T128" s="14">
        <v>0.119197905117245</v>
      </c>
      <c r="U128" s="14">
        <v>9.9720179877256995E-2</v>
      </c>
      <c r="V128" s="14">
        <v>7.6966803479552398E-2</v>
      </c>
      <c r="W128" s="14">
        <v>0.12599057617489001</v>
      </c>
      <c r="X128" s="14">
        <v>9.1199727807469502E-2</v>
      </c>
      <c r="Y128" s="14">
        <v>9.2236607218931094E-2</v>
      </c>
      <c r="Z128" s="14">
        <v>7.6955360701341902E-2</v>
      </c>
      <c r="AA128" s="14">
        <v>8.6023890195566596E-2</v>
      </c>
      <c r="AB128" s="14">
        <v>0.104078520670479</v>
      </c>
      <c r="AC128" s="14">
        <v>0.105322225383342</v>
      </c>
      <c r="AD128" s="14">
        <v>0.102631879163518</v>
      </c>
      <c r="AE128" s="14"/>
      <c r="AF128" s="14">
        <v>0.108304965243097</v>
      </c>
      <c r="AG128" s="14">
        <v>0.16542447586329101</v>
      </c>
      <c r="AH128" s="14">
        <v>0.114499640968376</v>
      </c>
      <c r="AI128" s="14">
        <v>9.62412751564794E-2</v>
      </c>
      <c r="AJ128" s="14"/>
      <c r="AK128" s="14">
        <v>0.132130787663927</v>
      </c>
      <c r="AL128" s="14"/>
      <c r="AM128" s="14">
        <v>0.128906048756638</v>
      </c>
      <c r="AN128" s="14"/>
      <c r="AO128" s="14">
        <v>0.13923692215108999</v>
      </c>
      <c r="AP128" s="14"/>
      <c r="AQ128" s="14">
        <v>0.13021575334810201</v>
      </c>
      <c r="AR128" s="14">
        <v>0.11500177159134101</v>
      </c>
      <c r="AS128" s="14">
        <v>9.6417307783668596E-2</v>
      </c>
      <c r="AT128" s="14"/>
      <c r="AU128" s="14">
        <v>0.131279866959228</v>
      </c>
      <c r="AV128" s="14"/>
      <c r="AW128" s="14">
        <v>0.123200280910293</v>
      </c>
      <c r="AX128" s="14"/>
      <c r="AY128" s="14">
        <v>0.115119100208474</v>
      </c>
    </row>
    <row r="129" spans="2:51" x14ac:dyDescent="0.3">
      <c r="B129" t="s">
        <v>72</v>
      </c>
      <c r="C129" s="14">
        <v>0.21133419605120099</v>
      </c>
      <c r="D129" s="14">
        <v>0.25634766132967801</v>
      </c>
      <c r="E129" s="14">
        <v>0.16651120130914801</v>
      </c>
      <c r="F129" s="14"/>
      <c r="G129" s="14">
        <v>0.228638625213579</v>
      </c>
      <c r="H129" s="14">
        <v>0.28662159885899502</v>
      </c>
      <c r="I129" s="14">
        <v>0.25452650095777901</v>
      </c>
      <c r="J129" s="14">
        <v>0.17821341541351399</v>
      </c>
      <c r="K129" s="14">
        <v>0.167440344745137</v>
      </c>
      <c r="L129" s="14">
        <v>0.159506746311462</v>
      </c>
      <c r="M129" s="14"/>
      <c r="N129" s="14">
        <v>0.26863582107199901</v>
      </c>
      <c r="O129" s="14">
        <v>0.21416078511483</v>
      </c>
      <c r="P129" s="14">
        <v>0.19424333081912401</v>
      </c>
      <c r="Q129" s="14">
        <v>0.16413008431951101</v>
      </c>
      <c r="R129" s="14"/>
      <c r="S129" s="14">
        <v>0.255631647988525</v>
      </c>
      <c r="T129" s="14">
        <v>0.177541507584971</v>
      </c>
      <c r="U129" s="14">
        <v>0.19596245783097499</v>
      </c>
      <c r="V129" s="14">
        <v>0.23758390015311001</v>
      </c>
      <c r="W129" s="14">
        <v>0.19267432956489</v>
      </c>
      <c r="X129" s="14">
        <v>0.197762502758489</v>
      </c>
      <c r="Y129" s="14">
        <v>0.26554353779922901</v>
      </c>
      <c r="Z129" s="14">
        <v>0.19018965138772301</v>
      </c>
      <c r="AA129" s="14">
        <v>0.21317950003088501</v>
      </c>
      <c r="AB129" s="14">
        <v>0.193078189875417</v>
      </c>
      <c r="AC129" s="14">
        <v>0.19119179871559</v>
      </c>
      <c r="AD129" s="14">
        <v>0.16284029856756899</v>
      </c>
      <c r="AE129" s="14"/>
      <c r="AF129" s="14">
        <v>0.26587799914870203</v>
      </c>
      <c r="AG129" s="14">
        <v>0.30646011723956301</v>
      </c>
      <c r="AH129" s="14">
        <v>0.17775582256126499</v>
      </c>
      <c r="AI129" s="14">
        <v>0.188738993155215</v>
      </c>
      <c r="AJ129" s="14"/>
      <c r="AK129" s="14">
        <v>0.23335834794511701</v>
      </c>
      <c r="AL129" s="14"/>
      <c r="AM129" s="14">
        <v>0.24620120780493099</v>
      </c>
      <c r="AN129" s="14"/>
      <c r="AO129" s="14">
        <v>0.226309126363128</v>
      </c>
      <c r="AP129" s="14"/>
      <c r="AQ129" s="14">
        <v>0.26181597561782199</v>
      </c>
      <c r="AR129" s="14">
        <v>0.25830939177950502</v>
      </c>
      <c r="AS129" s="14">
        <v>0.18528357877631799</v>
      </c>
      <c r="AT129" s="14"/>
      <c r="AU129" s="14">
        <v>0.275315199922331</v>
      </c>
      <c r="AV129" s="14"/>
      <c r="AW129" s="14">
        <v>0.28376924520841301</v>
      </c>
      <c r="AX129" s="14"/>
      <c r="AY129" s="14">
        <v>0.31683764104538498</v>
      </c>
    </row>
    <row r="130" spans="2:51" x14ac:dyDescent="0.3">
      <c r="B130" t="s">
        <v>104</v>
      </c>
      <c r="C130" s="14">
        <v>0.20363818030526201</v>
      </c>
      <c r="D130" s="14">
        <v>0.19080458496157801</v>
      </c>
      <c r="E130" s="14">
        <v>0.21837814859992599</v>
      </c>
      <c r="F130" s="14"/>
      <c r="G130" s="14">
        <v>0.27831514905119997</v>
      </c>
      <c r="H130" s="14">
        <v>0.25131573725400702</v>
      </c>
      <c r="I130" s="14">
        <v>0.216852550588674</v>
      </c>
      <c r="J130" s="14">
        <v>0.22306476985683599</v>
      </c>
      <c r="K130" s="14">
        <v>0.16930817918726601</v>
      </c>
      <c r="L130" s="14">
        <v>0.111137888307254</v>
      </c>
      <c r="M130" s="14"/>
      <c r="N130" s="14">
        <v>0.207022530891317</v>
      </c>
      <c r="O130" s="14">
        <v>0.23107575089601601</v>
      </c>
      <c r="P130" s="14">
        <v>0.20355528523496999</v>
      </c>
      <c r="Q130" s="14">
        <v>0.17178974991505899</v>
      </c>
      <c r="R130" s="14"/>
      <c r="S130" s="14">
        <v>0.20304769152379701</v>
      </c>
      <c r="T130" s="14">
        <v>0.16931251328638899</v>
      </c>
      <c r="U130" s="14">
        <v>0.132351904489584</v>
      </c>
      <c r="V130" s="14">
        <v>0.160178745918412</v>
      </c>
      <c r="W130" s="14">
        <v>0.232214850966455</v>
      </c>
      <c r="X130" s="14">
        <v>0.215958750279443</v>
      </c>
      <c r="Y130" s="14">
        <v>0.22311595046799801</v>
      </c>
      <c r="Z130" s="14">
        <v>0.19358679675249499</v>
      </c>
      <c r="AA130" s="14">
        <v>0.265069546908616</v>
      </c>
      <c r="AB130" s="14">
        <v>0.177364194813422</v>
      </c>
      <c r="AC130" s="14">
        <v>0.26073245219359198</v>
      </c>
      <c r="AD130" s="14">
        <v>0.29192473846932399</v>
      </c>
      <c r="AE130" s="14"/>
      <c r="AF130" s="14">
        <v>0.200305371932683</v>
      </c>
      <c r="AG130" s="14">
        <v>0.18614278743312801</v>
      </c>
      <c r="AH130" s="14">
        <v>0.183475108640798</v>
      </c>
      <c r="AI130" s="14">
        <v>0.211257309667818</v>
      </c>
      <c r="AJ130" s="14"/>
      <c r="AK130" s="14">
        <v>0.197534098862576</v>
      </c>
      <c r="AL130" s="14"/>
      <c r="AM130" s="14">
        <v>0.23790314548196401</v>
      </c>
      <c r="AN130" s="14"/>
      <c r="AO130" s="14">
        <v>0.20981098901733999</v>
      </c>
      <c r="AP130" s="14"/>
      <c r="AQ130" s="14">
        <v>0.20555437471291699</v>
      </c>
      <c r="AR130" s="14">
        <v>0.21130611469344199</v>
      </c>
      <c r="AS130" s="14">
        <v>0.20014674323378401</v>
      </c>
      <c r="AT130" s="14"/>
      <c r="AU130" s="14">
        <v>0.218400739858013</v>
      </c>
      <c r="AV130" s="14"/>
      <c r="AW130" s="14">
        <v>0.223408098747469</v>
      </c>
      <c r="AX130" s="14"/>
      <c r="AY130" s="14">
        <v>0.25137760764161299</v>
      </c>
    </row>
    <row r="131" spans="2:51" x14ac:dyDescent="0.3">
      <c r="B131" t="s">
        <v>74</v>
      </c>
      <c r="C131" s="14">
        <v>0.13758320200979801</v>
      </c>
      <c r="D131" s="14">
        <v>0.130247070158372</v>
      </c>
      <c r="E131" s="14">
        <v>0.14624370782172899</v>
      </c>
      <c r="F131" s="14"/>
      <c r="G131" s="14">
        <v>0.134199697076897</v>
      </c>
      <c r="H131" s="14">
        <v>0.14654929872610201</v>
      </c>
      <c r="I131" s="14">
        <v>0.18858573991790301</v>
      </c>
      <c r="J131" s="14">
        <v>8.9739113635501605E-2</v>
      </c>
      <c r="K131" s="14">
        <v>0.12628127834084801</v>
      </c>
      <c r="L131" s="14">
        <v>0.13742044066498199</v>
      </c>
      <c r="M131" s="14"/>
      <c r="N131" s="14">
        <v>0.14116213067643801</v>
      </c>
      <c r="O131" s="14">
        <v>0.135700270724227</v>
      </c>
      <c r="P131" s="14">
        <v>0.15004465417846999</v>
      </c>
      <c r="Q131" s="14">
        <v>0.12391442798730699</v>
      </c>
      <c r="R131" s="14"/>
      <c r="S131" s="14">
        <v>0.13561165427194999</v>
      </c>
      <c r="T131" s="14">
        <v>0.16302501525944799</v>
      </c>
      <c r="U131" s="14">
        <v>0.13519541486168599</v>
      </c>
      <c r="V131" s="14">
        <v>8.0246572425531099E-2</v>
      </c>
      <c r="W131" s="14">
        <v>0.140845813506453</v>
      </c>
      <c r="X131" s="14">
        <v>0.19183105689749699</v>
      </c>
      <c r="Y131" s="14">
        <v>0.159111490699512</v>
      </c>
      <c r="Z131" s="14">
        <v>0.20166346067827901</v>
      </c>
      <c r="AA131" s="14">
        <v>0.111827820102498</v>
      </c>
      <c r="AB131" s="14">
        <v>0.11513775783642199</v>
      </c>
      <c r="AC131" s="14">
        <v>0.103882108787287</v>
      </c>
      <c r="AD131" s="14">
        <v>0.118910315077473</v>
      </c>
      <c r="AE131" s="14"/>
      <c r="AF131" s="14">
        <v>0.14068314111119201</v>
      </c>
      <c r="AG131" s="14">
        <v>8.1665146897088495E-2</v>
      </c>
      <c r="AH131" s="14">
        <v>0.123767152813272</v>
      </c>
      <c r="AI131" s="14">
        <v>0.146805237627228</v>
      </c>
      <c r="AJ131" s="14"/>
      <c r="AK131" s="14">
        <v>0.12012589335201999</v>
      </c>
      <c r="AL131" s="14"/>
      <c r="AM131" s="14">
        <v>0.133140345594881</v>
      </c>
      <c r="AN131" s="14"/>
      <c r="AO131" s="14">
        <v>0.111504996145188</v>
      </c>
      <c r="AP131" s="14"/>
      <c r="AQ131" s="14">
        <v>0.13160863384179899</v>
      </c>
      <c r="AR131" s="14">
        <v>0.11816909423952</v>
      </c>
      <c r="AS131" s="14">
        <v>0.14190039477598601</v>
      </c>
      <c r="AT131" s="14"/>
      <c r="AU131" s="14">
        <v>0.12673324788148699</v>
      </c>
      <c r="AV131" s="14"/>
      <c r="AW131" s="14">
        <v>0.132790348292087</v>
      </c>
      <c r="AX131" s="14"/>
      <c r="AY131" s="14">
        <v>0.142571586346048</v>
      </c>
    </row>
    <row r="132" spans="2:51" x14ac:dyDescent="0.3">
      <c r="B132" t="s">
        <v>105</v>
      </c>
      <c r="C132" s="14">
        <v>0.19897024154668799</v>
      </c>
      <c r="D132" s="14">
        <v>0.18336033667700399</v>
      </c>
      <c r="E132" s="14">
        <v>0.21321540477946799</v>
      </c>
      <c r="F132" s="14"/>
      <c r="G132" s="14">
        <v>0.14908395871025601</v>
      </c>
      <c r="H132" s="14">
        <v>0.14800494787593599</v>
      </c>
      <c r="I132" s="14">
        <v>0.139128932335393</v>
      </c>
      <c r="J132" s="14">
        <v>0.25643574697571703</v>
      </c>
      <c r="K132" s="14">
        <v>0.21522501820617701</v>
      </c>
      <c r="L132" s="14">
        <v>0.26523669943643602</v>
      </c>
      <c r="M132" s="14"/>
      <c r="N132" s="14">
        <v>0.16560751439771601</v>
      </c>
      <c r="O132" s="14">
        <v>0.20243895315313801</v>
      </c>
      <c r="P132" s="14">
        <v>0.17816036545090599</v>
      </c>
      <c r="Q132" s="14">
        <v>0.247677364277052</v>
      </c>
      <c r="R132" s="14"/>
      <c r="S132" s="14">
        <v>0.13999151173775901</v>
      </c>
      <c r="T132" s="14">
        <v>0.237912864195122</v>
      </c>
      <c r="U132" s="14">
        <v>0.201460418292155</v>
      </c>
      <c r="V132" s="14">
        <v>0.24174378454989401</v>
      </c>
      <c r="W132" s="14">
        <v>0.17866898376049201</v>
      </c>
      <c r="X132" s="14">
        <v>0.15734771318337901</v>
      </c>
      <c r="Y132" s="14">
        <v>0.18221739436335699</v>
      </c>
      <c r="Z132" s="14">
        <v>0.201671326165479</v>
      </c>
      <c r="AA132" s="14">
        <v>0.21472858001419401</v>
      </c>
      <c r="AB132" s="14">
        <v>0.25336761863932999</v>
      </c>
      <c r="AC132" s="14">
        <v>0.22041485031882799</v>
      </c>
      <c r="AD132" s="14">
        <v>0.127820868220445</v>
      </c>
      <c r="AE132" s="14"/>
      <c r="AF132" s="14">
        <v>0.15799763114561699</v>
      </c>
      <c r="AG132" s="14">
        <v>0.164264612850751</v>
      </c>
      <c r="AH132" s="14">
        <v>0.24149400820005201</v>
      </c>
      <c r="AI132" s="14">
        <v>0.21076232508449699</v>
      </c>
      <c r="AJ132" s="14"/>
      <c r="AK132" s="14">
        <v>0.18406281997524801</v>
      </c>
      <c r="AL132" s="14"/>
      <c r="AM132" s="14">
        <v>0.177844559094882</v>
      </c>
      <c r="AN132" s="14"/>
      <c r="AO132" s="14">
        <v>0.17938687942107301</v>
      </c>
      <c r="AP132" s="14"/>
      <c r="AQ132" s="14">
        <v>0.147841629665314</v>
      </c>
      <c r="AR132" s="14">
        <v>0.21142924750200601</v>
      </c>
      <c r="AS132" s="14">
        <v>0.21962878475303299</v>
      </c>
      <c r="AT132" s="14"/>
      <c r="AU132" s="14">
        <v>0.139439988424709</v>
      </c>
      <c r="AV132" s="14"/>
      <c r="AW132" s="14">
        <v>0.14321138167554301</v>
      </c>
      <c r="AX132" s="14"/>
      <c r="AY132" s="14">
        <v>0.116049501633328</v>
      </c>
    </row>
    <row r="133" spans="2:51" x14ac:dyDescent="0.3">
      <c r="B133" t="s">
        <v>106</v>
      </c>
      <c r="C133" s="14">
        <v>2.9675913893262299E-2</v>
      </c>
      <c r="D133" s="14">
        <v>2.7230120235134901E-2</v>
      </c>
      <c r="E133" s="14">
        <v>3.1068181614798799E-2</v>
      </c>
      <c r="F133" s="14"/>
      <c r="G133" s="14">
        <v>2.2415564256476998E-2</v>
      </c>
      <c r="H133" s="14">
        <v>1.3834681051583701E-2</v>
      </c>
      <c r="I133" s="14">
        <v>2.5910114515640799E-2</v>
      </c>
      <c r="J133" s="14">
        <v>2.2180540607230501E-2</v>
      </c>
      <c r="K133" s="14">
        <v>5.8948379842933697E-2</v>
      </c>
      <c r="L133" s="14">
        <v>3.6977613579140797E-2</v>
      </c>
      <c r="M133" s="14"/>
      <c r="N133" s="14">
        <v>1.8021185967015799E-2</v>
      </c>
      <c r="O133" s="14">
        <v>2.61820859359513E-2</v>
      </c>
      <c r="P133" s="14">
        <v>3.5248883418583003E-2</v>
      </c>
      <c r="Q133" s="14">
        <v>4.1276054498927003E-2</v>
      </c>
      <c r="R133" s="14"/>
      <c r="S133" s="14">
        <v>3.7141053202162599E-2</v>
      </c>
      <c r="T133" s="14">
        <v>2.8230325020511801E-2</v>
      </c>
      <c r="U133" s="14">
        <v>3.27722626082795E-2</v>
      </c>
      <c r="V133" s="14">
        <v>3.4683609717098399E-2</v>
      </c>
      <c r="W133" s="14">
        <v>3.08128952724184E-2</v>
      </c>
      <c r="X133" s="14">
        <v>2.63956709993169E-2</v>
      </c>
      <c r="Y133" s="14">
        <v>6.8292179732415102E-3</v>
      </c>
      <c r="Z133" s="14">
        <v>5.1436659518192297E-2</v>
      </c>
      <c r="AA133" s="14">
        <v>3.1872062732497E-2</v>
      </c>
      <c r="AB133" s="14">
        <v>3.8121527127528997E-2</v>
      </c>
      <c r="AC133" s="14">
        <v>9.9691762096959808E-3</v>
      </c>
      <c r="AD133" s="14">
        <v>1.5994744007461599E-2</v>
      </c>
      <c r="AE133" s="14"/>
      <c r="AF133" s="14">
        <v>2.1326044766968099E-2</v>
      </c>
      <c r="AG133" s="14">
        <v>4.3707647969842903E-2</v>
      </c>
      <c r="AH133" s="14">
        <v>1.14071194637267E-2</v>
      </c>
      <c r="AI133" s="14">
        <v>3.6118479892520802E-2</v>
      </c>
      <c r="AJ133" s="14"/>
      <c r="AK133" s="14">
        <v>2.7579748610031998E-2</v>
      </c>
      <c r="AL133" s="14"/>
      <c r="AM133" s="14">
        <v>1.8598395147015698E-2</v>
      </c>
      <c r="AN133" s="14"/>
      <c r="AO133" s="14">
        <v>3.1332871408773E-2</v>
      </c>
      <c r="AP133" s="14"/>
      <c r="AQ133" s="14">
        <v>2.3781316518244899E-2</v>
      </c>
      <c r="AR133" s="14">
        <v>3.6130239774414E-2</v>
      </c>
      <c r="AS133" s="14">
        <v>3.0753461054176898E-2</v>
      </c>
      <c r="AT133" s="14"/>
      <c r="AU133" s="14">
        <v>2.23251416282708E-2</v>
      </c>
      <c r="AV133" s="14"/>
      <c r="AW133" s="14">
        <v>2.03853673655006E-2</v>
      </c>
      <c r="AX133" s="14"/>
      <c r="AY133" s="14">
        <v>1.89626178361549E-2</v>
      </c>
    </row>
    <row r="134" spans="2:51" x14ac:dyDescent="0.3">
      <c r="B134" t="s">
        <v>107</v>
      </c>
      <c r="C134" s="14">
        <v>6.3798697042352304E-2</v>
      </c>
      <c r="D134" s="14">
        <v>5.6264884618989097E-2</v>
      </c>
      <c r="E134" s="14">
        <v>7.1834001100905306E-2</v>
      </c>
      <c r="F134" s="14"/>
      <c r="G134" s="14">
        <v>3.1813609300322697E-2</v>
      </c>
      <c r="H134" s="14">
        <v>1.29497724622663E-2</v>
      </c>
      <c r="I134" s="14">
        <v>4.6586335475734097E-2</v>
      </c>
      <c r="J134" s="14">
        <v>8.7523565013468599E-2</v>
      </c>
      <c r="K134" s="14">
        <v>8.3821563263685103E-2</v>
      </c>
      <c r="L134" s="14">
        <v>0.108093756423687</v>
      </c>
      <c r="M134" s="14"/>
      <c r="N134" s="14">
        <v>4.38462282925789E-2</v>
      </c>
      <c r="O134" s="14">
        <v>5.0662134629667302E-2</v>
      </c>
      <c r="P134" s="14">
        <v>7.0737298281232305E-2</v>
      </c>
      <c r="Q134" s="14">
        <v>9.0878111446960494E-2</v>
      </c>
      <c r="R134" s="14"/>
      <c r="S134" s="14">
        <v>3.8465899055799599E-2</v>
      </c>
      <c r="T134" s="14">
        <v>6.0790537783034101E-2</v>
      </c>
      <c r="U134" s="14">
        <v>8.3016448872603302E-2</v>
      </c>
      <c r="V134" s="14">
        <v>0.13134048332357801</v>
      </c>
      <c r="W134" s="14">
        <v>5.7925296902581302E-2</v>
      </c>
      <c r="X134" s="14">
        <v>6.6301818034031706E-2</v>
      </c>
      <c r="Y134" s="14">
        <v>4.1651880251047199E-2</v>
      </c>
      <c r="Z134" s="14">
        <v>3.6758380927581699E-2</v>
      </c>
      <c r="AA134" s="14">
        <v>6.15669377243733E-2</v>
      </c>
      <c r="AB134" s="14">
        <v>6.0047568707285601E-2</v>
      </c>
      <c r="AC134" s="14">
        <v>5.0728005854714903E-2</v>
      </c>
      <c r="AD134" s="14">
        <v>8.4017906427751907E-2</v>
      </c>
      <c r="AE134" s="14"/>
      <c r="AF134" s="14">
        <v>5.5878257793357498E-2</v>
      </c>
      <c r="AG134" s="14">
        <v>3.4851220793372599E-2</v>
      </c>
      <c r="AH134" s="14">
        <v>0.101256996994415</v>
      </c>
      <c r="AI134" s="14">
        <v>5.8899997833423201E-2</v>
      </c>
      <c r="AJ134" s="14"/>
      <c r="AK134" s="14">
        <v>5.8478833153623802E-2</v>
      </c>
      <c r="AL134" s="14"/>
      <c r="AM134" s="14">
        <v>3.3785145951715598E-2</v>
      </c>
      <c r="AN134" s="14"/>
      <c r="AO134" s="14">
        <v>4.5434158637362797E-2</v>
      </c>
      <c r="AP134" s="14"/>
      <c r="AQ134" s="14">
        <v>4.9676677441057797E-2</v>
      </c>
      <c r="AR134" s="14">
        <v>3.7071413019737598E-2</v>
      </c>
      <c r="AS134" s="14">
        <v>7.3276229317742803E-2</v>
      </c>
      <c r="AT134" s="14"/>
      <c r="AU134" s="14">
        <v>4.6671697561009001E-2</v>
      </c>
      <c r="AV134" s="14"/>
      <c r="AW134" s="14">
        <v>4.7693479354109898E-2</v>
      </c>
      <c r="AX134" s="14"/>
      <c r="AY134" s="14">
        <v>1.99646569387072E-2</v>
      </c>
    </row>
    <row r="135" spans="2:51" x14ac:dyDescent="0.3">
      <c r="B135" t="s">
        <v>76</v>
      </c>
      <c r="C135" s="14">
        <v>4.8220774498309103E-2</v>
      </c>
      <c r="D135" s="14">
        <v>4.7037198348664697E-2</v>
      </c>
      <c r="E135" s="14">
        <v>4.9906348457470003E-2</v>
      </c>
      <c r="F135" s="14"/>
      <c r="G135" s="14">
        <v>4.7809390283197299E-2</v>
      </c>
      <c r="H135" s="14">
        <v>2.9139603149052201E-2</v>
      </c>
      <c r="I135" s="14">
        <v>2.4569066260708299E-2</v>
      </c>
      <c r="J135" s="14">
        <v>4.3984222224887501E-2</v>
      </c>
      <c r="K135" s="14">
        <v>6.7881160448496194E-2</v>
      </c>
      <c r="L135" s="14">
        <v>7.3495879209399997E-2</v>
      </c>
      <c r="M135" s="14"/>
      <c r="N135" s="14">
        <v>2.4240841982335299E-2</v>
      </c>
      <c r="O135" s="14">
        <v>4.5599127540623202E-2</v>
      </c>
      <c r="P135" s="14">
        <v>4.7070681051265599E-2</v>
      </c>
      <c r="Q135" s="14">
        <v>7.8296573884728202E-2</v>
      </c>
      <c r="R135" s="14"/>
      <c r="S135" s="14">
        <v>3.5034380923815799E-2</v>
      </c>
      <c r="T135" s="14">
        <v>4.39893317532788E-2</v>
      </c>
      <c r="U135" s="14">
        <v>0.11952091316746</v>
      </c>
      <c r="V135" s="14">
        <v>3.7256100432824402E-2</v>
      </c>
      <c r="W135" s="14">
        <v>4.0867253851819302E-2</v>
      </c>
      <c r="X135" s="14">
        <v>5.3202760040373602E-2</v>
      </c>
      <c r="Y135" s="14">
        <v>2.9293921226684599E-2</v>
      </c>
      <c r="Z135" s="14">
        <v>4.7738363868908597E-2</v>
      </c>
      <c r="AA135" s="14">
        <v>1.57316622913709E-2</v>
      </c>
      <c r="AB135" s="14">
        <v>5.8804622330113999E-2</v>
      </c>
      <c r="AC135" s="14">
        <v>5.7759382536950801E-2</v>
      </c>
      <c r="AD135" s="14">
        <v>9.5859250066457902E-2</v>
      </c>
      <c r="AE135" s="14"/>
      <c r="AF135" s="14">
        <v>4.96265888583836E-2</v>
      </c>
      <c r="AG135" s="14">
        <v>1.7483990952963699E-2</v>
      </c>
      <c r="AH135" s="14">
        <v>4.6344150358095901E-2</v>
      </c>
      <c r="AI135" s="14">
        <v>5.1176381582818703E-2</v>
      </c>
      <c r="AJ135" s="14"/>
      <c r="AK135" s="14">
        <v>4.6729470437455602E-2</v>
      </c>
      <c r="AL135" s="14"/>
      <c r="AM135" s="14">
        <v>2.3621152167973301E-2</v>
      </c>
      <c r="AN135" s="14"/>
      <c r="AO135" s="14">
        <v>5.6984056856045497E-2</v>
      </c>
      <c r="AP135" s="14"/>
      <c r="AQ135" s="14">
        <v>4.95056388547431E-2</v>
      </c>
      <c r="AR135" s="14">
        <v>1.2582727400034801E-2</v>
      </c>
      <c r="AS135" s="14">
        <v>5.25935003052906E-2</v>
      </c>
      <c r="AT135" s="14"/>
      <c r="AU135" s="14">
        <v>3.9834117764952201E-2</v>
      </c>
      <c r="AV135" s="14"/>
      <c r="AW135" s="14">
        <v>2.5541798446583299E-2</v>
      </c>
      <c r="AX135" s="14"/>
      <c r="AY135" s="14">
        <v>1.91172883502898E-2</v>
      </c>
    </row>
    <row r="136" spans="2:51" x14ac:dyDescent="0.3">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row>
    <row r="137" spans="2:51" x14ac:dyDescent="0.3">
      <c r="B137" s="6" t="s">
        <v>112</v>
      </c>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row>
    <row r="138" spans="2:51" x14ac:dyDescent="0.3">
      <c r="B138" s="24" t="s">
        <v>81</v>
      </c>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row>
    <row r="139" spans="2:51" x14ac:dyDescent="0.3">
      <c r="B139" t="s">
        <v>103</v>
      </c>
      <c r="C139" s="14">
        <v>3.36477829738238E-2</v>
      </c>
      <c r="D139" s="14">
        <v>4.5318459074502201E-2</v>
      </c>
      <c r="E139" s="14">
        <v>2.1669067625968499E-2</v>
      </c>
      <c r="F139" s="14"/>
      <c r="G139" s="14">
        <v>0.100972447116919</v>
      </c>
      <c r="H139" s="14">
        <v>5.0682279405915798E-2</v>
      </c>
      <c r="I139" s="14">
        <v>3.9365379588648303E-2</v>
      </c>
      <c r="J139" s="14">
        <v>8.0321615510981804E-3</v>
      </c>
      <c r="K139" s="14">
        <v>7.6810119953743998E-3</v>
      </c>
      <c r="L139" s="14">
        <v>7.9583361331718606E-3</v>
      </c>
      <c r="M139" s="14"/>
      <c r="N139" s="14">
        <v>4.6490460713077303E-2</v>
      </c>
      <c r="O139" s="14">
        <v>3.05639936445079E-2</v>
      </c>
      <c r="P139" s="14">
        <v>2.6963840851444699E-2</v>
      </c>
      <c r="Q139" s="14">
        <v>2.9282186609586099E-2</v>
      </c>
      <c r="R139" s="14"/>
      <c r="S139" s="14">
        <v>8.2549259625403895E-2</v>
      </c>
      <c r="T139" s="14">
        <v>8.2950333680714694E-3</v>
      </c>
      <c r="U139" s="14">
        <v>1.5363936701615699E-2</v>
      </c>
      <c r="V139" s="14">
        <v>3.11346993931686E-2</v>
      </c>
      <c r="W139" s="14">
        <v>7.9462736542044894E-3</v>
      </c>
      <c r="X139" s="14">
        <v>3.9397642192312302E-2</v>
      </c>
      <c r="Y139" s="14">
        <v>2.6430696748155201E-2</v>
      </c>
      <c r="Z139" s="14">
        <v>5.1821934710443801E-2</v>
      </c>
      <c r="AA139" s="14">
        <v>5.0538918014380999E-2</v>
      </c>
      <c r="AB139" s="14">
        <v>1.8166052058269901E-2</v>
      </c>
      <c r="AC139" s="14">
        <v>2.96233850651028E-2</v>
      </c>
      <c r="AD139" s="14">
        <v>0</v>
      </c>
      <c r="AE139" s="14"/>
      <c r="AF139" s="14">
        <v>4.89976420158897E-2</v>
      </c>
      <c r="AG139" s="14">
        <v>7.4975212730566801E-2</v>
      </c>
      <c r="AH139" s="14">
        <v>1.0655482228398201E-2</v>
      </c>
      <c r="AI139" s="14">
        <v>2.8254650634316199E-2</v>
      </c>
      <c r="AJ139" s="14"/>
      <c r="AK139" s="14">
        <v>2.9539099635553099E-2</v>
      </c>
      <c r="AL139" s="14"/>
      <c r="AM139" s="14">
        <v>4.7976681690115597E-2</v>
      </c>
      <c r="AN139" s="14"/>
      <c r="AO139" s="14">
        <v>4.76257563783406E-2</v>
      </c>
      <c r="AP139" s="14"/>
      <c r="AQ139" s="14">
        <v>5.3542519110239301E-2</v>
      </c>
      <c r="AR139" s="14">
        <v>4.78668492887728E-2</v>
      </c>
      <c r="AS139" s="14">
        <v>2.3428848916412601E-2</v>
      </c>
      <c r="AT139" s="14"/>
      <c r="AU139" s="14">
        <v>6.74587881261937E-2</v>
      </c>
      <c r="AV139" s="14"/>
      <c r="AW139" s="14">
        <v>6.8097803622421696E-2</v>
      </c>
      <c r="AX139" s="14"/>
      <c r="AY139" s="14">
        <v>8.0155428746603405E-2</v>
      </c>
    </row>
    <row r="140" spans="2:51" x14ac:dyDescent="0.3">
      <c r="B140" t="s">
        <v>72</v>
      </c>
      <c r="C140" s="14">
        <v>9.1856548277169298E-2</v>
      </c>
      <c r="D140" s="14">
        <v>0.13241373528324801</v>
      </c>
      <c r="E140" s="14">
        <v>5.2305374202126498E-2</v>
      </c>
      <c r="F140" s="14"/>
      <c r="G140" s="14">
        <v>0.15301120004376001</v>
      </c>
      <c r="H140" s="14">
        <v>0.16017421978134599</v>
      </c>
      <c r="I140" s="14">
        <v>0.109048515422144</v>
      </c>
      <c r="J140" s="14">
        <v>6.9331743083572595E-2</v>
      </c>
      <c r="K140" s="14">
        <v>4.6184243870221402E-2</v>
      </c>
      <c r="L140" s="14">
        <v>2.9937974175382801E-2</v>
      </c>
      <c r="M140" s="14"/>
      <c r="N140" s="14">
        <v>0.13320414250394699</v>
      </c>
      <c r="O140" s="14">
        <v>8.4141827267261396E-2</v>
      </c>
      <c r="P140" s="14">
        <v>0.101110925957172</v>
      </c>
      <c r="Q140" s="14">
        <v>4.8263147916233998E-2</v>
      </c>
      <c r="R140" s="14"/>
      <c r="S140" s="14">
        <v>0.18349828778990801</v>
      </c>
      <c r="T140" s="14">
        <v>5.4607401100000501E-2</v>
      </c>
      <c r="U140" s="14">
        <v>0.109790602771872</v>
      </c>
      <c r="V140" s="14">
        <v>7.1899042040017E-2</v>
      </c>
      <c r="W140" s="14">
        <v>6.3262550311792703E-2</v>
      </c>
      <c r="X140" s="14">
        <v>9.13701134701215E-2</v>
      </c>
      <c r="Y140" s="14">
        <v>9.8901467600344101E-2</v>
      </c>
      <c r="Z140" s="14">
        <v>3.9506045447415199E-2</v>
      </c>
      <c r="AA140" s="14">
        <v>0.10773396339178</v>
      </c>
      <c r="AB140" s="14">
        <v>5.2087753708211199E-2</v>
      </c>
      <c r="AC140" s="14">
        <v>7.3221092719654199E-2</v>
      </c>
      <c r="AD140" s="14">
        <v>4.8648186291557302E-2</v>
      </c>
      <c r="AE140" s="14"/>
      <c r="AF140" s="14">
        <v>0.12883265052932999</v>
      </c>
      <c r="AG140" s="14">
        <v>0.17393092390467199</v>
      </c>
      <c r="AH140" s="14">
        <v>4.6188784336795699E-2</v>
      </c>
      <c r="AI140" s="14">
        <v>7.9235743579608095E-2</v>
      </c>
      <c r="AJ140" s="14"/>
      <c r="AK140" s="14">
        <v>7.3651086551990902E-2</v>
      </c>
      <c r="AL140" s="14"/>
      <c r="AM140" s="14">
        <v>0.14008027720369601</v>
      </c>
      <c r="AN140" s="14"/>
      <c r="AO140" s="14">
        <v>0.122921314167697</v>
      </c>
      <c r="AP140" s="14"/>
      <c r="AQ140" s="14">
        <v>0.146460178547652</v>
      </c>
      <c r="AR140" s="14">
        <v>0.17038538982639401</v>
      </c>
      <c r="AS140" s="14">
        <v>6.2402467031014701E-2</v>
      </c>
      <c r="AT140" s="14"/>
      <c r="AU140" s="14">
        <v>0.16405876211929299</v>
      </c>
      <c r="AV140" s="14"/>
      <c r="AW140" s="14">
        <v>0.17017796889727599</v>
      </c>
      <c r="AX140" s="14"/>
      <c r="AY140" s="14">
        <v>0.17295940188428299</v>
      </c>
    </row>
    <row r="141" spans="2:51" x14ac:dyDescent="0.3">
      <c r="B141" t="s">
        <v>104</v>
      </c>
      <c r="C141" s="14">
        <v>8.6052400651066896E-2</v>
      </c>
      <c r="D141" s="14">
        <v>0.121210274538955</v>
      </c>
      <c r="E141" s="14">
        <v>5.2806312638112703E-2</v>
      </c>
      <c r="F141" s="14"/>
      <c r="G141" s="14">
        <v>0.12786533003084299</v>
      </c>
      <c r="H141" s="14">
        <v>0.175501693171352</v>
      </c>
      <c r="I141" s="14">
        <v>9.8354972432400503E-2</v>
      </c>
      <c r="J141" s="14">
        <v>6.2526335363839405E-2</v>
      </c>
      <c r="K141" s="14">
        <v>3.0467289463387899E-2</v>
      </c>
      <c r="L141" s="14">
        <v>3.1350812421309701E-2</v>
      </c>
      <c r="M141" s="14"/>
      <c r="N141" s="14">
        <v>0.132573711471828</v>
      </c>
      <c r="O141" s="14">
        <v>6.9489686684778298E-2</v>
      </c>
      <c r="P141" s="14">
        <v>8.7275121010011295E-2</v>
      </c>
      <c r="Q141" s="14">
        <v>5.3072717603554302E-2</v>
      </c>
      <c r="R141" s="14"/>
      <c r="S141" s="14">
        <v>0.129579011260122</v>
      </c>
      <c r="T141" s="14">
        <v>7.8514289844538995E-2</v>
      </c>
      <c r="U141" s="14">
        <v>4.7834182333101001E-2</v>
      </c>
      <c r="V141" s="14">
        <v>2.7910106311380401E-2</v>
      </c>
      <c r="W141" s="14">
        <v>9.7543969905641195E-2</v>
      </c>
      <c r="X141" s="14">
        <v>9.2954719514932505E-2</v>
      </c>
      <c r="Y141" s="14">
        <v>0.119743722128938</v>
      </c>
      <c r="Z141" s="14">
        <v>6.2380642082869198E-2</v>
      </c>
      <c r="AA141" s="14">
        <v>0.110770613689333</v>
      </c>
      <c r="AB141" s="14">
        <v>5.4717193909053503E-2</v>
      </c>
      <c r="AC141" s="14">
        <v>8.06465033609962E-2</v>
      </c>
      <c r="AD141" s="14">
        <v>9.8061362341137506E-2</v>
      </c>
      <c r="AE141" s="14"/>
      <c r="AF141" s="14">
        <v>0.13086791529500399</v>
      </c>
      <c r="AG141" s="14">
        <v>9.1073367819621304E-2</v>
      </c>
      <c r="AH141" s="14">
        <v>4.4548248449364801E-2</v>
      </c>
      <c r="AI141" s="14">
        <v>7.70192094099897E-2</v>
      </c>
      <c r="AJ141" s="14"/>
      <c r="AK141" s="14">
        <v>9.4868959837848099E-2</v>
      </c>
      <c r="AL141" s="14"/>
      <c r="AM141" s="14">
        <v>0.116509096724824</v>
      </c>
      <c r="AN141" s="14"/>
      <c r="AO141" s="14">
        <v>9.4456115725023604E-2</v>
      </c>
      <c r="AP141" s="14"/>
      <c r="AQ141" s="14">
        <v>0.13131277817398301</v>
      </c>
      <c r="AR141" s="14">
        <v>9.70970366788282E-2</v>
      </c>
      <c r="AS141" s="14">
        <v>6.6527662657197298E-2</v>
      </c>
      <c r="AT141" s="14"/>
      <c r="AU141" s="14">
        <v>0.14315789968120901</v>
      </c>
      <c r="AV141" s="14"/>
      <c r="AW141" s="14">
        <v>0.14094374809829399</v>
      </c>
      <c r="AX141" s="14"/>
      <c r="AY141" s="14">
        <v>0.14947537098001801</v>
      </c>
    </row>
    <row r="142" spans="2:51" x14ac:dyDescent="0.3">
      <c r="B142" t="s">
        <v>74</v>
      </c>
      <c r="C142" s="14">
        <v>8.4957124091819894E-2</v>
      </c>
      <c r="D142" s="14">
        <v>9.5682129261011606E-2</v>
      </c>
      <c r="E142" s="14">
        <v>7.5465752900840899E-2</v>
      </c>
      <c r="F142" s="14"/>
      <c r="G142" s="14">
        <v>0.107068374873377</v>
      </c>
      <c r="H142" s="14">
        <v>0.110080952345793</v>
      </c>
      <c r="I142" s="14">
        <v>0.10490497244031501</v>
      </c>
      <c r="J142" s="14">
        <v>7.1406215239276594E-2</v>
      </c>
      <c r="K142" s="14">
        <v>7.9985440977562605E-2</v>
      </c>
      <c r="L142" s="14">
        <v>4.77243411920052E-2</v>
      </c>
      <c r="M142" s="14"/>
      <c r="N142" s="14">
        <v>9.9255851082123897E-2</v>
      </c>
      <c r="O142" s="14">
        <v>9.1427423884124198E-2</v>
      </c>
      <c r="P142" s="14">
        <v>6.4492167440577799E-2</v>
      </c>
      <c r="Q142" s="14">
        <v>8.1797407757215404E-2</v>
      </c>
      <c r="R142" s="14"/>
      <c r="S142" s="14">
        <v>5.7375932346694802E-2</v>
      </c>
      <c r="T142" s="14">
        <v>8.3535132566898707E-2</v>
      </c>
      <c r="U142" s="14">
        <v>7.7036826706343195E-2</v>
      </c>
      <c r="V142" s="14">
        <v>5.6624677837180101E-2</v>
      </c>
      <c r="W142" s="14">
        <v>0.101215999861917</v>
      </c>
      <c r="X142" s="14">
        <v>0.14479496832938499</v>
      </c>
      <c r="Y142" s="14">
        <v>0.12406579340424199</v>
      </c>
      <c r="Z142" s="14">
        <v>0.12647846032575799</v>
      </c>
      <c r="AA142" s="14">
        <v>7.7370284994510694E-2</v>
      </c>
      <c r="AB142" s="14">
        <v>5.6556548668301398E-2</v>
      </c>
      <c r="AC142" s="14">
        <v>8.1820897070499499E-2</v>
      </c>
      <c r="AD142" s="14">
        <v>6.7341006710492798E-2</v>
      </c>
      <c r="AE142" s="14"/>
      <c r="AF142" s="14">
        <v>9.1474381311459102E-2</v>
      </c>
      <c r="AG142" s="14">
        <v>7.3801936892434403E-2</v>
      </c>
      <c r="AH142" s="14">
        <v>6.3329619958902905E-2</v>
      </c>
      <c r="AI142" s="14">
        <v>8.7987407594467604E-2</v>
      </c>
      <c r="AJ142" s="14"/>
      <c r="AK142" s="14">
        <v>7.3805406546841201E-2</v>
      </c>
      <c r="AL142" s="14"/>
      <c r="AM142" s="14">
        <v>0.10529589326494</v>
      </c>
      <c r="AN142" s="14"/>
      <c r="AO142" s="14">
        <v>7.5538505153501995E-2</v>
      </c>
      <c r="AP142" s="14"/>
      <c r="AQ142" s="14">
        <v>9.8415088244292903E-2</v>
      </c>
      <c r="AR142" s="14">
        <v>0.100562978774291</v>
      </c>
      <c r="AS142" s="14">
        <v>7.8019560411769107E-2</v>
      </c>
      <c r="AT142" s="14"/>
      <c r="AU142" s="14">
        <v>0.112557017917953</v>
      </c>
      <c r="AV142" s="14"/>
      <c r="AW142" s="14">
        <v>0.115228823083798</v>
      </c>
      <c r="AX142" s="14"/>
      <c r="AY142" s="14">
        <v>0.14907467263597901</v>
      </c>
    </row>
    <row r="143" spans="2:51" x14ac:dyDescent="0.3">
      <c r="B143" t="s">
        <v>105</v>
      </c>
      <c r="C143" s="14">
        <v>0.15355679724773799</v>
      </c>
      <c r="D143" s="14">
        <v>0.165856000898539</v>
      </c>
      <c r="E143" s="14">
        <v>0.14220710645562901</v>
      </c>
      <c r="F143" s="14"/>
      <c r="G143" s="14">
        <v>0.16911779941116101</v>
      </c>
      <c r="H143" s="14">
        <v>0.12800167290931899</v>
      </c>
      <c r="I143" s="14">
        <v>0.205621853225051</v>
      </c>
      <c r="J143" s="14">
        <v>0.20663042634269299</v>
      </c>
      <c r="K143" s="14">
        <v>0.16248938108337099</v>
      </c>
      <c r="L143" s="14">
        <v>7.2734553953990894E-2</v>
      </c>
      <c r="M143" s="14"/>
      <c r="N143" s="14">
        <v>0.168299585053347</v>
      </c>
      <c r="O143" s="14">
        <v>0.16019160550279499</v>
      </c>
      <c r="P143" s="14">
        <v>0.16747604685977199</v>
      </c>
      <c r="Q143" s="14">
        <v>0.120285403341394</v>
      </c>
      <c r="R143" s="14"/>
      <c r="S143" s="14">
        <v>0.13384103442494</v>
      </c>
      <c r="T143" s="14">
        <v>0.18738538163006199</v>
      </c>
      <c r="U143" s="14">
        <v>0.12666461326247899</v>
      </c>
      <c r="V143" s="14">
        <v>0.153921556312521</v>
      </c>
      <c r="W143" s="14">
        <v>0.16249096232318</v>
      </c>
      <c r="X143" s="14">
        <v>0.179803959478538</v>
      </c>
      <c r="Y143" s="14">
        <v>0.116890270014572</v>
      </c>
      <c r="Z143" s="14">
        <v>0.20139142553526701</v>
      </c>
      <c r="AA143" s="14">
        <v>0.17795600447012899</v>
      </c>
      <c r="AB143" s="14">
        <v>0.13209248159433001</v>
      </c>
      <c r="AC143" s="14">
        <v>0.116104666230766</v>
      </c>
      <c r="AD143" s="14">
        <v>0.14045140060196301</v>
      </c>
      <c r="AE143" s="14"/>
      <c r="AF143" s="14">
        <v>0.12952693899043499</v>
      </c>
      <c r="AG143" s="14">
        <v>0.20566684678482799</v>
      </c>
      <c r="AH143" s="14">
        <v>0.14035653265220399</v>
      </c>
      <c r="AI143" s="14">
        <v>0.160727290889213</v>
      </c>
      <c r="AJ143" s="14"/>
      <c r="AK143" s="14">
        <v>0.18845585922493599</v>
      </c>
      <c r="AL143" s="14"/>
      <c r="AM143" s="14">
        <v>0.16884440662830999</v>
      </c>
      <c r="AN143" s="14"/>
      <c r="AO143" s="14">
        <v>0.163334297991403</v>
      </c>
      <c r="AP143" s="14"/>
      <c r="AQ143" s="14">
        <v>0.133234433658314</v>
      </c>
      <c r="AR143" s="14">
        <v>0.23025149820211999</v>
      </c>
      <c r="AS143" s="14">
        <v>0.152430093270852</v>
      </c>
      <c r="AT143" s="14"/>
      <c r="AU143" s="14">
        <v>0.150436681022173</v>
      </c>
      <c r="AV143" s="14"/>
      <c r="AW143" s="14">
        <v>0.14888344703787701</v>
      </c>
      <c r="AX143" s="14"/>
      <c r="AY143" s="14">
        <v>0.15466138735614399</v>
      </c>
    </row>
    <row r="144" spans="2:51" x14ac:dyDescent="0.3">
      <c r="B144" t="s">
        <v>106</v>
      </c>
      <c r="C144" s="14">
        <v>5.4566657105790201E-2</v>
      </c>
      <c r="D144" s="14">
        <v>4.9237661161065899E-2</v>
      </c>
      <c r="E144" s="14">
        <v>6.0354959713691599E-2</v>
      </c>
      <c r="F144" s="14"/>
      <c r="G144" s="14">
        <v>4.6901255190273501E-2</v>
      </c>
      <c r="H144" s="14">
        <v>6.4781923428835098E-2</v>
      </c>
      <c r="I144" s="14">
        <v>3.45510625898885E-2</v>
      </c>
      <c r="J144" s="14">
        <v>7.2798253276456004E-2</v>
      </c>
      <c r="K144" s="14">
        <v>6.2363934238560299E-2</v>
      </c>
      <c r="L144" s="14">
        <v>4.7685107561539E-2</v>
      </c>
      <c r="M144" s="14"/>
      <c r="N144" s="14">
        <v>5.2946522487442499E-2</v>
      </c>
      <c r="O144" s="14">
        <v>5.4670234502028299E-2</v>
      </c>
      <c r="P144" s="14">
        <v>4.52588325346895E-2</v>
      </c>
      <c r="Q144" s="14">
        <v>6.4996261538770694E-2</v>
      </c>
      <c r="R144" s="14"/>
      <c r="S144" s="14">
        <v>7.4204132025327704E-2</v>
      </c>
      <c r="T144" s="14">
        <v>5.8752871492347598E-2</v>
      </c>
      <c r="U144" s="14">
        <v>3.4454308792360999E-2</v>
      </c>
      <c r="V144" s="14">
        <v>4.8901666136234999E-2</v>
      </c>
      <c r="W144" s="14">
        <v>1.6749392812396902E-2</v>
      </c>
      <c r="X144" s="14">
        <v>4.5179038054178201E-2</v>
      </c>
      <c r="Y144" s="14">
        <v>4.1155190871524902E-2</v>
      </c>
      <c r="Z144" s="14">
        <v>0.14484567308916901</v>
      </c>
      <c r="AA144" s="14">
        <v>6.2153877153738102E-2</v>
      </c>
      <c r="AB144" s="14">
        <v>3.6192260371202399E-2</v>
      </c>
      <c r="AC144" s="14">
        <v>7.8269441097522693E-2</v>
      </c>
      <c r="AD144" s="14">
        <v>3.40868634046331E-2</v>
      </c>
      <c r="AE144" s="14"/>
      <c r="AF144" s="14">
        <v>5.4738381384788003E-2</v>
      </c>
      <c r="AG144" s="14">
        <v>4.5829264029278602E-2</v>
      </c>
      <c r="AH144" s="14">
        <v>6.7501137127450206E-2</v>
      </c>
      <c r="AI144" s="14">
        <v>5.2181232765878799E-2</v>
      </c>
      <c r="AJ144" s="14"/>
      <c r="AK144" s="14">
        <v>4.1613152539502998E-2</v>
      </c>
      <c r="AL144" s="14"/>
      <c r="AM144" s="14">
        <v>6.1665536910959898E-2</v>
      </c>
      <c r="AN144" s="14"/>
      <c r="AO144" s="14">
        <v>8.2884887826884995E-2</v>
      </c>
      <c r="AP144" s="14"/>
      <c r="AQ144" s="14">
        <v>4.90445434714291E-2</v>
      </c>
      <c r="AR144" s="14">
        <v>3.1474731241680501E-2</v>
      </c>
      <c r="AS144" s="14">
        <v>5.8387526067281197E-2</v>
      </c>
      <c r="AT144" s="14"/>
      <c r="AU144" s="14">
        <v>4.3806666831774199E-2</v>
      </c>
      <c r="AV144" s="14"/>
      <c r="AW144" s="14">
        <v>4.6275088112009199E-2</v>
      </c>
      <c r="AX144" s="14"/>
      <c r="AY144" s="14">
        <v>5.1776782969859297E-2</v>
      </c>
    </row>
    <row r="145" spans="2:51" x14ac:dyDescent="0.3">
      <c r="B145" t="s">
        <v>107</v>
      </c>
      <c r="C145" s="14">
        <v>0.16686878028563401</v>
      </c>
      <c r="D145" s="14">
        <v>0.14694035492736399</v>
      </c>
      <c r="E145" s="14">
        <v>0.18479698476621401</v>
      </c>
      <c r="F145" s="14"/>
      <c r="G145" s="14">
        <v>0.108880631584438</v>
      </c>
      <c r="H145" s="14">
        <v>0.12761559697098199</v>
      </c>
      <c r="I145" s="14">
        <v>0.154273652401103</v>
      </c>
      <c r="J145" s="14">
        <v>0.183134355340863</v>
      </c>
      <c r="K145" s="14">
        <v>0.202498315433498</v>
      </c>
      <c r="L145" s="14">
        <v>0.211045900814534</v>
      </c>
      <c r="M145" s="14"/>
      <c r="N145" s="14">
        <v>0.14427860236843201</v>
      </c>
      <c r="O145" s="14">
        <v>0.173334005457737</v>
      </c>
      <c r="P145" s="14">
        <v>0.16960248652843901</v>
      </c>
      <c r="Q145" s="14">
        <v>0.18185288942155001</v>
      </c>
      <c r="R145" s="14"/>
      <c r="S145" s="14">
        <v>0.15645996266907899</v>
      </c>
      <c r="T145" s="14">
        <v>0.15717554175795501</v>
      </c>
      <c r="U145" s="14">
        <v>0.168714845059628</v>
      </c>
      <c r="V145" s="14">
        <v>0.16406493248093801</v>
      </c>
      <c r="W145" s="14">
        <v>0.214423974475041</v>
      </c>
      <c r="X145" s="14">
        <v>0.100735919584664</v>
      </c>
      <c r="Y145" s="14">
        <v>0.15385225179550599</v>
      </c>
      <c r="Z145" s="14">
        <v>0.14144125524248699</v>
      </c>
      <c r="AA145" s="14">
        <v>0.14712912746002799</v>
      </c>
      <c r="AB145" s="14">
        <v>0.25373581083830599</v>
      </c>
      <c r="AC145" s="14">
        <v>0.15719226672578901</v>
      </c>
      <c r="AD145" s="14">
        <v>0.24498973794677001</v>
      </c>
      <c r="AE145" s="14"/>
      <c r="AF145" s="14">
        <v>0.135811202322835</v>
      </c>
      <c r="AG145" s="14">
        <v>6.21589926061357E-2</v>
      </c>
      <c r="AH145" s="14">
        <v>0.22437755084074801</v>
      </c>
      <c r="AI145" s="14">
        <v>0.17678319436488901</v>
      </c>
      <c r="AJ145" s="14"/>
      <c r="AK145" s="14">
        <v>0.17504940336868699</v>
      </c>
      <c r="AL145" s="14"/>
      <c r="AM145" s="14">
        <v>0.15327394725298801</v>
      </c>
      <c r="AN145" s="14"/>
      <c r="AO145" s="14">
        <v>0.11576285064194</v>
      </c>
      <c r="AP145" s="14"/>
      <c r="AQ145" s="14">
        <v>0.10988436122348</v>
      </c>
      <c r="AR145" s="14">
        <v>0.17004211947756701</v>
      </c>
      <c r="AS145" s="14">
        <v>0.18935608017709199</v>
      </c>
      <c r="AT145" s="14"/>
      <c r="AU145" s="14">
        <v>0.108106999537134</v>
      </c>
      <c r="AV145" s="14"/>
      <c r="AW145" s="14">
        <v>8.9975295439220698E-2</v>
      </c>
      <c r="AX145" s="14"/>
      <c r="AY145" s="14">
        <v>9.6419442504238201E-2</v>
      </c>
    </row>
    <row r="146" spans="2:51" x14ac:dyDescent="0.3">
      <c r="B146" t="s">
        <v>76</v>
      </c>
      <c r="C146" s="14">
        <v>0.32849390936695799</v>
      </c>
      <c r="D146" s="14">
        <v>0.24334138485531401</v>
      </c>
      <c r="E146" s="14">
        <v>0.41039444169741701</v>
      </c>
      <c r="F146" s="14"/>
      <c r="G146" s="14">
        <v>0.18618296174922799</v>
      </c>
      <c r="H146" s="14">
        <v>0.183161661986458</v>
      </c>
      <c r="I146" s="14">
        <v>0.25387959190045001</v>
      </c>
      <c r="J146" s="14">
        <v>0.326140509802201</v>
      </c>
      <c r="K146" s="14">
        <v>0.40833038293802498</v>
      </c>
      <c r="L146" s="14">
        <v>0.55156297374806695</v>
      </c>
      <c r="M146" s="14"/>
      <c r="N146" s="14">
        <v>0.22295112431980199</v>
      </c>
      <c r="O146" s="14">
        <v>0.33618122305676801</v>
      </c>
      <c r="P146" s="14">
        <v>0.33782057881789401</v>
      </c>
      <c r="Q146" s="14">
        <v>0.42044998581169502</v>
      </c>
      <c r="R146" s="14"/>
      <c r="S146" s="14">
        <v>0.18249237985852501</v>
      </c>
      <c r="T146" s="14">
        <v>0.37173434824012602</v>
      </c>
      <c r="U146" s="14">
        <v>0.42014068437259899</v>
      </c>
      <c r="V146" s="14">
        <v>0.44554331948856002</v>
      </c>
      <c r="W146" s="14">
        <v>0.33636687665582699</v>
      </c>
      <c r="X146" s="14">
        <v>0.30576363937586898</v>
      </c>
      <c r="Y146" s="14">
        <v>0.318960607436718</v>
      </c>
      <c r="Z146" s="14">
        <v>0.23213456356658899</v>
      </c>
      <c r="AA146" s="14">
        <v>0.26634721082610002</v>
      </c>
      <c r="AB146" s="14">
        <v>0.39645189885232601</v>
      </c>
      <c r="AC146" s="14">
        <v>0.38312174772967</v>
      </c>
      <c r="AD146" s="14">
        <v>0.36642144270344601</v>
      </c>
      <c r="AE146" s="14"/>
      <c r="AF146" s="14">
        <v>0.27975088815026</v>
      </c>
      <c r="AG146" s="14">
        <v>0.272563455232463</v>
      </c>
      <c r="AH146" s="14">
        <v>0.40304264440613602</v>
      </c>
      <c r="AI146" s="14">
        <v>0.33781127076163803</v>
      </c>
      <c r="AJ146" s="14"/>
      <c r="AK146" s="14">
        <v>0.32301703229464002</v>
      </c>
      <c r="AL146" s="14"/>
      <c r="AM146" s="14">
        <v>0.20635416032416601</v>
      </c>
      <c r="AN146" s="14"/>
      <c r="AO146" s="14">
        <v>0.297476272115208</v>
      </c>
      <c r="AP146" s="14"/>
      <c r="AQ146" s="14">
        <v>0.278106097570609</v>
      </c>
      <c r="AR146" s="14">
        <v>0.15231939651034701</v>
      </c>
      <c r="AS146" s="14">
        <v>0.36944776146838099</v>
      </c>
      <c r="AT146" s="14"/>
      <c r="AU146" s="14">
        <v>0.21041718476426999</v>
      </c>
      <c r="AV146" s="14"/>
      <c r="AW146" s="14">
        <v>0.22041782570910401</v>
      </c>
      <c r="AX146" s="14"/>
      <c r="AY146" s="14">
        <v>0.145477512922874</v>
      </c>
    </row>
    <row r="147" spans="2:51" x14ac:dyDescent="0.3">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row>
    <row r="148" spans="2:51" x14ac:dyDescent="0.3">
      <c r="B148" s="6" t="s">
        <v>122</v>
      </c>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row>
    <row r="149" spans="2:51" x14ac:dyDescent="0.3">
      <c r="B149" s="24" t="s">
        <v>81</v>
      </c>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row>
    <row r="150" spans="2:51" x14ac:dyDescent="0.3">
      <c r="B150" t="s">
        <v>113</v>
      </c>
      <c r="C150" s="14">
        <v>0.28500802517652302</v>
      </c>
      <c r="D150" s="14">
        <v>0.270169916825449</v>
      </c>
      <c r="E150" s="14">
        <v>0.30160043005613801</v>
      </c>
      <c r="F150" s="14"/>
      <c r="G150" s="14">
        <v>0.280848087560439</v>
      </c>
      <c r="H150" s="14">
        <v>0.30659878930780399</v>
      </c>
      <c r="I150" s="14">
        <v>0.30723283097894799</v>
      </c>
      <c r="J150" s="14">
        <v>0.28574486802011601</v>
      </c>
      <c r="K150" s="14">
        <v>0.23918546245896599</v>
      </c>
      <c r="L150" s="14">
        <v>0.28226934204218401</v>
      </c>
      <c r="M150" s="14"/>
      <c r="N150" s="14">
        <v>0.35467595366368299</v>
      </c>
      <c r="O150" s="14">
        <v>0.25505956534283603</v>
      </c>
      <c r="P150" s="14">
        <v>0.28160340206006501</v>
      </c>
      <c r="Q150" s="14">
        <v>0.240555459533107</v>
      </c>
      <c r="R150" s="14"/>
      <c r="S150" s="14">
        <v>0.32272279398394699</v>
      </c>
      <c r="T150" s="14">
        <v>0.25400459279778997</v>
      </c>
      <c r="U150" s="14">
        <v>0.26634769238681699</v>
      </c>
      <c r="V150" s="14">
        <v>0.283760013378348</v>
      </c>
      <c r="W150" s="14">
        <v>0.23230724124621999</v>
      </c>
      <c r="X150" s="14">
        <v>0.29365842164384698</v>
      </c>
      <c r="Y150" s="14">
        <v>0.239618209788757</v>
      </c>
      <c r="Z150" s="14">
        <v>0.24574351545137299</v>
      </c>
      <c r="AA150" s="14">
        <v>0.29773060574351701</v>
      </c>
      <c r="AB150" s="14">
        <v>0.33910909205735401</v>
      </c>
      <c r="AC150" s="14">
        <v>0.31817034369630298</v>
      </c>
      <c r="AD150" s="14">
        <v>0.30293807672078699</v>
      </c>
      <c r="AE150" s="14"/>
      <c r="AF150" s="14">
        <v>8.9583092113756396E-2</v>
      </c>
      <c r="AG150" s="14">
        <v>0.28445109186612</v>
      </c>
      <c r="AH150" s="14">
        <v>0.23443286140981701</v>
      </c>
      <c r="AI150" s="14">
        <v>0.38639183019416001</v>
      </c>
      <c r="AJ150" s="14"/>
      <c r="AK150" s="14">
        <v>0.20522963185210899</v>
      </c>
      <c r="AL150" s="14"/>
      <c r="AM150" s="14">
        <v>0.213699797341908</v>
      </c>
      <c r="AN150" s="14"/>
      <c r="AO150" s="14">
        <v>0.173458305202015</v>
      </c>
      <c r="AP150" s="14"/>
      <c r="AQ150" s="14">
        <v>0.117470413957634</v>
      </c>
      <c r="AR150" s="14">
        <v>0.13489107154906399</v>
      </c>
      <c r="AS150" s="14">
        <v>0.368539180699201</v>
      </c>
      <c r="AT150" s="14"/>
      <c r="AU150" s="14">
        <v>0.126382423013185</v>
      </c>
      <c r="AV150" s="14"/>
      <c r="AW150" s="14">
        <v>0.13994336434435201</v>
      </c>
      <c r="AX150" s="14"/>
      <c r="AY150" s="14">
        <v>0.14838526640295799</v>
      </c>
    </row>
    <row r="151" spans="2:51" x14ac:dyDescent="0.3">
      <c r="B151" t="s">
        <v>114</v>
      </c>
      <c r="C151" s="14">
        <v>0.208774252039305</v>
      </c>
      <c r="D151" s="14">
        <v>0.21802604020427699</v>
      </c>
      <c r="E151" s="14">
        <v>0.198805186351207</v>
      </c>
      <c r="F151" s="14"/>
      <c r="G151" s="14">
        <v>0.23369745617715201</v>
      </c>
      <c r="H151" s="14">
        <v>0.248815207442798</v>
      </c>
      <c r="I151" s="14">
        <v>0.18262021431439701</v>
      </c>
      <c r="J151" s="14">
        <v>0.242406172894651</v>
      </c>
      <c r="K151" s="14">
        <v>0.193986844676131</v>
      </c>
      <c r="L151" s="14">
        <v>0.163337050024804</v>
      </c>
      <c r="M151" s="14"/>
      <c r="N151" s="14">
        <v>0.26077421497716402</v>
      </c>
      <c r="O151" s="14">
        <v>0.22016288195307299</v>
      </c>
      <c r="P151" s="14">
        <v>0.191658992744559</v>
      </c>
      <c r="Q151" s="14">
        <v>0.15838020664765801</v>
      </c>
      <c r="R151" s="14"/>
      <c r="S151" s="14">
        <v>0.20206238069048099</v>
      </c>
      <c r="T151" s="14">
        <v>0.20325007102804199</v>
      </c>
      <c r="U151" s="14">
        <v>0.22019490487516899</v>
      </c>
      <c r="V151" s="14">
        <v>0.16794102644411901</v>
      </c>
      <c r="W151" s="14">
        <v>0.232944330824116</v>
      </c>
      <c r="X151" s="14">
        <v>0.22740057843070799</v>
      </c>
      <c r="Y151" s="14">
        <v>0.23070044936929399</v>
      </c>
      <c r="Z151" s="14">
        <v>0.28781734896905498</v>
      </c>
      <c r="AA151" s="14">
        <v>0.20501037432833399</v>
      </c>
      <c r="AB151" s="14">
        <v>0.184041448286973</v>
      </c>
      <c r="AC151" s="14">
        <v>0.165996413371954</v>
      </c>
      <c r="AD151" s="14">
        <v>0.23836127532513399</v>
      </c>
      <c r="AE151" s="14"/>
      <c r="AF151" s="14">
        <v>0.18996450178635799</v>
      </c>
      <c r="AG151" s="14">
        <v>0.175566122006168</v>
      </c>
      <c r="AH151" s="14">
        <v>0.18518339424524699</v>
      </c>
      <c r="AI151" s="14">
        <v>0.226380062640959</v>
      </c>
      <c r="AJ151" s="14"/>
      <c r="AK151" s="14">
        <v>0.18324031381783201</v>
      </c>
      <c r="AL151" s="14"/>
      <c r="AM151" s="14">
        <v>0.19156760643005599</v>
      </c>
      <c r="AN151" s="14"/>
      <c r="AO151" s="14">
        <v>0.19606454539068199</v>
      </c>
      <c r="AP151" s="14"/>
      <c r="AQ151" s="14">
        <v>0.178615789709238</v>
      </c>
      <c r="AR151" s="14">
        <v>0.28269043358103702</v>
      </c>
      <c r="AS151" s="14">
        <v>0.21205613349052399</v>
      </c>
      <c r="AT151" s="14"/>
      <c r="AU151" s="14">
        <v>0.195884480869079</v>
      </c>
      <c r="AV151" s="14"/>
      <c r="AW151" s="14">
        <v>0.21654858993345499</v>
      </c>
      <c r="AX151" s="14"/>
      <c r="AY151" s="14">
        <v>0.24685020731403301</v>
      </c>
    </row>
    <row r="152" spans="2:51" x14ac:dyDescent="0.3">
      <c r="B152" t="s">
        <v>115</v>
      </c>
      <c r="C152" s="14">
        <v>0.15957938761829299</v>
      </c>
      <c r="D152" s="14">
        <v>0.14472254422099901</v>
      </c>
      <c r="E152" s="14">
        <v>0.17323217674305399</v>
      </c>
      <c r="F152" s="14"/>
      <c r="G152" s="14">
        <v>0.184614586301866</v>
      </c>
      <c r="H152" s="14">
        <v>0.168482453136924</v>
      </c>
      <c r="I152" s="14">
        <v>0.16271025204671399</v>
      </c>
      <c r="J152" s="14">
        <v>0.14680099005679101</v>
      </c>
      <c r="K152" s="14">
        <v>0.13696329626716999</v>
      </c>
      <c r="L152" s="14">
        <v>0.15842773864516199</v>
      </c>
      <c r="M152" s="14"/>
      <c r="N152" s="14">
        <v>0.132310465342523</v>
      </c>
      <c r="O152" s="14">
        <v>0.16909760433817</v>
      </c>
      <c r="P152" s="14">
        <v>0.17375733530701201</v>
      </c>
      <c r="Q152" s="14">
        <v>0.16600699350058001</v>
      </c>
      <c r="R152" s="14"/>
      <c r="S152" s="14">
        <v>0.16586872235511699</v>
      </c>
      <c r="T152" s="14">
        <v>0.161578112062225</v>
      </c>
      <c r="U152" s="14">
        <v>0.22131649383158</v>
      </c>
      <c r="V152" s="14">
        <v>0.18938613304273</v>
      </c>
      <c r="W152" s="14">
        <v>0.107201000959462</v>
      </c>
      <c r="X152" s="14">
        <v>0.13978424559744199</v>
      </c>
      <c r="Y152" s="14">
        <v>0.15555164201491101</v>
      </c>
      <c r="Z152" s="14">
        <v>0.210163821015484</v>
      </c>
      <c r="AA152" s="14">
        <v>0.164194707020304</v>
      </c>
      <c r="AB152" s="14">
        <v>0.125992698683422</v>
      </c>
      <c r="AC152" s="14">
        <v>0.15501861152747301</v>
      </c>
      <c r="AD152" s="14">
        <v>8.3662597538290806E-2</v>
      </c>
      <c r="AE152" s="14"/>
      <c r="AF152" s="14">
        <v>0.14609447285605001</v>
      </c>
      <c r="AG152" s="14">
        <v>9.7312443000562604E-2</v>
      </c>
      <c r="AH152" s="14">
        <v>0.210495024848562</v>
      </c>
      <c r="AI152" s="14">
        <v>0.15373699599127699</v>
      </c>
      <c r="AJ152" s="14"/>
      <c r="AK152" s="14">
        <v>0.163988321088333</v>
      </c>
      <c r="AL152" s="14"/>
      <c r="AM152" s="14">
        <v>0.14859301797021701</v>
      </c>
      <c r="AN152" s="14"/>
      <c r="AO152" s="14">
        <v>0.17349219075404099</v>
      </c>
      <c r="AP152" s="14"/>
      <c r="AQ152" s="14">
        <v>0.14616116143972099</v>
      </c>
      <c r="AR152" s="14">
        <v>0.17662391608990799</v>
      </c>
      <c r="AS152" s="14">
        <v>0.159735827914471</v>
      </c>
      <c r="AT152" s="14"/>
      <c r="AU152" s="14">
        <v>0.16761251120460099</v>
      </c>
      <c r="AV152" s="14"/>
      <c r="AW152" s="14">
        <v>0.15241663404033801</v>
      </c>
      <c r="AX152" s="14"/>
      <c r="AY152" s="14">
        <v>0.173058491194229</v>
      </c>
    </row>
    <row r="153" spans="2:51" x14ac:dyDescent="0.3">
      <c r="B153" t="s">
        <v>116</v>
      </c>
      <c r="C153" s="14">
        <v>0.13839760409891799</v>
      </c>
      <c r="D153" s="14">
        <v>0.14322336683897</v>
      </c>
      <c r="E153" s="14">
        <v>0.133138087048848</v>
      </c>
      <c r="F153" s="14"/>
      <c r="G153" s="14">
        <v>0.13022360339416</v>
      </c>
      <c r="H153" s="14">
        <v>0.11334937367643701</v>
      </c>
      <c r="I153" s="14">
        <v>0.121855081109931</v>
      </c>
      <c r="J153" s="14">
        <v>0.13091644282544099</v>
      </c>
      <c r="K153" s="14">
        <v>0.13966646503375901</v>
      </c>
      <c r="L153" s="14">
        <v>0.18292003042928501</v>
      </c>
      <c r="M153" s="14"/>
      <c r="N153" s="14">
        <v>0.118990881630208</v>
      </c>
      <c r="O153" s="14">
        <v>0.14370228837964899</v>
      </c>
      <c r="P153" s="14">
        <v>0.144315970616365</v>
      </c>
      <c r="Q153" s="14">
        <v>0.15011870025177801</v>
      </c>
      <c r="R153" s="14"/>
      <c r="S153" s="14">
        <v>0.11917431860626</v>
      </c>
      <c r="T153" s="14">
        <v>0.15892044016270501</v>
      </c>
      <c r="U153" s="14">
        <v>0.11610180481058099</v>
      </c>
      <c r="V153" s="14">
        <v>0.169718426487491</v>
      </c>
      <c r="W153" s="14">
        <v>0.18498131657265099</v>
      </c>
      <c r="X153" s="14">
        <v>0.109127792759334</v>
      </c>
      <c r="Y153" s="14">
        <v>0.12152707099358701</v>
      </c>
      <c r="Z153" s="14">
        <v>4.9077292239917497E-2</v>
      </c>
      <c r="AA153" s="14">
        <v>0.15386631951925001</v>
      </c>
      <c r="AB153" s="14">
        <v>0.14815797730102401</v>
      </c>
      <c r="AC153" s="14">
        <v>0.15520466191205001</v>
      </c>
      <c r="AD153" s="14">
        <v>0.13483830336230199</v>
      </c>
      <c r="AE153" s="14"/>
      <c r="AF153" s="14">
        <v>0.165186538952244</v>
      </c>
      <c r="AG153" s="14">
        <v>0.191637787912221</v>
      </c>
      <c r="AH153" s="14">
        <v>0.184271218890558</v>
      </c>
      <c r="AI153" s="14">
        <v>0.105876668306691</v>
      </c>
      <c r="AJ153" s="14"/>
      <c r="AK153" s="14">
        <v>0.173766283502999</v>
      </c>
      <c r="AL153" s="14"/>
      <c r="AM153" s="14">
        <v>0.16319605922317101</v>
      </c>
      <c r="AN153" s="14"/>
      <c r="AO153" s="14">
        <v>0.15175446103059001</v>
      </c>
      <c r="AP153" s="14"/>
      <c r="AQ153" s="14">
        <v>0.17286792990109601</v>
      </c>
      <c r="AR153" s="14">
        <v>0.180487743051611</v>
      </c>
      <c r="AS153" s="14">
        <v>0.119912109525602</v>
      </c>
      <c r="AT153" s="14"/>
      <c r="AU153" s="14">
        <v>0.160469720880591</v>
      </c>
      <c r="AV153" s="14"/>
      <c r="AW153" s="14">
        <v>0.182873909875408</v>
      </c>
      <c r="AX153" s="14"/>
      <c r="AY153" s="14">
        <v>0.18135898447571999</v>
      </c>
    </row>
    <row r="154" spans="2:51" x14ac:dyDescent="0.3">
      <c r="B154" t="s">
        <v>117</v>
      </c>
      <c r="C154" s="14">
        <v>0.181391062466491</v>
      </c>
      <c r="D154" s="14">
        <v>0.20373593360916301</v>
      </c>
      <c r="E154" s="14">
        <v>0.16166500943839199</v>
      </c>
      <c r="F154" s="14"/>
      <c r="G154" s="14">
        <v>0.131244314408621</v>
      </c>
      <c r="H154" s="14">
        <v>0.131843712501235</v>
      </c>
      <c r="I154" s="14">
        <v>0.20496031971575501</v>
      </c>
      <c r="J154" s="14">
        <v>0.167465802811957</v>
      </c>
      <c r="K154" s="14">
        <v>0.26434031859732798</v>
      </c>
      <c r="L154" s="14">
        <v>0.19205631809495399</v>
      </c>
      <c r="M154" s="14"/>
      <c r="N154" s="14">
        <v>0.117237903696507</v>
      </c>
      <c r="O154" s="14">
        <v>0.173955516119633</v>
      </c>
      <c r="P154" s="14">
        <v>0.19497168388254699</v>
      </c>
      <c r="Q154" s="14">
        <v>0.24615487075856499</v>
      </c>
      <c r="R154" s="14"/>
      <c r="S154" s="14">
        <v>0.157163860125</v>
      </c>
      <c r="T154" s="14">
        <v>0.204451577423436</v>
      </c>
      <c r="U154" s="14">
        <v>0.13006833422003999</v>
      </c>
      <c r="V154" s="14">
        <v>0.17574397385934501</v>
      </c>
      <c r="W154" s="14">
        <v>0.212546310805663</v>
      </c>
      <c r="X154" s="14">
        <v>0.208028577192228</v>
      </c>
      <c r="Y154" s="14">
        <v>0.21039899260728201</v>
      </c>
      <c r="Z154" s="14">
        <v>0.14363779961393799</v>
      </c>
      <c r="AA154" s="14">
        <v>0.17353877676537299</v>
      </c>
      <c r="AB154" s="14">
        <v>0.153823159953971</v>
      </c>
      <c r="AC154" s="14">
        <v>0.20560996949222099</v>
      </c>
      <c r="AD154" s="14">
        <v>0.24019974705348601</v>
      </c>
      <c r="AE154" s="14"/>
      <c r="AF154" s="14">
        <v>0.38557526353706101</v>
      </c>
      <c r="AG154" s="14">
        <v>0.23997274627567999</v>
      </c>
      <c r="AH154" s="14">
        <v>0.171605701173796</v>
      </c>
      <c r="AI154" s="14">
        <v>9.6613806182015996E-2</v>
      </c>
      <c r="AJ154" s="14"/>
      <c r="AK154" s="14">
        <v>0.23445069486296399</v>
      </c>
      <c r="AL154" s="14"/>
      <c r="AM154" s="14">
        <v>0.26002503582242198</v>
      </c>
      <c r="AN154" s="14"/>
      <c r="AO154" s="14">
        <v>0.28413740471018301</v>
      </c>
      <c r="AP154" s="14"/>
      <c r="AQ154" s="14">
        <v>0.35868000519334797</v>
      </c>
      <c r="AR154" s="14">
        <v>0.19667548241636401</v>
      </c>
      <c r="AS154" s="14">
        <v>0.114903126633241</v>
      </c>
      <c r="AT154" s="14"/>
      <c r="AU154" s="14">
        <v>0.318984116227643</v>
      </c>
      <c r="AV154" s="14"/>
      <c r="AW154" s="14">
        <v>0.28140323995894601</v>
      </c>
      <c r="AX154" s="14"/>
      <c r="AY154" s="14">
        <v>0.22849858952445901</v>
      </c>
    </row>
    <row r="155" spans="2:51" x14ac:dyDescent="0.3">
      <c r="B155" t="s">
        <v>118</v>
      </c>
      <c r="C155" s="14">
        <v>2.6849668600469001E-2</v>
      </c>
      <c r="D155" s="14">
        <v>2.0122198301142102E-2</v>
      </c>
      <c r="E155" s="14">
        <v>3.1559110362361101E-2</v>
      </c>
      <c r="F155" s="14"/>
      <c r="G155" s="14">
        <v>3.9371952157762999E-2</v>
      </c>
      <c r="H155" s="14">
        <v>3.0910463934800899E-2</v>
      </c>
      <c r="I155" s="14">
        <v>2.06213018342562E-2</v>
      </c>
      <c r="J155" s="14">
        <v>2.6665723391044501E-2</v>
      </c>
      <c r="K155" s="14">
        <v>2.5857612966645901E-2</v>
      </c>
      <c r="L155" s="14">
        <v>2.0989520763610599E-2</v>
      </c>
      <c r="M155" s="14"/>
      <c r="N155" s="14">
        <v>1.6010580689915999E-2</v>
      </c>
      <c r="O155" s="14">
        <v>3.8022143866638797E-2</v>
      </c>
      <c r="P155" s="14">
        <v>1.36926153894508E-2</v>
      </c>
      <c r="Q155" s="14">
        <v>3.8783769308311601E-2</v>
      </c>
      <c r="R155" s="14"/>
      <c r="S155" s="14">
        <v>3.30079242391947E-2</v>
      </c>
      <c r="T155" s="14">
        <v>1.7795206525801702E-2</v>
      </c>
      <c r="U155" s="14">
        <v>4.5970769875812702E-2</v>
      </c>
      <c r="V155" s="14">
        <v>1.34504267879666E-2</v>
      </c>
      <c r="W155" s="14">
        <v>3.0019799591888201E-2</v>
      </c>
      <c r="X155" s="14">
        <v>2.2000384376440401E-2</v>
      </c>
      <c r="Y155" s="14">
        <v>4.2203635226168899E-2</v>
      </c>
      <c r="Z155" s="14">
        <v>6.3560222710231706E-2</v>
      </c>
      <c r="AA155" s="14">
        <v>5.6592166232214101E-3</v>
      </c>
      <c r="AB155" s="14">
        <v>4.8875623717256803E-2</v>
      </c>
      <c r="AC155" s="14">
        <v>0</v>
      </c>
      <c r="AD155" s="14">
        <v>0</v>
      </c>
      <c r="AE155" s="14"/>
      <c r="AF155" s="14">
        <v>2.3596130754531101E-2</v>
      </c>
      <c r="AG155" s="14">
        <v>1.10598089392487E-2</v>
      </c>
      <c r="AH155" s="14">
        <v>1.40117994320197E-2</v>
      </c>
      <c r="AI155" s="14">
        <v>3.1000636684897099E-2</v>
      </c>
      <c r="AJ155" s="14"/>
      <c r="AK155" s="14">
        <v>3.9324754875762702E-2</v>
      </c>
      <c r="AL155" s="14"/>
      <c r="AM155" s="14">
        <v>2.2918483212225099E-2</v>
      </c>
      <c r="AN155" s="14"/>
      <c r="AO155" s="14">
        <v>2.1093092912489699E-2</v>
      </c>
      <c r="AP155" s="14"/>
      <c r="AQ155" s="14">
        <v>2.62046997989617E-2</v>
      </c>
      <c r="AR155" s="14">
        <v>2.8631353312016099E-2</v>
      </c>
      <c r="AS155" s="14">
        <v>2.48536217369612E-2</v>
      </c>
      <c r="AT155" s="14"/>
      <c r="AU155" s="14">
        <v>3.0666747804900099E-2</v>
      </c>
      <c r="AV155" s="14"/>
      <c r="AW155" s="14">
        <v>2.6814261847500801E-2</v>
      </c>
      <c r="AX155" s="14"/>
      <c r="AY155" s="14">
        <v>2.1848461088599599E-2</v>
      </c>
    </row>
    <row r="156" spans="2:51" x14ac:dyDescent="0.3">
      <c r="B156" t="s">
        <v>119</v>
      </c>
      <c r="C156" s="14">
        <v>0.49378227721582801</v>
      </c>
      <c r="D156" s="14">
        <v>0.48819595702972601</v>
      </c>
      <c r="E156" s="14">
        <v>0.50040561640734504</v>
      </c>
      <c r="F156" s="14"/>
      <c r="G156" s="14">
        <v>0.51454554373759098</v>
      </c>
      <c r="H156" s="14">
        <v>0.55541399675060299</v>
      </c>
      <c r="I156" s="14">
        <v>0.489853045293345</v>
      </c>
      <c r="J156" s="14">
        <v>0.52815104091476694</v>
      </c>
      <c r="K156" s="14">
        <v>0.43317230713509702</v>
      </c>
      <c r="L156" s="14">
        <v>0.44560639206698799</v>
      </c>
      <c r="M156" s="14"/>
      <c r="N156" s="14">
        <v>0.61545016864084701</v>
      </c>
      <c r="O156" s="14">
        <v>0.47522244729590901</v>
      </c>
      <c r="P156" s="14">
        <v>0.47326239480462501</v>
      </c>
      <c r="Q156" s="14">
        <v>0.39893566618076498</v>
      </c>
      <c r="R156" s="14"/>
      <c r="S156" s="14">
        <v>0.52478517467442798</v>
      </c>
      <c r="T156" s="14">
        <v>0.45725466382583202</v>
      </c>
      <c r="U156" s="14">
        <v>0.48654259726198501</v>
      </c>
      <c r="V156" s="14">
        <v>0.45170103982246701</v>
      </c>
      <c r="W156" s="14">
        <v>0.46525157207033602</v>
      </c>
      <c r="X156" s="14">
        <v>0.52105900007455497</v>
      </c>
      <c r="Y156" s="14">
        <v>0.47031865915805099</v>
      </c>
      <c r="Z156" s="14">
        <v>0.53356086442042805</v>
      </c>
      <c r="AA156" s="14">
        <v>0.50274098007185097</v>
      </c>
      <c r="AB156" s="14">
        <v>0.52315054034432595</v>
      </c>
      <c r="AC156" s="14">
        <v>0.48416675706825701</v>
      </c>
      <c r="AD156" s="14">
        <v>0.54129935204592095</v>
      </c>
      <c r="AE156" s="14"/>
      <c r="AF156" s="14">
        <v>0.27954759390011402</v>
      </c>
      <c r="AG156" s="14">
        <v>0.460017213872288</v>
      </c>
      <c r="AH156" s="14">
        <v>0.419616255655064</v>
      </c>
      <c r="AI156" s="14">
        <v>0.61277189283511901</v>
      </c>
      <c r="AJ156" s="14"/>
      <c r="AK156" s="14">
        <v>0.38846994566994097</v>
      </c>
      <c r="AL156" s="14"/>
      <c r="AM156" s="14">
        <v>0.40526740377196502</v>
      </c>
      <c r="AN156" s="14"/>
      <c r="AO156" s="14">
        <v>0.36952285059269702</v>
      </c>
      <c r="AP156" s="14"/>
      <c r="AQ156" s="14">
        <v>0.29608620366687199</v>
      </c>
      <c r="AR156" s="14">
        <v>0.41758150513010101</v>
      </c>
      <c r="AS156" s="14">
        <v>0.58059531418972499</v>
      </c>
      <c r="AT156" s="14"/>
      <c r="AU156" s="14">
        <v>0.32226690388226398</v>
      </c>
      <c r="AV156" s="14"/>
      <c r="AW156" s="14">
        <v>0.356491954277806</v>
      </c>
      <c r="AX156" s="14"/>
      <c r="AY156" s="14">
        <v>0.39523547371699103</v>
      </c>
    </row>
    <row r="157" spans="2:51" x14ac:dyDescent="0.3">
      <c r="B157" t="s">
        <v>120</v>
      </c>
      <c r="C157" s="14">
        <v>0.319788666565409</v>
      </c>
      <c r="D157" s="14">
        <v>0.346959300448133</v>
      </c>
      <c r="E157" s="14">
        <v>0.29480309648724001</v>
      </c>
      <c r="F157" s="14"/>
      <c r="G157" s="14">
        <v>0.26146791780278</v>
      </c>
      <c r="H157" s="14">
        <v>0.24519308617767199</v>
      </c>
      <c r="I157" s="14">
        <v>0.326815400825685</v>
      </c>
      <c r="J157" s="14">
        <v>0.29838224563739801</v>
      </c>
      <c r="K157" s="14">
        <v>0.404006783631087</v>
      </c>
      <c r="L157" s="14">
        <v>0.374976348524239</v>
      </c>
      <c r="M157" s="14"/>
      <c r="N157" s="14">
        <v>0.23622878532671501</v>
      </c>
      <c r="O157" s="14">
        <v>0.31765780449928199</v>
      </c>
      <c r="P157" s="14">
        <v>0.33928765449891302</v>
      </c>
      <c r="Q157" s="14">
        <v>0.396273571010343</v>
      </c>
      <c r="R157" s="14"/>
      <c r="S157" s="14">
        <v>0.27633817873125999</v>
      </c>
      <c r="T157" s="14">
        <v>0.36337201758614102</v>
      </c>
      <c r="U157" s="14">
        <v>0.24617013903062099</v>
      </c>
      <c r="V157" s="14">
        <v>0.34546240034683601</v>
      </c>
      <c r="W157" s="14">
        <v>0.39752762737831399</v>
      </c>
      <c r="X157" s="14">
        <v>0.31715636995156199</v>
      </c>
      <c r="Y157" s="14">
        <v>0.33192606360086901</v>
      </c>
      <c r="Z157" s="14">
        <v>0.19271509185385599</v>
      </c>
      <c r="AA157" s="14">
        <v>0.327405096284623</v>
      </c>
      <c r="AB157" s="14">
        <v>0.30198113725499498</v>
      </c>
      <c r="AC157" s="14">
        <v>0.36081463140427</v>
      </c>
      <c r="AD157" s="14">
        <v>0.37503805041578803</v>
      </c>
      <c r="AE157" s="14"/>
      <c r="AF157" s="14">
        <v>0.55076180248930395</v>
      </c>
      <c r="AG157" s="14">
        <v>0.43161053418790102</v>
      </c>
      <c r="AH157" s="14">
        <v>0.35587692006435401</v>
      </c>
      <c r="AI157" s="14">
        <v>0.202490474488707</v>
      </c>
      <c r="AJ157" s="14"/>
      <c r="AK157" s="14">
        <v>0.40821697836596299</v>
      </c>
      <c r="AL157" s="14"/>
      <c r="AM157" s="14">
        <v>0.42322109504559302</v>
      </c>
      <c r="AN157" s="14"/>
      <c r="AO157" s="14">
        <v>0.43589186574077299</v>
      </c>
      <c r="AP157" s="14"/>
      <c r="AQ157" s="14">
        <v>0.53154793509444498</v>
      </c>
      <c r="AR157" s="14">
        <v>0.37716322546797398</v>
      </c>
      <c r="AS157" s="14">
        <v>0.234815236158843</v>
      </c>
      <c r="AT157" s="14"/>
      <c r="AU157" s="14">
        <v>0.47945383710823403</v>
      </c>
      <c r="AV157" s="14"/>
      <c r="AW157" s="14">
        <v>0.46427714983435497</v>
      </c>
      <c r="AX157" s="14"/>
      <c r="AY157" s="14">
        <v>0.40985757400018002</v>
      </c>
    </row>
    <row r="158" spans="2:51" x14ac:dyDescent="0.3">
      <c r="B158" t="s">
        <v>121</v>
      </c>
      <c r="C158" s="14">
        <v>0.17399361065041899</v>
      </c>
      <c r="D158" s="14">
        <v>0.14123665658159301</v>
      </c>
      <c r="E158" s="14">
        <v>0.205602519920105</v>
      </c>
      <c r="F158" s="14"/>
      <c r="G158" s="14">
        <v>0.25307762593480998</v>
      </c>
      <c r="H158" s="14">
        <v>0.310220910572931</v>
      </c>
      <c r="I158" s="14">
        <v>0.16303764446766</v>
      </c>
      <c r="J158" s="14">
        <v>0.22976879527736899</v>
      </c>
      <c r="K158" s="14">
        <v>2.91655235040095E-2</v>
      </c>
      <c r="L158" s="14">
        <v>7.0630043542748405E-2</v>
      </c>
      <c r="M158" s="14"/>
      <c r="N158" s="14">
        <v>0.37922138331413202</v>
      </c>
      <c r="O158" s="14">
        <v>0.15756464279662699</v>
      </c>
      <c r="P158" s="14">
        <v>0.13397474030571199</v>
      </c>
      <c r="Q158" s="14">
        <v>2.6620951704216501E-3</v>
      </c>
      <c r="R158" s="14"/>
      <c r="S158" s="14">
        <v>0.24844699594316799</v>
      </c>
      <c r="T158" s="14">
        <v>9.38826462396911E-2</v>
      </c>
      <c r="U158" s="14">
        <v>0.24037245823136399</v>
      </c>
      <c r="V158" s="14">
        <v>0.106238639475631</v>
      </c>
      <c r="W158" s="14">
        <v>6.7723944692021504E-2</v>
      </c>
      <c r="X158" s="14">
        <v>0.20390263012299301</v>
      </c>
      <c r="Y158" s="14">
        <v>0.138392595557182</v>
      </c>
      <c r="Z158" s="14">
        <v>0.340845772566573</v>
      </c>
      <c r="AA158" s="14">
        <v>0.175335883787229</v>
      </c>
      <c r="AB158" s="14">
        <v>0.221169403089331</v>
      </c>
      <c r="AC158" s="14">
        <v>0.123352125663986</v>
      </c>
      <c r="AD158" s="14">
        <v>0.166261301630133</v>
      </c>
      <c r="AE158" s="14"/>
      <c r="AF158" s="14">
        <v>-0.27121420858918999</v>
      </c>
      <c r="AG158" s="14">
        <v>2.84066796843877E-2</v>
      </c>
      <c r="AH158" s="14">
        <v>6.3739335590709503E-2</v>
      </c>
      <c r="AI158" s="14">
        <v>0.41028141834641202</v>
      </c>
      <c r="AJ158" s="14"/>
      <c r="AK158" s="14">
        <v>-1.9747032696022598E-2</v>
      </c>
      <c r="AL158" s="14"/>
      <c r="AM158" s="14">
        <v>-1.7953691273628499E-2</v>
      </c>
      <c r="AN158" s="14"/>
      <c r="AO158" s="14">
        <v>-6.6369015148075999E-2</v>
      </c>
      <c r="AP158" s="14"/>
      <c r="AQ158" s="14">
        <v>-0.23546173142757301</v>
      </c>
      <c r="AR158" s="14">
        <v>4.0418279662126702E-2</v>
      </c>
      <c r="AS158" s="14">
        <v>0.34578007803088201</v>
      </c>
      <c r="AT158" s="14"/>
      <c r="AU158" s="14">
        <v>-0.15718693322596999</v>
      </c>
      <c r="AV158" s="14"/>
      <c r="AW158" s="14">
        <v>-0.107785195556548</v>
      </c>
      <c r="AX158" s="14"/>
      <c r="AY158" s="14">
        <v>-1.46221002831883E-2</v>
      </c>
    </row>
    <row r="159" spans="2:51" x14ac:dyDescent="0.3">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row>
    <row r="160" spans="2:51" x14ac:dyDescent="0.3">
      <c r="B160" s="6" t="s">
        <v>132</v>
      </c>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row>
    <row r="161" spans="2:51" x14ac:dyDescent="0.3">
      <c r="B161" s="24" t="s">
        <v>81</v>
      </c>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row>
    <row r="162" spans="2:51" x14ac:dyDescent="0.3">
      <c r="B162" t="s">
        <v>113</v>
      </c>
      <c r="C162" s="14">
        <v>0.28163095592423298</v>
      </c>
      <c r="D162" s="14">
        <v>0.27523295989524099</v>
      </c>
      <c r="E162" s="14">
        <v>0.28997590176895599</v>
      </c>
      <c r="F162" s="14"/>
      <c r="G162" s="14">
        <v>0.23910969523534001</v>
      </c>
      <c r="H162" s="14">
        <v>0.27212733956495899</v>
      </c>
      <c r="I162" s="14">
        <v>0.27066419454305801</v>
      </c>
      <c r="J162" s="14">
        <v>0.28948793988718502</v>
      </c>
      <c r="K162" s="14">
        <v>0.29303382908965497</v>
      </c>
      <c r="L162" s="14">
        <v>0.31288055377828999</v>
      </c>
      <c r="M162" s="14"/>
      <c r="N162" s="14">
        <v>0.332940958645629</v>
      </c>
      <c r="O162" s="14">
        <v>0.26912956752115502</v>
      </c>
      <c r="P162" s="14">
        <v>0.27800477354627201</v>
      </c>
      <c r="Q162" s="14">
        <v>0.23897908064555701</v>
      </c>
      <c r="R162" s="14"/>
      <c r="S162" s="14">
        <v>0.237427648164384</v>
      </c>
      <c r="T162" s="14">
        <v>0.23538704441882599</v>
      </c>
      <c r="U162" s="14">
        <v>0.30034615502605699</v>
      </c>
      <c r="V162" s="14">
        <v>0.29268578238456</v>
      </c>
      <c r="W162" s="14">
        <v>0.273839567518259</v>
      </c>
      <c r="X162" s="14">
        <v>0.30470199203919901</v>
      </c>
      <c r="Y162" s="14">
        <v>0.24222503998297201</v>
      </c>
      <c r="Z162" s="14">
        <v>0.27885922469504298</v>
      </c>
      <c r="AA162" s="14">
        <v>0.30174934351670502</v>
      </c>
      <c r="AB162" s="14">
        <v>0.34229941845042</v>
      </c>
      <c r="AC162" s="14">
        <v>0.305196836729692</v>
      </c>
      <c r="AD162" s="14">
        <v>0.368354699082027</v>
      </c>
      <c r="AE162" s="14"/>
      <c r="AF162" s="14">
        <v>8.9361107187740901E-2</v>
      </c>
      <c r="AG162" s="14">
        <v>0.170668297539739</v>
      </c>
      <c r="AH162" s="14">
        <v>0.26194776248754198</v>
      </c>
      <c r="AI162" s="14">
        <v>0.38282516317363402</v>
      </c>
      <c r="AJ162" s="14"/>
      <c r="AK162" s="14">
        <v>0.19594195663502101</v>
      </c>
      <c r="AL162" s="14"/>
      <c r="AM162" s="14">
        <v>0.20240312092375301</v>
      </c>
      <c r="AN162" s="14"/>
      <c r="AO162" s="14">
        <v>0.159259885941684</v>
      </c>
      <c r="AP162" s="14"/>
      <c r="AQ162" s="14">
        <v>0.101641795546696</v>
      </c>
      <c r="AR162" s="14">
        <v>0.160513354918737</v>
      </c>
      <c r="AS162" s="14">
        <v>0.36297197654035501</v>
      </c>
      <c r="AT162" s="14"/>
      <c r="AU162" s="14">
        <v>0.11176223898339201</v>
      </c>
      <c r="AV162" s="14"/>
      <c r="AW162" s="14">
        <v>0.126667290080484</v>
      </c>
      <c r="AX162" s="14"/>
      <c r="AY162" s="14">
        <v>0.119651092982481</v>
      </c>
    </row>
    <row r="163" spans="2:51" x14ac:dyDescent="0.3">
      <c r="B163" t="s">
        <v>114</v>
      </c>
      <c r="C163" s="14">
        <v>0.17652628995087999</v>
      </c>
      <c r="D163" s="14">
        <v>0.17982071243310799</v>
      </c>
      <c r="E163" s="14">
        <v>0.17303437518224499</v>
      </c>
      <c r="F163" s="14"/>
      <c r="G163" s="14">
        <v>0.14131269911539601</v>
      </c>
      <c r="H163" s="14">
        <v>0.196290480314053</v>
      </c>
      <c r="I163" s="14">
        <v>0.154640276390722</v>
      </c>
      <c r="J163" s="14">
        <v>0.228108548881158</v>
      </c>
      <c r="K163" s="14">
        <v>0.17684549526712301</v>
      </c>
      <c r="L163" s="14">
        <v>0.15994974952688101</v>
      </c>
      <c r="M163" s="14"/>
      <c r="N163" s="14">
        <v>0.229056834805382</v>
      </c>
      <c r="O163" s="14">
        <v>0.163326102410004</v>
      </c>
      <c r="P163" s="14">
        <v>0.160137656723397</v>
      </c>
      <c r="Q163" s="14">
        <v>0.15008570662225701</v>
      </c>
      <c r="R163" s="14"/>
      <c r="S163" s="14">
        <v>0.15562362072533201</v>
      </c>
      <c r="T163" s="14">
        <v>0.17877456019957599</v>
      </c>
      <c r="U163" s="14">
        <v>0.184225588105453</v>
      </c>
      <c r="V163" s="14">
        <v>0.17038560773824199</v>
      </c>
      <c r="W163" s="14">
        <v>0.13657322811740899</v>
      </c>
      <c r="X163" s="14">
        <v>0.16473260917732799</v>
      </c>
      <c r="Y163" s="14">
        <v>0.20911828248419101</v>
      </c>
      <c r="Z163" s="14">
        <v>0.27983789879649901</v>
      </c>
      <c r="AA163" s="14">
        <v>0.182323901890871</v>
      </c>
      <c r="AB163" s="14">
        <v>0.201722319211315</v>
      </c>
      <c r="AC163" s="14">
        <v>0.14525277183795901</v>
      </c>
      <c r="AD163" s="14">
        <v>0.120763436983406</v>
      </c>
      <c r="AE163" s="14"/>
      <c r="AF163" s="14">
        <v>0.136255078321565</v>
      </c>
      <c r="AG163" s="14">
        <v>0.17830961147010299</v>
      </c>
      <c r="AH163" s="14">
        <v>0.184013525289525</v>
      </c>
      <c r="AI163" s="14">
        <v>0.18893985769552599</v>
      </c>
      <c r="AJ163" s="14"/>
      <c r="AK163" s="14">
        <v>0.15323408168799801</v>
      </c>
      <c r="AL163" s="14"/>
      <c r="AM163" s="14">
        <v>0.15323043117976901</v>
      </c>
      <c r="AN163" s="14"/>
      <c r="AO163" s="14">
        <v>0.1475371385</v>
      </c>
      <c r="AP163" s="14"/>
      <c r="AQ163" s="14">
        <v>0.143719334368274</v>
      </c>
      <c r="AR163" s="14">
        <v>0.14988680146979899</v>
      </c>
      <c r="AS163" s="14">
        <v>0.192627735714169</v>
      </c>
      <c r="AT163" s="14"/>
      <c r="AU163" s="14">
        <v>0.141369345200893</v>
      </c>
      <c r="AV163" s="14"/>
      <c r="AW163" s="14">
        <v>0.17212653312910201</v>
      </c>
      <c r="AX163" s="14"/>
      <c r="AY163" s="14">
        <v>0.17883226196549501</v>
      </c>
    </row>
    <row r="164" spans="2:51" x14ac:dyDescent="0.3">
      <c r="B164" t="s">
        <v>115</v>
      </c>
      <c r="C164" s="14">
        <v>0.16070435313395501</v>
      </c>
      <c r="D164" s="14">
        <v>0.15869224371923901</v>
      </c>
      <c r="E164" s="14">
        <v>0.162111620677721</v>
      </c>
      <c r="F164" s="14"/>
      <c r="G164" s="14">
        <v>0.20599753509416099</v>
      </c>
      <c r="H164" s="14">
        <v>0.167147409820744</v>
      </c>
      <c r="I164" s="14">
        <v>0.16585118443570099</v>
      </c>
      <c r="J164" s="14">
        <v>0.12472308873974999</v>
      </c>
      <c r="K164" s="14">
        <v>0.13426222458807999</v>
      </c>
      <c r="L164" s="14">
        <v>0.16762183313141699</v>
      </c>
      <c r="M164" s="14"/>
      <c r="N164" s="14">
        <v>0.153358351630557</v>
      </c>
      <c r="O164" s="14">
        <v>0.15979433979037799</v>
      </c>
      <c r="P164" s="14">
        <v>0.166139591290769</v>
      </c>
      <c r="Q164" s="14">
        <v>0.16421760450069001</v>
      </c>
      <c r="R164" s="14"/>
      <c r="S164" s="14">
        <v>0.19653106311406501</v>
      </c>
      <c r="T164" s="14">
        <v>0.182900000280215</v>
      </c>
      <c r="U164" s="14">
        <v>0.167563013134746</v>
      </c>
      <c r="V164" s="14">
        <v>0.125516787357802</v>
      </c>
      <c r="W164" s="14">
        <v>0.24294166733626801</v>
      </c>
      <c r="X164" s="14">
        <v>0.16347245709091299</v>
      </c>
      <c r="Y164" s="14">
        <v>0.133384270408097</v>
      </c>
      <c r="Z164" s="14">
        <v>0.118612483381899</v>
      </c>
      <c r="AA164" s="14">
        <v>0.130866720716387</v>
      </c>
      <c r="AB164" s="14">
        <v>0.143342535545086</v>
      </c>
      <c r="AC164" s="14">
        <v>0.122793990640918</v>
      </c>
      <c r="AD164" s="14">
        <v>0.138056449122716</v>
      </c>
      <c r="AE164" s="14"/>
      <c r="AF164" s="14">
        <v>0.12638058233042901</v>
      </c>
      <c r="AG164" s="14">
        <v>0.17143400911381701</v>
      </c>
      <c r="AH164" s="14">
        <v>0.18773229281746601</v>
      </c>
      <c r="AI164" s="14">
        <v>0.16521751002732801</v>
      </c>
      <c r="AJ164" s="14"/>
      <c r="AK164" s="14">
        <v>0.15641297151657901</v>
      </c>
      <c r="AL164" s="14"/>
      <c r="AM164" s="14">
        <v>0.14229592299928301</v>
      </c>
      <c r="AN164" s="14"/>
      <c r="AO164" s="14">
        <v>0.114473096020193</v>
      </c>
      <c r="AP164" s="14"/>
      <c r="AQ164" s="14">
        <v>0.13479709082986499</v>
      </c>
      <c r="AR164" s="14">
        <v>0.16853124866312899</v>
      </c>
      <c r="AS164" s="14">
        <v>0.16914336869209801</v>
      </c>
      <c r="AT164" s="14"/>
      <c r="AU164" s="14">
        <v>0.151608249853252</v>
      </c>
      <c r="AV164" s="14"/>
      <c r="AW164" s="14">
        <v>0.130842737579731</v>
      </c>
      <c r="AX164" s="14"/>
      <c r="AY164" s="14">
        <v>0.167996502916895</v>
      </c>
    </row>
    <row r="165" spans="2:51" x14ac:dyDescent="0.3">
      <c r="B165" t="s">
        <v>116</v>
      </c>
      <c r="C165" s="14">
        <v>0.14469622052848299</v>
      </c>
      <c r="D165" s="14">
        <v>0.13633458593960199</v>
      </c>
      <c r="E165" s="14">
        <v>0.15108293277477799</v>
      </c>
      <c r="F165" s="14"/>
      <c r="G165" s="14">
        <v>0.20337161341850399</v>
      </c>
      <c r="H165" s="14">
        <v>0.13251435370161199</v>
      </c>
      <c r="I165" s="14">
        <v>0.136285033449044</v>
      </c>
      <c r="J165" s="14">
        <v>0.11035945954151501</v>
      </c>
      <c r="K165" s="14">
        <v>0.12954737866696101</v>
      </c>
      <c r="L165" s="14">
        <v>0.159892961018964</v>
      </c>
      <c r="M165" s="14"/>
      <c r="N165" s="14">
        <v>0.13347997386465199</v>
      </c>
      <c r="O165" s="14">
        <v>0.16935143107146799</v>
      </c>
      <c r="P165" s="14">
        <v>0.14667815660973499</v>
      </c>
      <c r="Q165" s="14">
        <v>0.13104874217517001</v>
      </c>
      <c r="R165" s="14"/>
      <c r="S165" s="14">
        <v>0.15559891563318901</v>
      </c>
      <c r="T165" s="14">
        <v>0.16203695249210801</v>
      </c>
      <c r="U165" s="14">
        <v>0.15233512790361101</v>
      </c>
      <c r="V165" s="14">
        <v>0.18305355761302</v>
      </c>
      <c r="W165" s="14">
        <v>9.2586680343875197E-2</v>
      </c>
      <c r="X165" s="14">
        <v>0.108509783470185</v>
      </c>
      <c r="Y165" s="14">
        <v>0.15081919108851499</v>
      </c>
      <c r="Z165" s="14">
        <v>0.177609900623627</v>
      </c>
      <c r="AA165" s="14">
        <v>0.14370691090905099</v>
      </c>
      <c r="AB165" s="14">
        <v>0.15362383970753299</v>
      </c>
      <c r="AC165" s="14">
        <v>9.1807756932181406E-2</v>
      </c>
      <c r="AD165" s="14">
        <v>0.11713730589667801</v>
      </c>
      <c r="AE165" s="14"/>
      <c r="AF165" s="14">
        <v>0.176629530206736</v>
      </c>
      <c r="AG165" s="14">
        <v>0.13989229255524199</v>
      </c>
      <c r="AH165" s="14">
        <v>0.16462301211876201</v>
      </c>
      <c r="AI165" s="14">
        <v>0.123753259281412</v>
      </c>
      <c r="AJ165" s="14"/>
      <c r="AK165" s="14">
        <v>0.16092460366092901</v>
      </c>
      <c r="AL165" s="14"/>
      <c r="AM165" s="14">
        <v>0.16507372145521701</v>
      </c>
      <c r="AN165" s="14"/>
      <c r="AO165" s="14">
        <v>0.21548480235738399</v>
      </c>
      <c r="AP165" s="14"/>
      <c r="AQ165" s="14">
        <v>0.17533081103624501</v>
      </c>
      <c r="AR165" s="14">
        <v>0.21792243209798701</v>
      </c>
      <c r="AS165" s="14">
        <v>0.123420244160585</v>
      </c>
      <c r="AT165" s="14"/>
      <c r="AU165" s="14">
        <v>0.178233533868705</v>
      </c>
      <c r="AV165" s="14"/>
      <c r="AW165" s="14">
        <v>0.20700107139826601</v>
      </c>
      <c r="AX165" s="14"/>
      <c r="AY165" s="14">
        <v>0.196099953793994</v>
      </c>
    </row>
    <row r="166" spans="2:51" x14ac:dyDescent="0.3">
      <c r="B166" t="s">
        <v>117</v>
      </c>
      <c r="C166" s="14">
        <v>0.214334378492298</v>
      </c>
      <c r="D166" s="14">
        <v>0.23519843771336499</v>
      </c>
      <c r="E166" s="14">
        <v>0.19425703863261901</v>
      </c>
      <c r="F166" s="14"/>
      <c r="G166" s="14">
        <v>0.17077357354672201</v>
      </c>
      <c r="H166" s="14">
        <v>0.211687787738847</v>
      </c>
      <c r="I166" s="14">
        <v>0.24871087964439401</v>
      </c>
      <c r="J166" s="14">
        <v>0.22121189853739301</v>
      </c>
      <c r="K166" s="14">
        <v>0.248607299965589</v>
      </c>
      <c r="L166" s="14">
        <v>0.18937398793872601</v>
      </c>
      <c r="M166" s="14"/>
      <c r="N166" s="14">
        <v>0.13545759602735499</v>
      </c>
      <c r="O166" s="14">
        <v>0.218695063180915</v>
      </c>
      <c r="P166" s="14">
        <v>0.22313929305435001</v>
      </c>
      <c r="Q166" s="14">
        <v>0.28726414018608798</v>
      </c>
      <c r="R166" s="14"/>
      <c r="S166" s="14">
        <v>0.232818994068903</v>
      </c>
      <c r="T166" s="14">
        <v>0.211519774290993</v>
      </c>
      <c r="U166" s="14">
        <v>0.16257423231886001</v>
      </c>
      <c r="V166" s="14">
        <v>0.21628213027596199</v>
      </c>
      <c r="W166" s="14">
        <v>0.236209982606707</v>
      </c>
      <c r="X166" s="14">
        <v>0.23477509082380099</v>
      </c>
      <c r="Y166" s="14">
        <v>0.235934749356351</v>
      </c>
      <c r="Z166" s="14">
        <v>0.119992103768017</v>
      </c>
      <c r="AA166" s="14">
        <v>0.23095559901247101</v>
      </c>
      <c r="AB166" s="14">
        <v>0.142015766009435</v>
      </c>
      <c r="AC166" s="14">
        <v>0.30208180281206998</v>
      </c>
      <c r="AD166" s="14">
        <v>0.23921193628383</v>
      </c>
      <c r="AE166" s="14"/>
      <c r="AF166" s="14">
        <v>0.45141362163759602</v>
      </c>
      <c r="AG166" s="14">
        <v>0.33969578932109901</v>
      </c>
      <c r="AH166" s="14">
        <v>0.194616292341763</v>
      </c>
      <c r="AI166" s="14">
        <v>0.111194701310406</v>
      </c>
      <c r="AJ166" s="14"/>
      <c r="AK166" s="14">
        <v>0.309443574153903</v>
      </c>
      <c r="AL166" s="14"/>
      <c r="AM166" s="14">
        <v>0.32426886009006001</v>
      </c>
      <c r="AN166" s="14"/>
      <c r="AO166" s="14">
        <v>0.33705732772812402</v>
      </c>
      <c r="AP166" s="14"/>
      <c r="AQ166" s="14">
        <v>0.42792990183560498</v>
      </c>
      <c r="AR166" s="14">
        <v>0.276184516221817</v>
      </c>
      <c r="AS166" s="14">
        <v>0.128601379540774</v>
      </c>
      <c r="AT166" s="14"/>
      <c r="AU166" s="14">
        <v>0.392612702786796</v>
      </c>
      <c r="AV166" s="14"/>
      <c r="AW166" s="14">
        <v>0.34813815693399902</v>
      </c>
      <c r="AX166" s="14"/>
      <c r="AY166" s="14">
        <v>0.31669345726572901</v>
      </c>
    </row>
    <row r="167" spans="2:51" x14ac:dyDescent="0.3">
      <c r="B167" t="s">
        <v>118</v>
      </c>
      <c r="C167" s="14">
        <v>2.2107801970151199E-2</v>
      </c>
      <c r="D167" s="14">
        <v>1.4721060299445501E-2</v>
      </c>
      <c r="E167" s="14">
        <v>2.9538130963680999E-2</v>
      </c>
      <c r="F167" s="14"/>
      <c r="G167" s="14">
        <v>3.94348835898767E-2</v>
      </c>
      <c r="H167" s="14">
        <v>2.0232628859784E-2</v>
      </c>
      <c r="I167" s="14">
        <v>2.3848431537082101E-2</v>
      </c>
      <c r="J167" s="14">
        <v>2.6109064412997599E-2</v>
      </c>
      <c r="K167" s="14">
        <v>1.7703772422591999E-2</v>
      </c>
      <c r="L167" s="14">
        <v>1.02809146057224E-2</v>
      </c>
      <c r="M167" s="14"/>
      <c r="N167" s="14">
        <v>1.5706285026425099E-2</v>
      </c>
      <c r="O167" s="14">
        <v>1.9703496026080701E-2</v>
      </c>
      <c r="P167" s="14">
        <v>2.59005287754768E-2</v>
      </c>
      <c r="Q167" s="14">
        <v>2.8404725870237901E-2</v>
      </c>
      <c r="R167" s="14"/>
      <c r="S167" s="14">
        <v>2.19997582941262E-2</v>
      </c>
      <c r="T167" s="14">
        <v>2.9381668318283101E-2</v>
      </c>
      <c r="U167" s="14">
        <v>3.2955883511273203E-2</v>
      </c>
      <c r="V167" s="14">
        <v>1.2076134630414299E-2</v>
      </c>
      <c r="W167" s="14">
        <v>1.7848874077481602E-2</v>
      </c>
      <c r="X167" s="14">
        <v>2.3808067398573801E-2</v>
      </c>
      <c r="Y167" s="14">
        <v>2.8518466679874399E-2</v>
      </c>
      <c r="Z167" s="14">
        <v>2.50883887349139E-2</v>
      </c>
      <c r="AA167" s="14">
        <v>1.03975239545146E-2</v>
      </c>
      <c r="AB167" s="14">
        <v>1.6996121076210999E-2</v>
      </c>
      <c r="AC167" s="14">
        <v>3.2866841047179601E-2</v>
      </c>
      <c r="AD167" s="14">
        <v>1.64761726313431E-2</v>
      </c>
      <c r="AE167" s="14"/>
      <c r="AF167" s="14">
        <v>1.9960080315933201E-2</v>
      </c>
      <c r="AG167" s="14">
        <v>0</v>
      </c>
      <c r="AH167" s="14">
        <v>7.0671149449415297E-3</v>
      </c>
      <c r="AI167" s="14">
        <v>2.8069508511693101E-2</v>
      </c>
      <c r="AJ167" s="14"/>
      <c r="AK167" s="14">
        <v>2.4042812345569899E-2</v>
      </c>
      <c r="AL167" s="14"/>
      <c r="AM167" s="14">
        <v>1.27279433519174E-2</v>
      </c>
      <c r="AN167" s="14"/>
      <c r="AO167" s="14">
        <v>2.6187749452614501E-2</v>
      </c>
      <c r="AP167" s="14"/>
      <c r="AQ167" s="14">
        <v>1.6581066383314601E-2</v>
      </c>
      <c r="AR167" s="14">
        <v>2.6961646628531899E-2</v>
      </c>
      <c r="AS167" s="14">
        <v>2.323529535202E-2</v>
      </c>
      <c r="AT167" s="14"/>
      <c r="AU167" s="14">
        <v>2.44139293069617E-2</v>
      </c>
      <c r="AV167" s="14"/>
      <c r="AW167" s="14">
        <v>1.52242108784188E-2</v>
      </c>
      <c r="AX167" s="14"/>
      <c r="AY167" s="14">
        <v>2.0726731075405399E-2</v>
      </c>
    </row>
    <row r="168" spans="2:51" x14ac:dyDescent="0.3">
      <c r="B168" t="s">
        <v>119</v>
      </c>
      <c r="C168" s="14">
        <v>0.45815724587511297</v>
      </c>
      <c r="D168" s="14">
        <v>0.45505367232834798</v>
      </c>
      <c r="E168" s="14">
        <v>0.46301027695120101</v>
      </c>
      <c r="F168" s="14"/>
      <c r="G168" s="14">
        <v>0.38042239435073599</v>
      </c>
      <c r="H168" s="14">
        <v>0.46841781987901299</v>
      </c>
      <c r="I168" s="14">
        <v>0.42530447093377899</v>
      </c>
      <c r="J168" s="14">
        <v>0.51759648876834397</v>
      </c>
      <c r="K168" s="14">
        <v>0.46987932435677798</v>
      </c>
      <c r="L168" s="14">
        <v>0.47283030330517001</v>
      </c>
      <c r="M168" s="14"/>
      <c r="N168" s="14">
        <v>0.56199779345101097</v>
      </c>
      <c r="O168" s="14">
        <v>0.43245566993115903</v>
      </c>
      <c r="P168" s="14">
        <v>0.43814243026966998</v>
      </c>
      <c r="Q168" s="14">
        <v>0.38906478726781402</v>
      </c>
      <c r="R168" s="14"/>
      <c r="S168" s="14">
        <v>0.39305126888971598</v>
      </c>
      <c r="T168" s="14">
        <v>0.41416160461840101</v>
      </c>
      <c r="U168" s="14">
        <v>0.48457174313151002</v>
      </c>
      <c r="V168" s="14">
        <v>0.46307139012280202</v>
      </c>
      <c r="W168" s="14">
        <v>0.41041279563566802</v>
      </c>
      <c r="X168" s="14">
        <v>0.46943460121652703</v>
      </c>
      <c r="Y168" s="14">
        <v>0.45134332246716302</v>
      </c>
      <c r="Z168" s="14">
        <v>0.55869712349154199</v>
      </c>
      <c r="AA168" s="14">
        <v>0.48407324540757701</v>
      </c>
      <c r="AB168" s="14">
        <v>0.54402173766173501</v>
      </c>
      <c r="AC168" s="14">
        <v>0.45044960856765098</v>
      </c>
      <c r="AD168" s="14">
        <v>0.48911813606543297</v>
      </c>
      <c r="AE168" s="14"/>
      <c r="AF168" s="14">
        <v>0.22561618550930501</v>
      </c>
      <c r="AG168" s="14">
        <v>0.34897790900984199</v>
      </c>
      <c r="AH168" s="14">
        <v>0.44596128777706701</v>
      </c>
      <c r="AI168" s="14">
        <v>0.57176502086916003</v>
      </c>
      <c r="AJ168" s="14"/>
      <c r="AK168" s="14">
        <v>0.34917603832301902</v>
      </c>
      <c r="AL168" s="14"/>
      <c r="AM168" s="14">
        <v>0.35563355210352199</v>
      </c>
      <c r="AN168" s="14"/>
      <c r="AO168" s="14">
        <v>0.306797024441684</v>
      </c>
      <c r="AP168" s="14"/>
      <c r="AQ168" s="14">
        <v>0.24536112991497</v>
      </c>
      <c r="AR168" s="14">
        <v>0.31040015638853502</v>
      </c>
      <c r="AS168" s="14">
        <v>0.55559971225452398</v>
      </c>
      <c r="AT168" s="14"/>
      <c r="AU168" s="14">
        <v>0.253131584184285</v>
      </c>
      <c r="AV168" s="14"/>
      <c r="AW168" s="14">
        <v>0.29879382320958497</v>
      </c>
      <c r="AX168" s="14"/>
      <c r="AY168" s="14">
        <v>0.29848335494797601</v>
      </c>
    </row>
    <row r="169" spans="2:51" x14ac:dyDescent="0.3">
      <c r="B169" t="s">
        <v>120</v>
      </c>
      <c r="C169" s="14">
        <v>0.35903059902078099</v>
      </c>
      <c r="D169" s="14">
        <v>0.37153302365296798</v>
      </c>
      <c r="E169" s="14">
        <v>0.34533997140739697</v>
      </c>
      <c r="F169" s="14"/>
      <c r="G169" s="14">
        <v>0.37414518696522597</v>
      </c>
      <c r="H169" s="14">
        <v>0.34420214144045902</v>
      </c>
      <c r="I169" s="14">
        <v>0.384995913093438</v>
      </c>
      <c r="J169" s="14">
        <v>0.33157135807890897</v>
      </c>
      <c r="K169" s="14">
        <v>0.37815467863254998</v>
      </c>
      <c r="L169" s="14">
        <v>0.34926694895769</v>
      </c>
      <c r="M169" s="14"/>
      <c r="N169" s="14">
        <v>0.26893756989200701</v>
      </c>
      <c r="O169" s="14">
        <v>0.38804649425238202</v>
      </c>
      <c r="P169" s="14">
        <v>0.36981744966408497</v>
      </c>
      <c r="Q169" s="14">
        <v>0.41831288236125802</v>
      </c>
      <c r="R169" s="14"/>
      <c r="S169" s="14">
        <v>0.388417909702092</v>
      </c>
      <c r="T169" s="14">
        <v>0.37355672678309998</v>
      </c>
      <c r="U169" s="14">
        <v>0.31490936022247101</v>
      </c>
      <c r="V169" s="14">
        <v>0.39933568788898199</v>
      </c>
      <c r="W169" s="14">
        <v>0.32879666295058202</v>
      </c>
      <c r="X169" s="14">
        <v>0.34328487429398602</v>
      </c>
      <c r="Y169" s="14">
        <v>0.386753940444866</v>
      </c>
      <c r="Z169" s="14">
        <v>0.29760200439164403</v>
      </c>
      <c r="AA169" s="14">
        <v>0.374662509921522</v>
      </c>
      <c r="AB169" s="14">
        <v>0.29563960571696801</v>
      </c>
      <c r="AC169" s="14">
        <v>0.39388955974425099</v>
      </c>
      <c r="AD169" s="14">
        <v>0.35634924218050801</v>
      </c>
      <c r="AE169" s="14"/>
      <c r="AF169" s="14">
        <v>0.62804315184433301</v>
      </c>
      <c r="AG169" s="14">
        <v>0.479588081876341</v>
      </c>
      <c r="AH169" s="14">
        <v>0.35923930446052599</v>
      </c>
      <c r="AI169" s="14">
        <v>0.23494796059181899</v>
      </c>
      <c r="AJ169" s="14"/>
      <c r="AK169" s="14">
        <v>0.47036817781483198</v>
      </c>
      <c r="AL169" s="14"/>
      <c r="AM169" s="14">
        <v>0.48934258154527699</v>
      </c>
      <c r="AN169" s="14"/>
      <c r="AO169" s="14">
        <v>0.55254213008550801</v>
      </c>
      <c r="AP169" s="14"/>
      <c r="AQ169" s="14">
        <v>0.60326071287185001</v>
      </c>
      <c r="AR169" s="14">
        <v>0.49410694831980401</v>
      </c>
      <c r="AS169" s="14">
        <v>0.252021623701359</v>
      </c>
      <c r="AT169" s="14"/>
      <c r="AU169" s="14">
        <v>0.57084623665550105</v>
      </c>
      <c r="AV169" s="14"/>
      <c r="AW169" s="14">
        <v>0.55513922833226503</v>
      </c>
      <c r="AX169" s="14"/>
      <c r="AY169" s="14">
        <v>0.51279341105972298</v>
      </c>
    </row>
    <row r="170" spans="2:51" x14ac:dyDescent="0.3">
      <c r="B170" t="s">
        <v>121</v>
      </c>
      <c r="C170" s="14">
        <v>9.9126646854331896E-2</v>
      </c>
      <c r="D170" s="14">
        <v>8.3520648675380699E-2</v>
      </c>
      <c r="E170" s="14">
        <v>0.117670305543804</v>
      </c>
      <c r="F170" s="14"/>
      <c r="G170" s="14">
        <v>6.2772073855102998E-3</v>
      </c>
      <c r="H170" s="14">
        <v>0.12421567843855399</v>
      </c>
      <c r="I170" s="14">
        <v>4.0308557840341E-2</v>
      </c>
      <c r="J170" s="14">
        <v>0.18602513068943499</v>
      </c>
      <c r="K170" s="14">
        <v>9.1724645724228102E-2</v>
      </c>
      <c r="L170" s="14">
        <v>0.12356335434748</v>
      </c>
      <c r="M170" s="14"/>
      <c r="N170" s="14">
        <v>0.29306022355900402</v>
      </c>
      <c r="O170" s="14">
        <v>4.4409175678776398E-2</v>
      </c>
      <c r="P170" s="14">
        <v>6.8324980605584701E-2</v>
      </c>
      <c r="Q170" s="14">
        <v>-2.92480950934438E-2</v>
      </c>
      <c r="R170" s="14"/>
      <c r="S170" s="14">
        <v>4.6333591876243597E-3</v>
      </c>
      <c r="T170" s="14">
        <v>4.0604877835300798E-2</v>
      </c>
      <c r="U170" s="14">
        <v>0.16966238290903901</v>
      </c>
      <c r="V170" s="14">
        <v>6.3735702233820399E-2</v>
      </c>
      <c r="W170" s="14">
        <v>8.1616132685086107E-2</v>
      </c>
      <c r="X170" s="14">
        <v>0.12614972692254001</v>
      </c>
      <c r="Y170" s="14">
        <v>6.4589382022297304E-2</v>
      </c>
      <c r="Z170" s="14">
        <v>0.26109511909989802</v>
      </c>
      <c r="AA170" s="14">
        <v>0.109410735486054</v>
      </c>
      <c r="AB170" s="14">
        <v>0.24838213194476699</v>
      </c>
      <c r="AC170" s="14">
        <v>5.6560048823400502E-2</v>
      </c>
      <c r="AD170" s="14">
        <v>0.13276889388492399</v>
      </c>
      <c r="AE170" s="14"/>
      <c r="AF170" s="14">
        <v>-0.402426966335027</v>
      </c>
      <c r="AG170" s="14">
        <v>-0.13061017286649901</v>
      </c>
      <c r="AH170" s="14">
        <v>8.6721983316541199E-2</v>
      </c>
      <c r="AI170" s="14">
        <v>0.33681706027734098</v>
      </c>
      <c r="AJ170" s="14"/>
      <c r="AK170" s="14">
        <v>-0.121192139491812</v>
      </c>
      <c r="AL170" s="14"/>
      <c r="AM170" s="14">
        <v>-0.133709029441755</v>
      </c>
      <c r="AN170" s="14"/>
      <c r="AO170" s="14">
        <v>-0.24574510564382401</v>
      </c>
      <c r="AP170" s="14"/>
      <c r="AQ170" s="14">
        <v>-0.35789958295688001</v>
      </c>
      <c r="AR170" s="14">
        <v>-0.18370679193126799</v>
      </c>
      <c r="AS170" s="14">
        <v>0.30357808855316498</v>
      </c>
      <c r="AT170" s="14"/>
      <c r="AU170" s="14">
        <v>-0.317714652471217</v>
      </c>
      <c r="AV170" s="14"/>
      <c r="AW170" s="14">
        <v>-0.25634540512268</v>
      </c>
      <c r="AX170" s="14"/>
      <c r="AY170" s="14">
        <v>-0.214310056111747</v>
      </c>
    </row>
    <row r="171" spans="2:51" x14ac:dyDescent="0.3">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row>
    <row r="172" spans="2:51" x14ac:dyDescent="0.3">
      <c r="B172" s="6" t="s">
        <v>133</v>
      </c>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row>
    <row r="173" spans="2:51" x14ac:dyDescent="0.3">
      <c r="B173" s="24" t="s">
        <v>81</v>
      </c>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row>
    <row r="174" spans="2:51" x14ac:dyDescent="0.3">
      <c r="B174" t="s">
        <v>113</v>
      </c>
      <c r="C174" s="14">
        <v>0.34835766782787397</v>
      </c>
      <c r="D174" s="14">
        <v>0.34474844034826602</v>
      </c>
      <c r="E174" s="14">
        <v>0.352602612669008</v>
      </c>
      <c r="F174" s="14"/>
      <c r="G174" s="14">
        <v>0.29879572530882997</v>
      </c>
      <c r="H174" s="14">
        <v>0.32525423656591501</v>
      </c>
      <c r="I174" s="14">
        <v>0.341334062874253</v>
      </c>
      <c r="J174" s="14">
        <v>0.38207306909509098</v>
      </c>
      <c r="K174" s="14">
        <v>0.32843778316388</v>
      </c>
      <c r="L174" s="14">
        <v>0.39227497398842498</v>
      </c>
      <c r="M174" s="14"/>
      <c r="N174" s="14">
        <v>0.38873259148932399</v>
      </c>
      <c r="O174" s="14">
        <v>0.34122396528687698</v>
      </c>
      <c r="P174" s="14">
        <v>0.342428673017594</v>
      </c>
      <c r="Q174" s="14">
        <v>0.31467180067726802</v>
      </c>
      <c r="R174" s="14"/>
      <c r="S174" s="14">
        <v>0.292568707012625</v>
      </c>
      <c r="T174" s="14">
        <v>0.329217426002817</v>
      </c>
      <c r="U174" s="14">
        <v>0.38412473188829499</v>
      </c>
      <c r="V174" s="14">
        <v>0.36666153330156798</v>
      </c>
      <c r="W174" s="14">
        <v>0.31406035071425897</v>
      </c>
      <c r="X174" s="14">
        <v>0.313986891994746</v>
      </c>
      <c r="Y174" s="14">
        <v>0.34136448874972503</v>
      </c>
      <c r="Z174" s="14">
        <v>0.35301224050746399</v>
      </c>
      <c r="AA174" s="14">
        <v>0.39023618244067998</v>
      </c>
      <c r="AB174" s="14">
        <v>0.39195217545017602</v>
      </c>
      <c r="AC174" s="14">
        <v>0.36730048826756301</v>
      </c>
      <c r="AD174" s="14">
        <v>0.42121716627429201</v>
      </c>
      <c r="AE174" s="14"/>
      <c r="AF174" s="14">
        <v>0.113364160046814</v>
      </c>
      <c r="AG174" s="14">
        <v>0.23900832089317001</v>
      </c>
      <c r="AH174" s="14">
        <v>0.33422910591631</v>
      </c>
      <c r="AI174" s="14">
        <v>0.46404506205920498</v>
      </c>
      <c r="AJ174" s="14"/>
      <c r="AK174" s="14">
        <v>0.24479478169791699</v>
      </c>
      <c r="AL174" s="14"/>
      <c r="AM174" s="14">
        <v>0.254536357302722</v>
      </c>
      <c r="AN174" s="14"/>
      <c r="AO174" s="14">
        <v>0.24173533377581999</v>
      </c>
      <c r="AP174" s="14"/>
      <c r="AQ174" s="14">
        <v>0.13272009456778999</v>
      </c>
      <c r="AR174" s="14">
        <v>0.186079347676402</v>
      </c>
      <c r="AS174" s="14">
        <v>0.45131200031320501</v>
      </c>
      <c r="AT174" s="14"/>
      <c r="AU174" s="14">
        <v>0.15394925586206201</v>
      </c>
      <c r="AV174" s="14"/>
      <c r="AW174" s="14">
        <v>0.14399727779084001</v>
      </c>
      <c r="AX174" s="14"/>
      <c r="AY174" s="14">
        <v>0.15844691058586799</v>
      </c>
    </row>
    <row r="175" spans="2:51" x14ac:dyDescent="0.3">
      <c r="B175" t="s">
        <v>114</v>
      </c>
      <c r="C175" s="14">
        <v>0.21532016622126399</v>
      </c>
      <c r="D175" s="14">
        <v>0.209636422153819</v>
      </c>
      <c r="E175" s="14">
        <v>0.21974002009515201</v>
      </c>
      <c r="F175" s="14"/>
      <c r="G175" s="14">
        <v>0.22069103656092401</v>
      </c>
      <c r="H175" s="14">
        <v>0.22069568138708201</v>
      </c>
      <c r="I175" s="14">
        <v>0.19506412092050901</v>
      </c>
      <c r="J175" s="14">
        <v>0.243213068552179</v>
      </c>
      <c r="K175" s="14">
        <v>0.206084025593993</v>
      </c>
      <c r="L175" s="14">
        <v>0.20739801389319301</v>
      </c>
      <c r="M175" s="14"/>
      <c r="N175" s="14">
        <v>0.24555882367172499</v>
      </c>
      <c r="O175" s="14">
        <v>0.24843966685746499</v>
      </c>
      <c r="P175" s="14">
        <v>0.185265965760157</v>
      </c>
      <c r="Q175" s="14">
        <v>0.17487930796575499</v>
      </c>
      <c r="R175" s="14"/>
      <c r="S175" s="14">
        <v>0.23613457625307899</v>
      </c>
      <c r="T175" s="14">
        <v>0.21168587554021501</v>
      </c>
      <c r="U175" s="14">
        <v>0.20644344808415299</v>
      </c>
      <c r="V175" s="14">
        <v>0.18448068193150799</v>
      </c>
      <c r="W175" s="14">
        <v>0.184230751945128</v>
      </c>
      <c r="X175" s="14">
        <v>0.21501586274284401</v>
      </c>
      <c r="Y175" s="14">
        <v>0.22318945025850501</v>
      </c>
      <c r="Z175" s="14">
        <v>0.233306110749046</v>
      </c>
      <c r="AA175" s="14">
        <v>0.21920542959836301</v>
      </c>
      <c r="AB175" s="14">
        <v>0.25263659510869602</v>
      </c>
      <c r="AC175" s="14">
        <v>0.17481230207176099</v>
      </c>
      <c r="AD175" s="14">
        <v>0.219017093205333</v>
      </c>
      <c r="AE175" s="14"/>
      <c r="AF175" s="14">
        <v>0.193614321870301</v>
      </c>
      <c r="AG175" s="14">
        <v>0.20416630770117</v>
      </c>
      <c r="AH175" s="14">
        <v>0.219919513693692</v>
      </c>
      <c r="AI175" s="14">
        <v>0.22198422748112001</v>
      </c>
      <c r="AJ175" s="14"/>
      <c r="AK175" s="14">
        <v>0.223724826047248</v>
      </c>
      <c r="AL175" s="14"/>
      <c r="AM175" s="14">
        <v>0.19214724097774699</v>
      </c>
      <c r="AN175" s="14"/>
      <c r="AO175" s="14">
        <v>0.179010208044564</v>
      </c>
      <c r="AP175" s="14"/>
      <c r="AQ175" s="14">
        <v>0.19815259175797501</v>
      </c>
      <c r="AR175" s="14">
        <v>0.214774205741631</v>
      </c>
      <c r="AS175" s="14">
        <v>0.22080748044839801</v>
      </c>
      <c r="AT175" s="14"/>
      <c r="AU175" s="14">
        <v>0.20095815594324601</v>
      </c>
      <c r="AV175" s="14"/>
      <c r="AW175" s="14">
        <v>0.23067225011920101</v>
      </c>
      <c r="AX175" s="14"/>
      <c r="AY175" s="14">
        <v>0.25663474343646397</v>
      </c>
    </row>
    <row r="176" spans="2:51" x14ac:dyDescent="0.3">
      <c r="B176" t="s">
        <v>115</v>
      </c>
      <c r="C176" s="14">
        <v>0.147424662664522</v>
      </c>
      <c r="D176" s="14">
        <v>0.15292094733165901</v>
      </c>
      <c r="E176" s="14">
        <v>0.14138107579294801</v>
      </c>
      <c r="F176" s="14"/>
      <c r="G176" s="14">
        <v>0.188791610039207</v>
      </c>
      <c r="H176" s="14">
        <v>0.18500547530643199</v>
      </c>
      <c r="I176" s="14">
        <v>0.15151066693165899</v>
      </c>
      <c r="J176" s="14">
        <v>0.103824623295456</v>
      </c>
      <c r="K176" s="14">
        <v>0.13314216679521801</v>
      </c>
      <c r="L176" s="14">
        <v>0.130509110066026</v>
      </c>
      <c r="M176" s="14"/>
      <c r="N176" s="14">
        <v>0.14139656145297799</v>
      </c>
      <c r="O176" s="14">
        <v>0.13494733051189001</v>
      </c>
      <c r="P176" s="14">
        <v>0.163206132064634</v>
      </c>
      <c r="Q176" s="14">
        <v>0.15463720101050199</v>
      </c>
      <c r="R176" s="14"/>
      <c r="S176" s="14">
        <v>0.17017400354137399</v>
      </c>
      <c r="T176" s="14">
        <v>0.18458281966502699</v>
      </c>
      <c r="U176" s="14">
        <v>0.156140826373032</v>
      </c>
      <c r="V176" s="14">
        <v>0.122021900150574</v>
      </c>
      <c r="W176" s="14">
        <v>0.161566857066826</v>
      </c>
      <c r="X176" s="14">
        <v>0.153276353262459</v>
      </c>
      <c r="Y176" s="14">
        <v>0.15719368877113701</v>
      </c>
      <c r="Z176" s="14">
        <v>0.20300344519202401</v>
      </c>
      <c r="AA176" s="14">
        <v>9.0302981314346095E-2</v>
      </c>
      <c r="AB176" s="14">
        <v>0.106671646249808</v>
      </c>
      <c r="AC176" s="14">
        <v>0.13495723833748299</v>
      </c>
      <c r="AD176" s="14">
        <v>0.13429468884096901</v>
      </c>
      <c r="AE176" s="14"/>
      <c r="AF176" s="14">
        <v>0.16266747416183899</v>
      </c>
      <c r="AG176" s="14">
        <v>0.16535121522894</v>
      </c>
      <c r="AH176" s="14">
        <v>0.172709214343929</v>
      </c>
      <c r="AI176" s="14">
        <v>0.130034013963613</v>
      </c>
      <c r="AJ176" s="14"/>
      <c r="AK176" s="14">
        <v>0.14393231835276801</v>
      </c>
      <c r="AL176" s="14"/>
      <c r="AM176" s="14">
        <v>0.17127818314177001</v>
      </c>
      <c r="AN176" s="14"/>
      <c r="AO176" s="14">
        <v>0.12569218297790899</v>
      </c>
      <c r="AP176" s="14"/>
      <c r="AQ176" s="14">
        <v>0.16717065177715601</v>
      </c>
      <c r="AR176" s="14">
        <v>0.20752015165580601</v>
      </c>
      <c r="AS176" s="14">
        <v>0.130692449192291</v>
      </c>
      <c r="AT176" s="14"/>
      <c r="AU176" s="14">
        <v>0.17850877207485899</v>
      </c>
      <c r="AV176" s="14"/>
      <c r="AW176" s="14">
        <v>0.16980142156488801</v>
      </c>
      <c r="AX176" s="14"/>
      <c r="AY176" s="14">
        <v>0.18212714740289099</v>
      </c>
    </row>
    <row r="177" spans="2:51" x14ac:dyDescent="0.3">
      <c r="B177" t="s">
        <v>116</v>
      </c>
      <c r="C177" s="14">
        <v>0.124088900774819</v>
      </c>
      <c r="D177" s="14">
        <v>0.12565415658349299</v>
      </c>
      <c r="E177" s="14">
        <v>0.122929560170753</v>
      </c>
      <c r="F177" s="14"/>
      <c r="G177" s="14">
        <v>0.12884013813339201</v>
      </c>
      <c r="H177" s="14">
        <v>9.0929138860734393E-2</v>
      </c>
      <c r="I177" s="14">
        <v>0.15440249662778599</v>
      </c>
      <c r="J177" s="14">
        <v>0.109114456856179</v>
      </c>
      <c r="K177" s="14">
        <v>0.138786061171807</v>
      </c>
      <c r="L177" s="14">
        <v>0.12555958798468</v>
      </c>
      <c r="M177" s="14"/>
      <c r="N177" s="14">
        <v>0.115719428714808</v>
      </c>
      <c r="O177" s="14">
        <v>0.11515143237266801</v>
      </c>
      <c r="P177" s="14">
        <v>0.14086774310252201</v>
      </c>
      <c r="Q177" s="14">
        <v>0.12900850003331801</v>
      </c>
      <c r="R177" s="14"/>
      <c r="S177" s="14">
        <v>0.11880647532177099</v>
      </c>
      <c r="T177" s="14">
        <v>0.138933980341782</v>
      </c>
      <c r="U177" s="14">
        <v>0.121391783104194</v>
      </c>
      <c r="V177" s="14">
        <v>0.13363757808501001</v>
      </c>
      <c r="W177" s="14">
        <v>0.14734838212176299</v>
      </c>
      <c r="X177" s="14">
        <v>0.14769232560054599</v>
      </c>
      <c r="Y177" s="14">
        <v>0.110084085426729</v>
      </c>
      <c r="Z177" s="14">
        <v>0.103997027240036</v>
      </c>
      <c r="AA177" s="14">
        <v>0.114313350149684</v>
      </c>
      <c r="AB177" s="14">
        <v>0.134972149664008</v>
      </c>
      <c r="AC177" s="14">
        <v>7.0468265118209694E-2</v>
      </c>
      <c r="AD177" s="14">
        <v>9.4492077776839697E-2</v>
      </c>
      <c r="AE177" s="14"/>
      <c r="AF177" s="14">
        <v>0.20330423165710601</v>
      </c>
      <c r="AG177" s="14">
        <v>0.12415059587527399</v>
      </c>
      <c r="AH177" s="14">
        <v>0.1278345116479</v>
      </c>
      <c r="AI177" s="14">
        <v>9.1116735983623506E-2</v>
      </c>
      <c r="AJ177" s="14"/>
      <c r="AK177" s="14">
        <v>0.156542259786457</v>
      </c>
      <c r="AL177" s="14"/>
      <c r="AM177" s="14">
        <v>0.15671411790183601</v>
      </c>
      <c r="AN177" s="14"/>
      <c r="AO177" s="14">
        <v>0.17649767511260001</v>
      </c>
      <c r="AP177" s="14"/>
      <c r="AQ177" s="14">
        <v>0.17219790775620999</v>
      </c>
      <c r="AR177" s="14">
        <v>0.25431521811693603</v>
      </c>
      <c r="AS177" s="14">
        <v>9.06549647644459E-2</v>
      </c>
      <c r="AT177" s="14"/>
      <c r="AU177" s="14">
        <v>0.18092815385747199</v>
      </c>
      <c r="AV177" s="14"/>
      <c r="AW177" s="14">
        <v>0.18815497944512799</v>
      </c>
      <c r="AX177" s="14"/>
      <c r="AY177" s="14">
        <v>0.16619940548366399</v>
      </c>
    </row>
    <row r="178" spans="2:51" x14ac:dyDescent="0.3">
      <c r="B178" t="s">
        <v>117</v>
      </c>
      <c r="C178" s="14">
        <v>0.14270140976930901</v>
      </c>
      <c r="D178" s="14">
        <v>0.15113707763923501</v>
      </c>
      <c r="E178" s="14">
        <v>0.13495948719818901</v>
      </c>
      <c r="F178" s="14"/>
      <c r="G178" s="14">
        <v>0.11615068272866701</v>
      </c>
      <c r="H178" s="14">
        <v>0.16369290014440199</v>
      </c>
      <c r="I178" s="14">
        <v>0.14092387396463399</v>
      </c>
      <c r="J178" s="14">
        <v>0.14247725530468899</v>
      </c>
      <c r="K178" s="14">
        <v>0.16332414062859599</v>
      </c>
      <c r="L178" s="14">
        <v>0.13128167131995</v>
      </c>
      <c r="M178" s="14"/>
      <c r="N178" s="14">
        <v>9.4542646121869398E-2</v>
      </c>
      <c r="O178" s="14">
        <v>0.14718819417655599</v>
      </c>
      <c r="P178" s="14">
        <v>0.14516460837798101</v>
      </c>
      <c r="Q178" s="14">
        <v>0.18929641501560601</v>
      </c>
      <c r="R178" s="14"/>
      <c r="S178" s="14">
        <v>0.16421876113794101</v>
      </c>
      <c r="T178" s="14">
        <v>0.109121703563849</v>
      </c>
      <c r="U178" s="14">
        <v>0.106670761226126</v>
      </c>
      <c r="V178" s="14">
        <v>0.16637355805043799</v>
      </c>
      <c r="W178" s="14">
        <v>0.160396958374834</v>
      </c>
      <c r="X178" s="14">
        <v>0.15906467204851699</v>
      </c>
      <c r="Y178" s="14">
        <v>0.139913840089677</v>
      </c>
      <c r="Z178" s="14">
        <v>8.1668111810612801E-2</v>
      </c>
      <c r="AA178" s="14">
        <v>0.16222588661465101</v>
      </c>
      <c r="AB178" s="14">
        <v>9.6771312451101099E-2</v>
      </c>
      <c r="AC178" s="14">
        <v>0.231406598398954</v>
      </c>
      <c r="AD178" s="14">
        <v>0.13097897390256599</v>
      </c>
      <c r="AE178" s="14"/>
      <c r="AF178" s="14">
        <v>0.30436212074225699</v>
      </c>
      <c r="AG178" s="14">
        <v>0.26732356030144599</v>
      </c>
      <c r="AH178" s="14">
        <v>0.135227546016885</v>
      </c>
      <c r="AI178" s="14">
        <v>6.6776558710500505E-2</v>
      </c>
      <c r="AJ178" s="14"/>
      <c r="AK178" s="14">
        <v>0.205184572059641</v>
      </c>
      <c r="AL178" s="14"/>
      <c r="AM178" s="14">
        <v>0.20815565664293401</v>
      </c>
      <c r="AN178" s="14"/>
      <c r="AO178" s="14">
        <v>0.25178081121422102</v>
      </c>
      <c r="AP178" s="14"/>
      <c r="AQ178" s="14">
        <v>0.31067620386112399</v>
      </c>
      <c r="AR178" s="14">
        <v>0.109835077998115</v>
      </c>
      <c r="AS178" s="14">
        <v>8.4516442084106497E-2</v>
      </c>
      <c r="AT178" s="14"/>
      <c r="AU178" s="14">
        <v>0.25835343678060302</v>
      </c>
      <c r="AV178" s="14"/>
      <c r="AW178" s="14">
        <v>0.254524971074164</v>
      </c>
      <c r="AX178" s="14"/>
      <c r="AY178" s="14">
        <v>0.21864026018230301</v>
      </c>
    </row>
    <row r="179" spans="2:51" x14ac:dyDescent="0.3">
      <c r="B179" t="s">
        <v>118</v>
      </c>
      <c r="C179" s="14">
        <v>2.2107192742212001E-2</v>
      </c>
      <c r="D179" s="14">
        <v>1.5902955943529199E-2</v>
      </c>
      <c r="E179" s="14">
        <v>2.8387244073949901E-2</v>
      </c>
      <c r="F179" s="14"/>
      <c r="G179" s="14">
        <v>4.6730807228980098E-2</v>
      </c>
      <c r="H179" s="14">
        <v>1.4422567735435101E-2</v>
      </c>
      <c r="I179" s="14">
        <v>1.6764778681158801E-2</v>
      </c>
      <c r="J179" s="14">
        <v>1.9297526896405098E-2</v>
      </c>
      <c r="K179" s="14">
        <v>3.0225822646505501E-2</v>
      </c>
      <c r="L179" s="14">
        <v>1.29766427477253E-2</v>
      </c>
      <c r="M179" s="14"/>
      <c r="N179" s="14">
        <v>1.40499485492953E-2</v>
      </c>
      <c r="O179" s="14">
        <v>1.30494107945444E-2</v>
      </c>
      <c r="P179" s="14">
        <v>2.3066877677110801E-2</v>
      </c>
      <c r="Q179" s="14">
        <v>3.7506775297551899E-2</v>
      </c>
      <c r="R179" s="14"/>
      <c r="S179" s="14">
        <v>1.8097476733211101E-2</v>
      </c>
      <c r="T179" s="14">
        <v>2.6458194886309998E-2</v>
      </c>
      <c r="U179" s="14">
        <v>2.52284493242E-2</v>
      </c>
      <c r="V179" s="14">
        <v>2.68247484809023E-2</v>
      </c>
      <c r="W179" s="14">
        <v>3.2396699777191701E-2</v>
      </c>
      <c r="X179" s="14">
        <v>1.0963894350887101E-2</v>
      </c>
      <c r="Y179" s="14">
        <v>2.8254446704225999E-2</v>
      </c>
      <c r="Z179" s="14">
        <v>2.50130645008163E-2</v>
      </c>
      <c r="AA179" s="14">
        <v>2.3716169882275599E-2</v>
      </c>
      <c r="AB179" s="14">
        <v>1.6996121076210999E-2</v>
      </c>
      <c r="AC179" s="14">
        <v>2.1055107806028799E-2</v>
      </c>
      <c r="AD179" s="14">
        <v>0</v>
      </c>
      <c r="AE179" s="14"/>
      <c r="AF179" s="14">
        <v>2.2687691521683699E-2</v>
      </c>
      <c r="AG179" s="14">
        <v>0</v>
      </c>
      <c r="AH179" s="14">
        <v>1.0080108381284101E-2</v>
      </c>
      <c r="AI179" s="14">
        <v>2.60434018019386E-2</v>
      </c>
      <c r="AJ179" s="14"/>
      <c r="AK179" s="14">
        <v>2.58212420559687E-2</v>
      </c>
      <c r="AL179" s="14"/>
      <c r="AM179" s="14">
        <v>1.71684440329909E-2</v>
      </c>
      <c r="AN179" s="14"/>
      <c r="AO179" s="14">
        <v>2.5283788874886401E-2</v>
      </c>
      <c r="AP179" s="14"/>
      <c r="AQ179" s="14">
        <v>1.9082550279745002E-2</v>
      </c>
      <c r="AR179" s="14">
        <v>2.7475998811110201E-2</v>
      </c>
      <c r="AS179" s="14">
        <v>2.2016663197553701E-2</v>
      </c>
      <c r="AT179" s="14"/>
      <c r="AU179" s="14">
        <v>2.7302225481757501E-2</v>
      </c>
      <c r="AV179" s="14"/>
      <c r="AW179" s="14">
        <v>1.28491000057792E-2</v>
      </c>
      <c r="AX179" s="14"/>
      <c r="AY179" s="14">
        <v>1.7951532908809301E-2</v>
      </c>
    </row>
    <row r="180" spans="2:51" x14ac:dyDescent="0.3">
      <c r="B180" t="s">
        <v>119</v>
      </c>
      <c r="C180" s="14">
        <v>0.56367783404913796</v>
      </c>
      <c r="D180" s="14">
        <v>0.55438486250208396</v>
      </c>
      <c r="E180" s="14">
        <v>0.57234263276415998</v>
      </c>
      <c r="F180" s="14"/>
      <c r="G180" s="14">
        <v>0.51948676186975495</v>
      </c>
      <c r="H180" s="14">
        <v>0.54594991795299697</v>
      </c>
      <c r="I180" s="14">
        <v>0.53639818379476201</v>
      </c>
      <c r="J180" s="14">
        <v>0.62528613764727003</v>
      </c>
      <c r="K180" s="14">
        <v>0.53452180875787303</v>
      </c>
      <c r="L180" s="14">
        <v>0.59967298788161805</v>
      </c>
      <c r="M180" s="14"/>
      <c r="N180" s="14">
        <v>0.63429141516104903</v>
      </c>
      <c r="O180" s="14">
        <v>0.58966363214434203</v>
      </c>
      <c r="P180" s="14">
        <v>0.52769463877775102</v>
      </c>
      <c r="Q180" s="14">
        <v>0.48955110864302198</v>
      </c>
      <c r="R180" s="14"/>
      <c r="S180" s="14">
        <v>0.52870328326570404</v>
      </c>
      <c r="T180" s="14">
        <v>0.54090330154303201</v>
      </c>
      <c r="U180" s="14">
        <v>0.59056817997244804</v>
      </c>
      <c r="V180" s="14">
        <v>0.55114221523307605</v>
      </c>
      <c r="W180" s="14">
        <v>0.49829110265938598</v>
      </c>
      <c r="X180" s="14">
        <v>0.52900275473759095</v>
      </c>
      <c r="Y180" s="14">
        <v>0.56455393900823003</v>
      </c>
      <c r="Z180" s="14">
        <v>0.58631835125651</v>
      </c>
      <c r="AA180" s="14">
        <v>0.60944161203904401</v>
      </c>
      <c r="AB180" s="14">
        <v>0.64458877055887198</v>
      </c>
      <c r="AC180" s="14">
        <v>0.54211279033932502</v>
      </c>
      <c r="AD180" s="14">
        <v>0.64023425947962498</v>
      </c>
      <c r="AE180" s="14"/>
      <c r="AF180" s="14">
        <v>0.30697848191711502</v>
      </c>
      <c r="AG180" s="14">
        <v>0.44317462859433998</v>
      </c>
      <c r="AH180" s="14">
        <v>0.55414861961000195</v>
      </c>
      <c r="AI180" s="14">
        <v>0.68602928954032505</v>
      </c>
      <c r="AJ180" s="14"/>
      <c r="AK180" s="14">
        <v>0.46851960774516499</v>
      </c>
      <c r="AL180" s="14"/>
      <c r="AM180" s="14">
        <v>0.446683598280468</v>
      </c>
      <c r="AN180" s="14"/>
      <c r="AO180" s="14">
        <v>0.42074554182038398</v>
      </c>
      <c r="AP180" s="14"/>
      <c r="AQ180" s="14">
        <v>0.330872686325765</v>
      </c>
      <c r="AR180" s="14">
        <v>0.40085355341803203</v>
      </c>
      <c r="AS180" s="14">
        <v>0.67211948076160299</v>
      </c>
      <c r="AT180" s="14"/>
      <c r="AU180" s="14">
        <v>0.35490741180530799</v>
      </c>
      <c r="AV180" s="14"/>
      <c r="AW180" s="14">
        <v>0.37466952791004099</v>
      </c>
      <c r="AX180" s="14"/>
      <c r="AY180" s="14">
        <v>0.41508165402233299</v>
      </c>
    </row>
    <row r="181" spans="2:51" x14ac:dyDescent="0.3">
      <c r="B181" t="s">
        <v>120</v>
      </c>
      <c r="C181" s="14">
        <v>0.266790310544128</v>
      </c>
      <c r="D181" s="14">
        <v>0.276791234222728</v>
      </c>
      <c r="E181" s="14">
        <v>0.25788904736894203</v>
      </c>
      <c r="F181" s="14"/>
      <c r="G181" s="14">
        <v>0.24499082086205801</v>
      </c>
      <c r="H181" s="14">
        <v>0.25462203900513602</v>
      </c>
      <c r="I181" s="14">
        <v>0.29532637059242001</v>
      </c>
      <c r="J181" s="14">
        <v>0.25159171216086801</v>
      </c>
      <c r="K181" s="14">
        <v>0.30211020180040399</v>
      </c>
      <c r="L181" s="14">
        <v>0.25684125930462998</v>
      </c>
      <c r="M181" s="14"/>
      <c r="N181" s="14">
        <v>0.210262074836678</v>
      </c>
      <c r="O181" s="14">
        <v>0.26233962654922399</v>
      </c>
      <c r="P181" s="14">
        <v>0.28603235148050299</v>
      </c>
      <c r="Q181" s="14">
        <v>0.318304915048924</v>
      </c>
      <c r="R181" s="14"/>
      <c r="S181" s="14">
        <v>0.283025236459711</v>
      </c>
      <c r="T181" s="14">
        <v>0.24805568390563101</v>
      </c>
      <c r="U181" s="14">
        <v>0.22806254433032</v>
      </c>
      <c r="V181" s="14">
        <v>0.300011136135448</v>
      </c>
      <c r="W181" s="14">
        <v>0.30774534049659602</v>
      </c>
      <c r="X181" s="14">
        <v>0.306756997649063</v>
      </c>
      <c r="Y181" s="14">
        <v>0.24999792551640701</v>
      </c>
      <c r="Z181" s="14">
        <v>0.18566513905064899</v>
      </c>
      <c r="AA181" s="14">
        <v>0.27653923676433501</v>
      </c>
      <c r="AB181" s="14">
        <v>0.23174346211510899</v>
      </c>
      <c r="AC181" s="14">
        <v>0.30187486351716403</v>
      </c>
      <c r="AD181" s="14">
        <v>0.22547105167940601</v>
      </c>
      <c r="AE181" s="14"/>
      <c r="AF181" s="14">
        <v>0.50766635239936297</v>
      </c>
      <c r="AG181" s="14">
        <v>0.39147415617671899</v>
      </c>
      <c r="AH181" s="14">
        <v>0.26306205766478602</v>
      </c>
      <c r="AI181" s="14">
        <v>0.157893294694124</v>
      </c>
      <c r="AJ181" s="14"/>
      <c r="AK181" s="14">
        <v>0.361726831846099</v>
      </c>
      <c r="AL181" s="14"/>
      <c r="AM181" s="14">
        <v>0.36486977454476999</v>
      </c>
      <c r="AN181" s="14"/>
      <c r="AO181" s="14">
        <v>0.42827848632682097</v>
      </c>
      <c r="AP181" s="14"/>
      <c r="AQ181" s="14">
        <v>0.48287411161733401</v>
      </c>
      <c r="AR181" s="14">
        <v>0.36415029611505201</v>
      </c>
      <c r="AS181" s="14">
        <v>0.17517140684855201</v>
      </c>
      <c r="AT181" s="14"/>
      <c r="AU181" s="14">
        <v>0.43928159063807498</v>
      </c>
      <c r="AV181" s="14"/>
      <c r="AW181" s="14">
        <v>0.44267995051929199</v>
      </c>
      <c r="AX181" s="14"/>
      <c r="AY181" s="14">
        <v>0.384839665665967</v>
      </c>
    </row>
    <row r="182" spans="2:51" x14ac:dyDescent="0.3">
      <c r="B182" t="s">
        <v>121</v>
      </c>
      <c r="C182" s="14">
        <v>0.29688752350501002</v>
      </c>
      <c r="D182" s="14">
        <v>0.27759362827935602</v>
      </c>
      <c r="E182" s="14">
        <v>0.314453585395218</v>
      </c>
      <c r="F182" s="14"/>
      <c r="G182" s="14">
        <v>0.27449594100769598</v>
      </c>
      <c r="H182" s="14">
        <v>0.291327878947861</v>
      </c>
      <c r="I182" s="14">
        <v>0.241071813202342</v>
      </c>
      <c r="J182" s="14">
        <v>0.37369442548640203</v>
      </c>
      <c r="K182" s="14">
        <v>0.23241160695746901</v>
      </c>
      <c r="L182" s="14">
        <v>0.34283172857698802</v>
      </c>
      <c r="M182" s="14"/>
      <c r="N182" s="14">
        <v>0.42402934032437101</v>
      </c>
      <c r="O182" s="14">
        <v>0.32732400559511698</v>
      </c>
      <c r="P182" s="14">
        <v>0.24166228729724801</v>
      </c>
      <c r="Q182" s="14">
        <v>0.17124619359409801</v>
      </c>
      <c r="R182" s="14"/>
      <c r="S182" s="14">
        <v>0.24567804680599301</v>
      </c>
      <c r="T182" s="14">
        <v>0.29284761763740103</v>
      </c>
      <c r="U182" s="14">
        <v>0.36250563564212801</v>
      </c>
      <c r="V182" s="14">
        <v>0.251131079097628</v>
      </c>
      <c r="W182" s="14">
        <v>0.19054576216279001</v>
      </c>
      <c r="X182" s="14">
        <v>0.22224575708852801</v>
      </c>
      <c r="Y182" s="14">
        <v>0.31455601349182299</v>
      </c>
      <c r="Z182" s="14">
        <v>0.40065321220586098</v>
      </c>
      <c r="AA182" s="14">
        <v>0.33290237527470901</v>
      </c>
      <c r="AB182" s="14">
        <v>0.41284530844376199</v>
      </c>
      <c r="AC182" s="14">
        <v>0.240237926822161</v>
      </c>
      <c r="AD182" s="14">
        <v>0.41476320780022002</v>
      </c>
      <c r="AE182" s="14"/>
      <c r="AF182" s="14">
        <v>-0.20068787048224801</v>
      </c>
      <c r="AG182" s="14">
        <v>5.1700472417620699E-2</v>
      </c>
      <c r="AH182" s="14">
        <v>0.29108656194521598</v>
      </c>
      <c r="AI182" s="14">
        <v>0.528135994846201</v>
      </c>
      <c r="AJ182" s="14"/>
      <c r="AK182" s="14">
        <v>0.10679277589906599</v>
      </c>
      <c r="AL182" s="14"/>
      <c r="AM182" s="14">
        <v>8.1813823735698094E-2</v>
      </c>
      <c r="AN182" s="14"/>
      <c r="AO182" s="14">
        <v>-7.5329445064372703E-3</v>
      </c>
      <c r="AP182" s="14"/>
      <c r="AQ182" s="14">
        <v>-0.15200142529157001</v>
      </c>
      <c r="AR182" s="14">
        <v>3.6703257302980297E-2</v>
      </c>
      <c r="AS182" s="14">
        <v>0.49694807391305001</v>
      </c>
      <c r="AT182" s="14"/>
      <c r="AU182" s="14">
        <v>-8.4374178832766794E-2</v>
      </c>
      <c r="AV182" s="14"/>
      <c r="AW182" s="14">
        <v>-6.8010422609250498E-2</v>
      </c>
      <c r="AX182" s="14"/>
      <c r="AY182" s="14">
        <v>3.0241988356366E-2</v>
      </c>
    </row>
    <row r="183" spans="2:51" x14ac:dyDescent="0.3">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row>
    <row r="184" spans="2:51" x14ac:dyDescent="0.3">
      <c r="B184" s="6" t="s">
        <v>134</v>
      </c>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row>
    <row r="185" spans="2:51" x14ac:dyDescent="0.3">
      <c r="B185" s="24" t="s">
        <v>81</v>
      </c>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row>
    <row r="186" spans="2:51" x14ac:dyDescent="0.3">
      <c r="B186" t="s">
        <v>113</v>
      </c>
      <c r="C186" s="14">
        <v>0.37497084155625199</v>
      </c>
      <c r="D186" s="14">
        <v>0.37599127072258698</v>
      </c>
      <c r="E186" s="14">
        <v>0.37489062444781701</v>
      </c>
      <c r="F186" s="14"/>
      <c r="G186" s="14">
        <v>0.320272357916149</v>
      </c>
      <c r="H186" s="14">
        <v>0.40409993998973898</v>
      </c>
      <c r="I186" s="14">
        <v>0.40512643796057701</v>
      </c>
      <c r="J186" s="14">
        <v>0.39525711520885498</v>
      </c>
      <c r="K186" s="14">
        <v>0.34435868313804502</v>
      </c>
      <c r="L186" s="14">
        <v>0.36765207672286598</v>
      </c>
      <c r="M186" s="14"/>
      <c r="N186" s="14">
        <v>0.45858092937105899</v>
      </c>
      <c r="O186" s="14">
        <v>0.35559118302404302</v>
      </c>
      <c r="P186" s="14">
        <v>0.36595810645587401</v>
      </c>
      <c r="Q186" s="14">
        <v>0.31048180980790302</v>
      </c>
      <c r="R186" s="14"/>
      <c r="S186" s="14">
        <v>0.36814084601479002</v>
      </c>
      <c r="T186" s="14">
        <v>0.345945644694586</v>
      </c>
      <c r="U186" s="14">
        <v>0.387418736303275</v>
      </c>
      <c r="V186" s="14">
        <v>0.40734220355038098</v>
      </c>
      <c r="W186" s="14">
        <v>0.31149538392623899</v>
      </c>
      <c r="X186" s="14">
        <v>0.36487378010895299</v>
      </c>
      <c r="Y186" s="14">
        <v>0.37481642771185703</v>
      </c>
      <c r="Z186" s="14">
        <v>0.37230998949876698</v>
      </c>
      <c r="AA186" s="14">
        <v>0.36946912074204802</v>
      </c>
      <c r="AB186" s="14">
        <v>0.434313868451073</v>
      </c>
      <c r="AC186" s="14">
        <v>0.35022834149507098</v>
      </c>
      <c r="AD186" s="14">
        <v>0.46739330465398499</v>
      </c>
      <c r="AE186" s="14"/>
      <c r="AF186" s="14">
        <v>0.196259311534173</v>
      </c>
      <c r="AG186" s="14">
        <v>0.27063286868057701</v>
      </c>
      <c r="AH186" s="14">
        <v>0.37217890499039702</v>
      </c>
      <c r="AI186" s="14">
        <v>0.463701432530776</v>
      </c>
      <c r="AJ186" s="14"/>
      <c r="AK186" s="14">
        <v>0.30094286951451699</v>
      </c>
      <c r="AL186" s="14"/>
      <c r="AM186" s="14">
        <v>0.32116694166467302</v>
      </c>
      <c r="AN186" s="14"/>
      <c r="AO186" s="14">
        <v>0.23251223224116299</v>
      </c>
      <c r="AP186" s="14"/>
      <c r="AQ186" s="14">
        <v>0.20380359522516001</v>
      </c>
      <c r="AR186" s="14">
        <v>0.24027769766037901</v>
      </c>
      <c r="AS186" s="14">
        <v>0.45525399230026098</v>
      </c>
      <c r="AT186" s="14"/>
      <c r="AU186" s="14">
        <v>0.209708397433581</v>
      </c>
      <c r="AV186" s="14"/>
      <c r="AW186" s="14">
        <v>0.215358087670555</v>
      </c>
      <c r="AX186" s="14"/>
      <c r="AY186" s="14">
        <v>0.21745885664029399</v>
      </c>
    </row>
    <row r="187" spans="2:51" x14ac:dyDescent="0.3">
      <c r="B187" t="s">
        <v>114</v>
      </c>
      <c r="C187" s="14">
        <v>0.23989350336146201</v>
      </c>
      <c r="D187" s="14">
        <v>0.25121149700925099</v>
      </c>
      <c r="E187" s="14">
        <v>0.23045484128625701</v>
      </c>
      <c r="F187" s="14"/>
      <c r="G187" s="14">
        <v>0.249988336771829</v>
      </c>
      <c r="H187" s="14">
        <v>0.24759976275391199</v>
      </c>
      <c r="I187" s="14">
        <v>0.21977292183258801</v>
      </c>
      <c r="J187" s="14">
        <v>0.26151443014433701</v>
      </c>
      <c r="K187" s="14">
        <v>0.22689834697163799</v>
      </c>
      <c r="L187" s="14">
        <v>0.23437566075451899</v>
      </c>
      <c r="M187" s="14"/>
      <c r="N187" s="14">
        <v>0.272906111647509</v>
      </c>
      <c r="O187" s="14">
        <v>0.243452754963594</v>
      </c>
      <c r="P187" s="14">
        <v>0.22098395967946699</v>
      </c>
      <c r="Q187" s="14">
        <v>0.21998379610162899</v>
      </c>
      <c r="R187" s="14"/>
      <c r="S187" s="14">
        <v>0.23169162500667401</v>
      </c>
      <c r="T187" s="14">
        <v>0.288968511523226</v>
      </c>
      <c r="U187" s="14">
        <v>0.182731968026454</v>
      </c>
      <c r="V187" s="14">
        <v>0.16998278113101301</v>
      </c>
      <c r="W187" s="14">
        <v>0.23086501161822001</v>
      </c>
      <c r="X187" s="14">
        <v>0.24017948391952301</v>
      </c>
      <c r="Y187" s="14">
        <v>0.24381059992486401</v>
      </c>
      <c r="Z187" s="14">
        <v>0.30543107060194302</v>
      </c>
      <c r="AA187" s="14">
        <v>0.30937529235197198</v>
      </c>
      <c r="AB187" s="14">
        <v>0.24002977044339699</v>
      </c>
      <c r="AC187" s="14">
        <v>0.17662012540827601</v>
      </c>
      <c r="AD187" s="14">
        <v>0.19865280024149501</v>
      </c>
      <c r="AE187" s="14"/>
      <c r="AF187" s="14">
        <v>0.25306939450403199</v>
      </c>
      <c r="AG187" s="14">
        <v>0.228400285152002</v>
      </c>
      <c r="AH187" s="14">
        <v>0.21065568916538199</v>
      </c>
      <c r="AI187" s="14">
        <v>0.24247786922129699</v>
      </c>
      <c r="AJ187" s="14"/>
      <c r="AK187" s="14">
        <v>0.19009702095394901</v>
      </c>
      <c r="AL187" s="14"/>
      <c r="AM187" s="14">
        <v>0.24892431488563499</v>
      </c>
      <c r="AN187" s="14"/>
      <c r="AO187" s="14">
        <v>0.236740360810829</v>
      </c>
      <c r="AP187" s="14"/>
      <c r="AQ187" s="14">
        <v>0.26560693860850099</v>
      </c>
      <c r="AR187" s="14">
        <v>0.25083944653555701</v>
      </c>
      <c r="AS187" s="14">
        <v>0.229707021244662</v>
      </c>
      <c r="AT187" s="14"/>
      <c r="AU187" s="14">
        <v>0.25443441756368401</v>
      </c>
      <c r="AV187" s="14"/>
      <c r="AW187" s="14">
        <v>0.29337836225048403</v>
      </c>
      <c r="AX187" s="14"/>
      <c r="AY187" s="14">
        <v>0.29980591028190401</v>
      </c>
    </row>
    <row r="188" spans="2:51" x14ac:dyDescent="0.3">
      <c r="B188" t="s">
        <v>115</v>
      </c>
      <c r="C188" s="14">
        <v>0.16230176887370901</v>
      </c>
      <c r="D188" s="14">
        <v>0.15661769111174401</v>
      </c>
      <c r="E188" s="14">
        <v>0.166047131446521</v>
      </c>
      <c r="F188" s="14"/>
      <c r="G188" s="14">
        <v>0.17735727229939499</v>
      </c>
      <c r="H188" s="14">
        <v>0.16802134370771199</v>
      </c>
      <c r="I188" s="14">
        <v>0.11759903465322501</v>
      </c>
      <c r="J188" s="14">
        <v>0.159757323274129</v>
      </c>
      <c r="K188" s="14">
        <v>0.177051293321876</v>
      </c>
      <c r="L188" s="14">
        <v>0.17598614626040401</v>
      </c>
      <c r="M188" s="14"/>
      <c r="N188" s="14">
        <v>0.14431232274460401</v>
      </c>
      <c r="O188" s="14">
        <v>0.16088892524982501</v>
      </c>
      <c r="P188" s="14">
        <v>0.15505123776792401</v>
      </c>
      <c r="Q188" s="14">
        <v>0.18896111534990001</v>
      </c>
      <c r="R188" s="14"/>
      <c r="S188" s="14">
        <v>0.17295425589373201</v>
      </c>
      <c r="T188" s="14">
        <v>0.15150534177022401</v>
      </c>
      <c r="U188" s="14">
        <v>0.183046313777042</v>
      </c>
      <c r="V188" s="14">
        <v>0.20340580783588</v>
      </c>
      <c r="W188" s="14">
        <v>0.23158829616830801</v>
      </c>
      <c r="X188" s="14">
        <v>0.104663049881976</v>
      </c>
      <c r="Y188" s="14">
        <v>0.16412554106403901</v>
      </c>
      <c r="Z188" s="14">
        <v>0.157451674257443</v>
      </c>
      <c r="AA188" s="14">
        <v>0.113933872019077</v>
      </c>
      <c r="AB188" s="14">
        <v>0.16528049228011299</v>
      </c>
      <c r="AC188" s="14">
        <v>0.18675105862161301</v>
      </c>
      <c r="AD188" s="14">
        <v>0.12233259717740499</v>
      </c>
      <c r="AE188" s="14"/>
      <c r="AF188" s="14">
        <v>0.18049386757649799</v>
      </c>
      <c r="AG188" s="14">
        <v>0.20208568983873801</v>
      </c>
      <c r="AH188" s="14">
        <v>0.18992534588645699</v>
      </c>
      <c r="AI188" s="14">
        <v>0.14150316177753</v>
      </c>
      <c r="AJ188" s="14"/>
      <c r="AK188" s="14">
        <v>0.18193284750963201</v>
      </c>
      <c r="AL188" s="14"/>
      <c r="AM188" s="14">
        <v>0.14780043673627499</v>
      </c>
      <c r="AN188" s="14"/>
      <c r="AO188" s="14">
        <v>0.19352698456308101</v>
      </c>
      <c r="AP188" s="14"/>
      <c r="AQ188" s="14">
        <v>0.18824381978690599</v>
      </c>
      <c r="AR188" s="14">
        <v>0.194075821004698</v>
      </c>
      <c r="AS188" s="14">
        <v>0.146666437093874</v>
      </c>
      <c r="AT188" s="14"/>
      <c r="AU188" s="14">
        <v>0.19278017557495999</v>
      </c>
      <c r="AV188" s="14"/>
      <c r="AW188" s="14">
        <v>0.171638575521148</v>
      </c>
      <c r="AX188" s="14"/>
      <c r="AY188" s="14">
        <v>0.17775957119052399</v>
      </c>
    </row>
    <row r="189" spans="2:51" x14ac:dyDescent="0.3">
      <c r="B189" t="s">
        <v>116</v>
      </c>
      <c r="C189" s="14">
        <v>9.2892888314381306E-2</v>
      </c>
      <c r="D189" s="14">
        <v>9.1902517763584907E-2</v>
      </c>
      <c r="E189" s="14">
        <v>9.3873874612674393E-2</v>
      </c>
      <c r="F189" s="14"/>
      <c r="G189" s="14">
        <v>0.127007747611594</v>
      </c>
      <c r="H189" s="14">
        <v>6.1990165474278401E-2</v>
      </c>
      <c r="I189" s="14">
        <v>0.12217317366625099</v>
      </c>
      <c r="J189" s="14">
        <v>5.9610688746500697E-2</v>
      </c>
      <c r="K189" s="14">
        <v>0.103689477491578</v>
      </c>
      <c r="L189" s="14">
        <v>9.1033589022650394E-2</v>
      </c>
      <c r="M189" s="14"/>
      <c r="N189" s="14">
        <v>5.6189831300746798E-2</v>
      </c>
      <c r="O189" s="14">
        <v>0.11877000960667999</v>
      </c>
      <c r="P189" s="14">
        <v>0.10318077408042001</v>
      </c>
      <c r="Q189" s="14">
        <v>9.5444118329774494E-2</v>
      </c>
      <c r="R189" s="14"/>
      <c r="S189" s="14">
        <v>9.6403102262278398E-2</v>
      </c>
      <c r="T189" s="14">
        <v>8.1660290670912197E-2</v>
      </c>
      <c r="U189" s="14">
        <v>0.12561158591440499</v>
      </c>
      <c r="V189" s="14">
        <v>8.6714862243802301E-2</v>
      </c>
      <c r="W189" s="14">
        <v>7.1996896026182505E-2</v>
      </c>
      <c r="X189" s="14">
        <v>9.5042892595202794E-2</v>
      </c>
      <c r="Y189" s="14">
        <v>0.10467880884608199</v>
      </c>
      <c r="Z189" s="14">
        <v>0.105188494407971</v>
      </c>
      <c r="AA189" s="14">
        <v>8.8253718177368198E-2</v>
      </c>
      <c r="AB189" s="14">
        <v>8.3386942560066998E-2</v>
      </c>
      <c r="AC189" s="14">
        <v>0.10282285906048</v>
      </c>
      <c r="AD189" s="14">
        <v>8.0076365484764295E-2</v>
      </c>
      <c r="AE189" s="14"/>
      <c r="AF189" s="14">
        <v>0.15353395960025501</v>
      </c>
      <c r="AG189" s="14">
        <v>0.122307472623607</v>
      </c>
      <c r="AH189" s="14">
        <v>0.101685498153594</v>
      </c>
      <c r="AI189" s="14">
        <v>6.05543273082252E-2</v>
      </c>
      <c r="AJ189" s="14"/>
      <c r="AK189" s="14">
        <v>0.13737429845615201</v>
      </c>
      <c r="AL189" s="14"/>
      <c r="AM189" s="14">
        <v>0.13104917396110199</v>
      </c>
      <c r="AN189" s="14"/>
      <c r="AO189" s="14">
        <v>0.13067844709568599</v>
      </c>
      <c r="AP189" s="14"/>
      <c r="AQ189" s="14">
        <v>0.13603403963104299</v>
      </c>
      <c r="AR189" s="14">
        <v>0.181541058375395</v>
      </c>
      <c r="AS189" s="14">
        <v>6.8226826789596198E-2</v>
      </c>
      <c r="AT189" s="14"/>
      <c r="AU189" s="14">
        <v>0.15703571429219601</v>
      </c>
      <c r="AV189" s="14"/>
      <c r="AW189" s="14">
        <v>0.165320055986245</v>
      </c>
      <c r="AX189" s="14"/>
      <c r="AY189" s="14">
        <v>0.15520718179086401</v>
      </c>
    </row>
    <row r="190" spans="2:51" x14ac:dyDescent="0.3">
      <c r="B190" t="s">
        <v>117</v>
      </c>
      <c r="C190" s="14">
        <v>9.3787095044783497E-2</v>
      </c>
      <c r="D190" s="14">
        <v>0.10293077788310501</v>
      </c>
      <c r="E190" s="14">
        <v>8.4814512286315896E-2</v>
      </c>
      <c r="F190" s="14"/>
      <c r="G190" s="14">
        <v>7.7985103027286395E-2</v>
      </c>
      <c r="H190" s="14">
        <v>9.3471311293695306E-2</v>
      </c>
      <c r="I190" s="14">
        <v>7.9908827841483093E-2</v>
      </c>
      <c r="J190" s="14">
        <v>0.105990429245231</v>
      </c>
      <c r="K190" s="14">
        <v>0.114821209768089</v>
      </c>
      <c r="L190" s="14">
        <v>9.1984264515706599E-2</v>
      </c>
      <c r="M190" s="14"/>
      <c r="N190" s="14">
        <v>4.8081193009972101E-2</v>
      </c>
      <c r="O190" s="14">
        <v>9.3412596519823393E-2</v>
      </c>
      <c r="P190" s="14">
        <v>0.10913025955333901</v>
      </c>
      <c r="Q190" s="14">
        <v>0.13091769463692501</v>
      </c>
      <c r="R190" s="14"/>
      <c r="S190" s="14">
        <v>0.112024078008455</v>
      </c>
      <c r="T190" s="14">
        <v>8.0473507367956207E-2</v>
      </c>
      <c r="U190" s="14">
        <v>8.1389577346747399E-2</v>
      </c>
      <c r="V190" s="14">
        <v>9.08707875017878E-2</v>
      </c>
      <c r="W190" s="14">
        <v>0.13056489237510599</v>
      </c>
      <c r="X190" s="14">
        <v>0.141838778514048</v>
      </c>
      <c r="Y190" s="14">
        <v>8.4995288929530302E-2</v>
      </c>
      <c r="Z190" s="14">
        <v>3.4530382498962099E-2</v>
      </c>
      <c r="AA190" s="14">
        <v>8.7553980543494697E-2</v>
      </c>
      <c r="AB190" s="14">
        <v>4.7560501695143503E-2</v>
      </c>
      <c r="AC190" s="14">
        <v>0.13009815829511601</v>
      </c>
      <c r="AD190" s="14">
        <v>8.2619094872371596E-2</v>
      </c>
      <c r="AE190" s="14"/>
      <c r="AF190" s="14">
        <v>0.17701915004312299</v>
      </c>
      <c r="AG190" s="14">
        <v>0.15805045972401099</v>
      </c>
      <c r="AH190" s="14">
        <v>0.1006126599145</v>
      </c>
      <c r="AI190" s="14">
        <v>5.3164319547495301E-2</v>
      </c>
      <c r="AJ190" s="14"/>
      <c r="AK190" s="14">
        <v>0.141672261640612</v>
      </c>
      <c r="AL190" s="14"/>
      <c r="AM190" s="14">
        <v>0.13023717276456301</v>
      </c>
      <c r="AN190" s="14"/>
      <c r="AO190" s="14">
        <v>0.165298568906426</v>
      </c>
      <c r="AP190" s="14"/>
      <c r="AQ190" s="14">
        <v>0.159826467588357</v>
      </c>
      <c r="AR190" s="14">
        <v>0.111531581150293</v>
      </c>
      <c r="AS190" s="14">
        <v>6.7473292552728603E-2</v>
      </c>
      <c r="AT190" s="14"/>
      <c r="AU190" s="14">
        <v>0.141085400800079</v>
      </c>
      <c r="AV190" s="14"/>
      <c r="AW190" s="14">
        <v>0.117010009257856</v>
      </c>
      <c r="AX190" s="14"/>
      <c r="AY190" s="14">
        <v>0.111879582685341</v>
      </c>
    </row>
    <row r="191" spans="2:51" x14ac:dyDescent="0.3">
      <c r="B191" t="s">
        <v>118</v>
      </c>
      <c r="C191" s="14">
        <v>3.6153902849412202E-2</v>
      </c>
      <c r="D191" s="14">
        <v>2.1346245509726899E-2</v>
      </c>
      <c r="E191" s="14">
        <v>4.9919015920414499E-2</v>
      </c>
      <c r="F191" s="14"/>
      <c r="G191" s="14">
        <v>4.73891823737463E-2</v>
      </c>
      <c r="H191" s="14">
        <v>2.48174767806628E-2</v>
      </c>
      <c r="I191" s="14">
        <v>5.5419604045876501E-2</v>
      </c>
      <c r="J191" s="14">
        <v>1.7870013380948301E-2</v>
      </c>
      <c r="K191" s="14">
        <v>3.31809893087728E-2</v>
      </c>
      <c r="L191" s="14">
        <v>3.8968262723854299E-2</v>
      </c>
      <c r="M191" s="14"/>
      <c r="N191" s="14">
        <v>1.9929611926109699E-2</v>
      </c>
      <c r="O191" s="14">
        <v>2.7884530636035E-2</v>
      </c>
      <c r="P191" s="14">
        <v>4.56956624629766E-2</v>
      </c>
      <c r="Q191" s="14">
        <v>5.4211465773868102E-2</v>
      </c>
      <c r="R191" s="14"/>
      <c r="S191" s="14">
        <v>1.8786092814070499E-2</v>
      </c>
      <c r="T191" s="14">
        <v>5.1446703973095399E-2</v>
      </c>
      <c r="U191" s="14">
        <v>3.9801818632076602E-2</v>
      </c>
      <c r="V191" s="14">
        <v>4.1683557737135897E-2</v>
      </c>
      <c r="W191" s="14">
        <v>2.3489519885945501E-2</v>
      </c>
      <c r="X191" s="14">
        <v>5.3402014980297501E-2</v>
      </c>
      <c r="Y191" s="14">
        <v>2.7573333523627799E-2</v>
      </c>
      <c r="Z191" s="14">
        <v>2.50883887349139E-2</v>
      </c>
      <c r="AA191" s="14">
        <v>3.1414016166039803E-2</v>
      </c>
      <c r="AB191" s="14">
        <v>2.9428424570206699E-2</v>
      </c>
      <c r="AC191" s="14">
        <v>5.3479457119443803E-2</v>
      </c>
      <c r="AD191" s="14">
        <v>4.8925837569978203E-2</v>
      </c>
      <c r="AE191" s="14"/>
      <c r="AF191" s="14">
        <v>3.9624316741918998E-2</v>
      </c>
      <c r="AG191" s="14">
        <v>1.8523223981064599E-2</v>
      </c>
      <c r="AH191" s="14">
        <v>2.4941901889670302E-2</v>
      </c>
      <c r="AI191" s="14">
        <v>3.8598889614676203E-2</v>
      </c>
      <c r="AJ191" s="14"/>
      <c r="AK191" s="14">
        <v>4.7980701925137599E-2</v>
      </c>
      <c r="AL191" s="14"/>
      <c r="AM191" s="14">
        <v>2.0821959987751999E-2</v>
      </c>
      <c r="AN191" s="14"/>
      <c r="AO191" s="14">
        <v>4.1243406382815297E-2</v>
      </c>
      <c r="AP191" s="14"/>
      <c r="AQ191" s="14">
        <v>4.6485139160032503E-2</v>
      </c>
      <c r="AR191" s="14">
        <v>2.17343952736773E-2</v>
      </c>
      <c r="AS191" s="14">
        <v>3.26724300188782E-2</v>
      </c>
      <c r="AT191" s="14"/>
      <c r="AU191" s="14">
        <v>4.4955894335499402E-2</v>
      </c>
      <c r="AV191" s="14"/>
      <c r="AW191" s="14">
        <v>3.7294909313712002E-2</v>
      </c>
      <c r="AX191" s="14"/>
      <c r="AY191" s="14">
        <v>3.7888897411073902E-2</v>
      </c>
    </row>
    <row r="192" spans="2:51" x14ac:dyDescent="0.3">
      <c r="B192" t="s">
        <v>119</v>
      </c>
      <c r="C192" s="14">
        <v>0.61486434491771402</v>
      </c>
      <c r="D192" s="14">
        <v>0.62720276773183903</v>
      </c>
      <c r="E192" s="14">
        <v>0.605345465734074</v>
      </c>
      <c r="F192" s="14"/>
      <c r="G192" s="14">
        <v>0.57026069468797802</v>
      </c>
      <c r="H192" s="14">
        <v>0.65169970274365097</v>
      </c>
      <c r="I192" s="14">
        <v>0.62489935979316402</v>
      </c>
      <c r="J192" s="14">
        <v>0.65677154535319104</v>
      </c>
      <c r="K192" s="14">
        <v>0.57125703010968398</v>
      </c>
      <c r="L192" s="14">
        <v>0.60202773747738503</v>
      </c>
      <c r="M192" s="14"/>
      <c r="N192" s="14">
        <v>0.73148704101856798</v>
      </c>
      <c r="O192" s="14">
        <v>0.599043937987637</v>
      </c>
      <c r="P192" s="14">
        <v>0.58694206613533995</v>
      </c>
      <c r="Q192" s="14">
        <v>0.53046560590953196</v>
      </c>
      <c r="R192" s="14"/>
      <c r="S192" s="14">
        <v>0.59983247102146398</v>
      </c>
      <c r="T192" s="14">
        <v>0.634914156217812</v>
      </c>
      <c r="U192" s="14">
        <v>0.57015070432972903</v>
      </c>
      <c r="V192" s="14">
        <v>0.57732498468139404</v>
      </c>
      <c r="W192" s="14">
        <v>0.54236039554445803</v>
      </c>
      <c r="X192" s="14">
        <v>0.60505326402847603</v>
      </c>
      <c r="Y192" s="14">
        <v>0.61862702763671995</v>
      </c>
      <c r="Z192" s="14">
        <v>0.67774106010071</v>
      </c>
      <c r="AA192" s="14">
        <v>0.67884441309401999</v>
      </c>
      <c r="AB192" s="14">
        <v>0.67434363889447002</v>
      </c>
      <c r="AC192" s="14">
        <v>0.52684846690334697</v>
      </c>
      <c r="AD192" s="14">
        <v>0.66604610489548099</v>
      </c>
      <c r="AE192" s="14"/>
      <c r="AF192" s="14">
        <v>0.44932870603820502</v>
      </c>
      <c r="AG192" s="14">
        <v>0.49903315383258001</v>
      </c>
      <c r="AH192" s="14">
        <v>0.58283459415577898</v>
      </c>
      <c r="AI192" s="14">
        <v>0.706179301752073</v>
      </c>
      <c r="AJ192" s="14"/>
      <c r="AK192" s="14">
        <v>0.49103989046846602</v>
      </c>
      <c r="AL192" s="14"/>
      <c r="AM192" s="14">
        <v>0.57009125655030801</v>
      </c>
      <c r="AN192" s="14"/>
      <c r="AO192" s="14">
        <v>0.46925259305199202</v>
      </c>
      <c r="AP192" s="14"/>
      <c r="AQ192" s="14">
        <v>0.46941053383366099</v>
      </c>
      <c r="AR192" s="14">
        <v>0.491117144195936</v>
      </c>
      <c r="AS192" s="14">
        <v>0.684961013544923</v>
      </c>
      <c r="AT192" s="14"/>
      <c r="AU192" s="14">
        <v>0.46414281499726501</v>
      </c>
      <c r="AV192" s="14"/>
      <c r="AW192" s="14">
        <v>0.50873644992103895</v>
      </c>
      <c r="AX192" s="14"/>
      <c r="AY192" s="14">
        <v>0.51726476692219803</v>
      </c>
    </row>
    <row r="193" spans="2:51" x14ac:dyDescent="0.3">
      <c r="B193" t="s">
        <v>120</v>
      </c>
      <c r="C193" s="14">
        <v>0.186679983359165</v>
      </c>
      <c r="D193" s="14">
        <v>0.19483329564669</v>
      </c>
      <c r="E193" s="14">
        <v>0.17868838689899</v>
      </c>
      <c r="F193" s="14"/>
      <c r="G193" s="14">
        <v>0.20499285063888001</v>
      </c>
      <c r="H193" s="14">
        <v>0.15546147676797401</v>
      </c>
      <c r="I193" s="14">
        <v>0.202082001507734</v>
      </c>
      <c r="J193" s="14">
        <v>0.165601117991731</v>
      </c>
      <c r="K193" s="14">
        <v>0.21851068725966699</v>
      </c>
      <c r="L193" s="14">
        <v>0.18301785353835701</v>
      </c>
      <c r="M193" s="14"/>
      <c r="N193" s="14">
        <v>0.104271024310719</v>
      </c>
      <c r="O193" s="14">
        <v>0.212182606126503</v>
      </c>
      <c r="P193" s="14">
        <v>0.212311033633759</v>
      </c>
      <c r="Q193" s="14">
        <v>0.22636181296669999</v>
      </c>
      <c r="R193" s="14"/>
      <c r="S193" s="14">
        <v>0.20842718027073401</v>
      </c>
      <c r="T193" s="14">
        <v>0.16213379803886799</v>
      </c>
      <c r="U193" s="14">
        <v>0.207001163261152</v>
      </c>
      <c r="V193" s="14">
        <v>0.17758564974558999</v>
      </c>
      <c r="W193" s="14">
        <v>0.20256178840128899</v>
      </c>
      <c r="X193" s="14">
        <v>0.23688167110925101</v>
      </c>
      <c r="Y193" s="14">
        <v>0.18967409777561201</v>
      </c>
      <c r="Z193" s="14">
        <v>0.13971887690693399</v>
      </c>
      <c r="AA193" s="14">
        <v>0.17580769872086299</v>
      </c>
      <c r="AB193" s="14">
        <v>0.13094744425521099</v>
      </c>
      <c r="AC193" s="14">
        <v>0.23292101735559601</v>
      </c>
      <c r="AD193" s="14">
        <v>0.162695460357136</v>
      </c>
      <c r="AE193" s="14"/>
      <c r="AF193" s="14">
        <v>0.33055310964337797</v>
      </c>
      <c r="AG193" s="14">
        <v>0.28035793234761802</v>
      </c>
      <c r="AH193" s="14">
        <v>0.20229815806809401</v>
      </c>
      <c r="AI193" s="14">
        <v>0.113718646855721</v>
      </c>
      <c r="AJ193" s="14"/>
      <c r="AK193" s="14">
        <v>0.27904656009676398</v>
      </c>
      <c r="AL193" s="14"/>
      <c r="AM193" s="14">
        <v>0.26128634672566498</v>
      </c>
      <c r="AN193" s="14"/>
      <c r="AO193" s="14">
        <v>0.29597701600211201</v>
      </c>
      <c r="AP193" s="14"/>
      <c r="AQ193" s="14">
        <v>0.29586050721939999</v>
      </c>
      <c r="AR193" s="14">
        <v>0.29307263952568802</v>
      </c>
      <c r="AS193" s="14">
        <v>0.13570011934232501</v>
      </c>
      <c r="AT193" s="14"/>
      <c r="AU193" s="14">
        <v>0.29812111509227501</v>
      </c>
      <c r="AV193" s="14"/>
      <c r="AW193" s="14">
        <v>0.28233006524410098</v>
      </c>
      <c r="AX193" s="14"/>
      <c r="AY193" s="14">
        <v>0.267086764476205</v>
      </c>
    </row>
    <row r="194" spans="2:51" x14ac:dyDescent="0.3">
      <c r="B194" t="s">
        <v>121</v>
      </c>
      <c r="C194" s="14">
        <v>0.42818436155855</v>
      </c>
      <c r="D194" s="14">
        <v>0.43236947208514798</v>
      </c>
      <c r="E194" s="14">
        <v>0.42665707883508303</v>
      </c>
      <c r="F194" s="14"/>
      <c r="G194" s="14">
        <v>0.36526784404909801</v>
      </c>
      <c r="H194" s="14">
        <v>0.49623822597567702</v>
      </c>
      <c r="I194" s="14">
        <v>0.42281735828542999</v>
      </c>
      <c r="J194" s="14">
        <v>0.49117042736145999</v>
      </c>
      <c r="K194" s="14">
        <v>0.35274634285001599</v>
      </c>
      <c r="L194" s="14">
        <v>0.41900988393902799</v>
      </c>
      <c r="M194" s="14"/>
      <c r="N194" s="14">
        <v>0.62721601670784899</v>
      </c>
      <c r="O194" s="14">
        <v>0.38686133186113397</v>
      </c>
      <c r="P194" s="14">
        <v>0.37463103250158097</v>
      </c>
      <c r="Q194" s="14">
        <v>0.30410379294283202</v>
      </c>
      <c r="R194" s="14"/>
      <c r="S194" s="14">
        <v>0.39140529075072999</v>
      </c>
      <c r="T194" s="14">
        <v>0.47278035817894298</v>
      </c>
      <c r="U194" s="14">
        <v>0.363149541068577</v>
      </c>
      <c r="V194" s="14">
        <v>0.39973933493580399</v>
      </c>
      <c r="W194" s="14">
        <v>0.33979860714317001</v>
      </c>
      <c r="X194" s="14">
        <v>0.36817159291922502</v>
      </c>
      <c r="Y194" s="14">
        <v>0.428952929861108</v>
      </c>
      <c r="Z194" s="14">
        <v>0.53802218319377604</v>
      </c>
      <c r="AA194" s="14">
        <v>0.503036714373157</v>
      </c>
      <c r="AB194" s="14">
        <v>0.54339619463925903</v>
      </c>
      <c r="AC194" s="14">
        <v>0.29392744954775102</v>
      </c>
      <c r="AD194" s="14">
        <v>0.50335064453834499</v>
      </c>
      <c r="AE194" s="14"/>
      <c r="AF194" s="14">
        <v>0.118775596394827</v>
      </c>
      <c r="AG194" s="14">
        <v>0.21867522148496199</v>
      </c>
      <c r="AH194" s="14">
        <v>0.380536436087685</v>
      </c>
      <c r="AI194" s="14">
        <v>0.59246065489635202</v>
      </c>
      <c r="AJ194" s="14"/>
      <c r="AK194" s="14">
        <v>0.21199333037170201</v>
      </c>
      <c r="AL194" s="14"/>
      <c r="AM194" s="14">
        <v>0.30880490982464298</v>
      </c>
      <c r="AN194" s="14"/>
      <c r="AO194" s="14">
        <v>0.17327557704988</v>
      </c>
      <c r="AP194" s="14"/>
      <c r="AQ194" s="14">
        <v>0.173550026614261</v>
      </c>
      <c r="AR194" s="14">
        <v>0.19804450467024801</v>
      </c>
      <c r="AS194" s="14">
        <v>0.54926089420259805</v>
      </c>
      <c r="AT194" s="14"/>
      <c r="AU194" s="14">
        <v>0.16602169990498999</v>
      </c>
      <c r="AV194" s="14"/>
      <c r="AW194" s="14">
        <v>0.22640638467693699</v>
      </c>
      <c r="AX194" s="14"/>
      <c r="AY194" s="14">
        <v>0.25017800244599298</v>
      </c>
    </row>
    <row r="195" spans="2:51" x14ac:dyDescent="0.3">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row>
    <row r="196" spans="2:51" x14ac:dyDescent="0.3">
      <c r="B196" s="6" t="s">
        <v>135</v>
      </c>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row>
    <row r="197" spans="2:51" x14ac:dyDescent="0.3">
      <c r="B197" s="24" t="s">
        <v>81</v>
      </c>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row>
    <row r="198" spans="2:51" x14ac:dyDescent="0.3">
      <c r="B198" t="s">
        <v>113</v>
      </c>
      <c r="C198" s="14">
        <v>0.49767143470209402</v>
      </c>
      <c r="D198" s="14">
        <v>0.48890168137555901</v>
      </c>
      <c r="E198" s="14">
        <v>0.50625199456202996</v>
      </c>
      <c r="F198" s="14"/>
      <c r="G198" s="14">
        <v>0.44331024616956899</v>
      </c>
      <c r="H198" s="14">
        <v>0.51537933820710502</v>
      </c>
      <c r="I198" s="14">
        <v>0.49264943688228102</v>
      </c>
      <c r="J198" s="14">
        <v>0.48766393026482102</v>
      </c>
      <c r="K198" s="14">
        <v>0.47960928328830699</v>
      </c>
      <c r="L198" s="14">
        <v>0.54407706154845503</v>
      </c>
      <c r="M198" s="14"/>
      <c r="N198" s="14">
        <v>0.60006169746960802</v>
      </c>
      <c r="O198" s="14">
        <v>0.46719647151639798</v>
      </c>
      <c r="P198" s="14">
        <v>0.48249489664622902</v>
      </c>
      <c r="Q198" s="14">
        <v>0.42685130753532402</v>
      </c>
      <c r="R198" s="14"/>
      <c r="S198" s="14">
        <v>0.44970649014773101</v>
      </c>
      <c r="T198" s="14">
        <v>0.45529576968361801</v>
      </c>
      <c r="U198" s="14">
        <v>0.52633922158068802</v>
      </c>
      <c r="V198" s="14">
        <v>0.509366590038145</v>
      </c>
      <c r="W198" s="14">
        <v>0.54062091744191199</v>
      </c>
      <c r="X198" s="14">
        <v>0.47115375091921702</v>
      </c>
      <c r="Y198" s="14">
        <v>0.47074283541144002</v>
      </c>
      <c r="Z198" s="14">
        <v>0.51799594477821198</v>
      </c>
      <c r="AA198" s="14">
        <v>0.48432442009269999</v>
      </c>
      <c r="AB198" s="14">
        <v>0.59113204224987903</v>
      </c>
      <c r="AC198" s="14">
        <v>0.51985993310913603</v>
      </c>
      <c r="AD198" s="14">
        <v>0.55009448464982003</v>
      </c>
      <c r="AE198" s="14"/>
      <c r="AF198" s="14">
        <v>0.23380156092875501</v>
      </c>
      <c r="AG198" s="14">
        <v>0.39712388633831802</v>
      </c>
      <c r="AH198" s="14">
        <v>0.52693489861520004</v>
      </c>
      <c r="AI198" s="14">
        <v>0.61349261522813703</v>
      </c>
      <c r="AJ198" s="14"/>
      <c r="AK198" s="14">
        <v>0.40522610615384902</v>
      </c>
      <c r="AL198" s="14"/>
      <c r="AM198" s="14">
        <v>0.42096554077509102</v>
      </c>
      <c r="AN198" s="14"/>
      <c r="AO198" s="14">
        <v>0.334860961387831</v>
      </c>
      <c r="AP198" s="14"/>
      <c r="AQ198" s="14">
        <v>0.235247735476634</v>
      </c>
      <c r="AR198" s="14">
        <v>0.44722988549801002</v>
      </c>
      <c r="AS198" s="14">
        <v>0.6051886823614</v>
      </c>
      <c r="AT198" s="14"/>
      <c r="AU198" s="14">
        <v>0.28123148490787298</v>
      </c>
      <c r="AV198" s="14"/>
      <c r="AW198" s="14">
        <v>0.28739016075551499</v>
      </c>
      <c r="AX198" s="14"/>
      <c r="AY198" s="14">
        <v>0.31507961627088898</v>
      </c>
    </row>
    <row r="199" spans="2:51" x14ac:dyDescent="0.3">
      <c r="B199" t="s">
        <v>114</v>
      </c>
      <c r="C199" s="14">
        <v>0.20191816932911499</v>
      </c>
      <c r="D199" s="14">
        <v>0.20144363357564599</v>
      </c>
      <c r="E199" s="14">
        <v>0.202145234577015</v>
      </c>
      <c r="F199" s="14"/>
      <c r="G199" s="14">
        <v>0.22656255440277201</v>
      </c>
      <c r="H199" s="14">
        <v>0.174067619358938</v>
      </c>
      <c r="I199" s="14">
        <v>0.23197027561830799</v>
      </c>
      <c r="J199" s="14">
        <v>0.23720683326276101</v>
      </c>
      <c r="K199" s="14">
        <v>0.17444663739316699</v>
      </c>
      <c r="L199" s="14">
        <v>0.17348176662187401</v>
      </c>
      <c r="M199" s="14"/>
      <c r="N199" s="14">
        <v>0.174975815041536</v>
      </c>
      <c r="O199" s="14">
        <v>0.22715352924260701</v>
      </c>
      <c r="P199" s="14">
        <v>0.216248806855423</v>
      </c>
      <c r="Q199" s="14">
        <v>0.19437390917536099</v>
      </c>
      <c r="R199" s="14"/>
      <c r="S199" s="14">
        <v>0.18180188357563201</v>
      </c>
      <c r="T199" s="14">
        <v>0.19857603710454999</v>
      </c>
      <c r="U199" s="14">
        <v>0.24740300750599301</v>
      </c>
      <c r="V199" s="14">
        <v>0.20096168057366201</v>
      </c>
      <c r="W199" s="14">
        <v>0.18281876782811801</v>
      </c>
      <c r="X199" s="14">
        <v>0.14346705443916799</v>
      </c>
      <c r="Y199" s="14">
        <v>0.21946386379308999</v>
      </c>
      <c r="Z199" s="14">
        <v>0.271421062411555</v>
      </c>
      <c r="AA199" s="14">
        <v>0.26624974900463999</v>
      </c>
      <c r="AB199" s="14">
        <v>0.16085025834444899</v>
      </c>
      <c r="AC199" s="14">
        <v>0.17522777593623301</v>
      </c>
      <c r="AD199" s="14">
        <v>0.203325693382397</v>
      </c>
      <c r="AE199" s="14"/>
      <c r="AF199" s="14">
        <v>0.24032207306885001</v>
      </c>
      <c r="AG199" s="14">
        <v>0.23717391151831699</v>
      </c>
      <c r="AH199" s="14">
        <v>0.20098596865969401</v>
      </c>
      <c r="AI199" s="14">
        <v>0.18185479914090799</v>
      </c>
      <c r="AJ199" s="14"/>
      <c r="AK199" s="14">
        <v>0.21699043702231</v>
      </c>
      <c r="AL199" s="14"/>
      <c r="AM199" s="14">
        <v>0.22298312196182499</v>
      </c>
      <c r="AN199" s="14"/>
      <c r="AO199" s="14">
        <v>0.19372793083628001</v>
      </c>
      <c r="AP199" s="14"/>
      <c r="AQ199" s="14">
        <v>0.246255098085886</v>
      </c>
      <c r="AR199" s="14">
        <v>0.20315720844486501</v>
      </c>
      <c r="AS199" s="14">
        <v>0.182532411222048</v>
      </c>
      <c r="AT199" s="14"/>
      <c r="AU199" s="14">
        <v>0.22983064155004901</v>
      </c>
      <c r="AV199" s="14"/>
      <c r="AW199" s="14">
        <v>0.25557835638854398</v>
      </c>
      <c r="AX199" s="14"/>
      <c r="AY199" s="14">
        <v>0.24108554620040501</v>
      </c>
    </row>
    <row r="200" spans="2:51" x14ac:dyDescent="0.3">
      <c r="B200" t="s">
        <v>115</v>
      </c>
      <c r="C200" s="14">
        <v>0.115939669026591</v>
      </c>
      <c r="D200" s="14">
        <v>0.12966036798399699</v>
      </c>
      <c r="E200" s="14">
        <v>0.102862669855844</v>
      </c>
      <c r="F200" s="14"/>
      <c r="G200" s="14">
        <v>0.14169772673849601</v>
      </c>
      <c r="H200" s="14">
        <v>0.132933842683056</v>
      </c>
      <c r="I200" s="14">
        <v>9.7850907652090702E-2</v>
      </c>
      <c r="J200" s="14">
        <v>0.10552027933213801</v>
      </c>
      <c r="K200" s="14">
        <v>0.13007620926461</v>
      </c>
      <c r="L200" s="14">
        <v>9.8421879554086794E-2</v>
      </c>
      <c r="M200" s="14"/>
      <c r="N200" s="14">
        <v>9.5721537638685905E-2</v>
      </c>
      <c r="O200" s="14">
        <v>0.121442940033964</v>
      </c>
      <c r="P200" s="14">
        <v>0.11542260269393199</v>
      </c>
      <c r="Q200" s="14">
        <v>0.133734543442765</v>
      </c>
      <c r="R200" s="14"/>
      <c r="S200" s="14">
        <v>0.159357597108092</v>
      </c>
      <c r="T200" s="14">
        <v>0.13799798484583201</v>
      </c>
      <c r="U200" s="14">
        <v>6.2058998552651699E-2</v>
      </c>
      <c r="V200" s="14">
        <v>0.10838372283985</v>
      </c>
      <c r="W200" s="14">
        <v>0.11474553361644101</v>
      </c>
      <c r="X200" s="14">
        <v>0.13610993683474401</v>
      </c>
      <c r="Y200" s="14">
        <v>0.12107166168207301</v>
      </c>
      <c r="Z200" s="14">
        <v>9.2165526388847799E-2</v>
      </c>
      <c r="AA200" s="14">
        <v>9.8488190494524105E-2</v>
      </c>
      <c r="AB200" s="14">
        <v>9.6770723973214498E-2</v>
      </c>
      <c r="AC200" s="14">
        <v>0.12507529926296199</v>
      </c>
      <c r="AD200" s="14">
        <v>5.0605460381192603E-2</v>
      </c>
      <c r="AE200" s="14"/>
      <c r="AF200" s="14">
        <v>0.171971196747676</v>
      </c>
      <c r="AG200" s="14">
        <v>0.146865092895481</v>
      </c>
      <c r="AH200" s="14">
        <v>0.114209674052697</v>
      </c>
      <c r="AI200" s="14">
        <v>8.8271582563831802E-2</v>
      </c>
      <c r="AJ200" s="14"/>
      <c r="AK200" s="14">
        <v>0.12332455743560999</v>
      </c>
      <c r="AL200" s="14"/>
      <c r="AM200" s="14">
        <v>0.11695838634361801</v>
      </c>
      <c r="AN200" s="14"/>
      <c r="AO200" s="14">
        <v>0.15298002989436199</v>
      </c>
      <c r="AP200" s="14"/>
      <c r="AQ200" s="14">
        <v>0.179989746884157</v>
      </c>
      <c r="AR200" s="14">
        <v>0.13585376670330301</v>
      </c>
      <c r="AS200" s="14">
        <v>8.9113785610026794E-2</v>
      </c>
      <c r="AT200" s="14"/>
      <c r="AU200" s="14">
        <v>0.174048572711237</v>
      </c>
      <c r="AV200" s="14"/>
      <c r="AW200" s="14">
        <v>0.17037997077436301</v>
      </c>
      <c r="AX200" s="14"/>
      <c r="AY200" s="14">
        <v>0.186797043632878</v>
      </c>
    </row>
    <row r="201" spans="2:51" x14ac:dyDescent="0.3">
      <c r="B201" t="s">
        <v>116</v>
      </c>
      <c r="C201" s="14">
        <v>8.2315159394843102E-2</v>
      </c>
      <c r="D201" s="14">
        <v>7.1488763969047797E-2</v>
      </c>
      <c r="E201" s="14">
        <v>9.2746854161818396E-2</v>
      </c>
      <c r="F201" s="14"/>
      <c r="G201" s="14">
        <v>7.1454342591329503E-2</v>
      </c>
      <c r="H201" s="14">
        <v>8.2406327130118903E-2</v>
      </c>
      <c r="I201" s="14">
        <v>8.1234681157616798E-2</v>
      </c>
      <c r="J201" s="14">
        <v>7.9554083874398704E-2</v>
      </c>
      <c r="K201" s="14">
        <v>9.0080693454230795E-2</v>
      </c>
      <c r="L201" s="14">
        <v>8.7456209599596602E-2</v>
      </c>
      <c r="M201" s="14"/>
      <c r="N201" s="14">
        <v>6.5341693429276607E-2</v>
      </c>
      <c r="O201" s="14">
        <v>8.82466980958862E-2</v>
      </c>
      <c r="P201" s="14">
        <v>7.3998241125801403E-2</v>
      </c>
      <c r="Q201" s="14">
        <v>0.102655490152921</v>
      </c>
      <c r="R201" s="14"/>
      <c r="S201" s="14">
        <v>7.4740020595471093E-2</v>
      </c>
      <c r="T201" s="14">
        <v>0.11360992925989399</v>
      </c>
      <c r="U201" s="14">
        <v>7.1520290902064895E-2</v>
      </c>
      <c r="V201" s="14">
        <v>7.8195652055702503E-2</v>
      </c>
      <c r="W201" s="14">
        <v>5.3178264745454097E-2</v>
      </c>
      <c r="X201" s="14">
        <v>9.6209785255709807E-2</v>
      </c>
      <c r="Y201" s="14">
        <v>7.6390657297741998E-2</v>
      </c>
      <c r="Z201" s="14">
        <v>7.1917806054173805E-2</v>
      </c>
      <c r="AA201" s="14">
        <v>6.8978172176334104E-2</v>
      </c>
      <c r="AB201" s="14">
        <v>9.7324036125227206E-2</v>
      </c>
      <c r="AC201" s="14">
        <v>6.1210801243529601E-2</v>
      </c>
      <c r="AD201" s="14">
        <v>0.117599008793783</v>
      </c>
      <c r="AE201" s="14"/>
      <c r="AF201" s="14">
        <v>0.16677361556803799</v>
      </c>
      <c r="AG201" s="14">
        <v>9.7876148149459705E-2</v>
      </c>
      <c r="AH201" s="14">
        <v>7.0253151729329305E-2</v>
      </c>
      <c r="AI201" s="14">
        <v>4.7899747051987698E-2</v>
      </c>
      <c r="AJ201" s="14"/>
      <c r="AK201" s="14">
        <v>0.11063111872477401</v>
      </c>
      <c r="AL201" s="14"/>
      <c r="AM201" s="14">
        <v>0.107899436583086</v>
      </c>
      <c r="AN201" s="14"/>
      <c r="AO201" s="14">
        <v>0.153540151678283</v>
      </c>
      <c r="AP201" s="14"/>
      <c r="AQ201" s="14">
        <v>0.15790520996785501</v>
      </c>
      <c r="AR201" s="14">
        <v>0.117453053603534</v>
      </c>
      <c r="AS201" s="14">
        <v>4.92690678506802E-2</v>
      </c>
      <c r="AT201" s="14"/>
      <c r="AU201" s="14">
        <v>0.15121256111343601</v>
      </c>
      <c r="AV201" s="14"/>
      <c r="AW201" s="14">
        <v>0.15339118244939101</v>
      </c>
      <c r="AX201" s="14"/>
      <c r="AY201" s="14">
        <v>0.129332758900678</v>
      </c>
    </row>
    <row r="202" spans="2:51" x14ac:dyDescent="0.3">
      <c r="B202" t="s">
        <v>117</v>
      </c>
      <c r="C202" s="14">
        <v>8.8594254954489401E-2</v>
      </c>
      <c r="D202" s="14">
        <v>9.7586339777629594E-2</v>
      </c>
      <c r="E202" s="14">
        <v>7.9711603839843895E-2</v>
      </c>
      <c r="F202" s="14"/>
      <c r="G202" s="14">
        <v>8.4741620354177802E-2</v>
      </c>
      <c r="H202" s="14">
        <v>8.0165272898258505E-2</v>
      </c>
      <c r="I202" s="14">
        <v>8.5498826768607497E-2</v>
      </c>
      <c r="J202" s="14">
        <v>7.8892348512958801E-2</v>
      </c>
      <c r="K202" s="14">
        <v>0.117676344095703</v>
      </c>
      <c r="L202" s="14">
        <v>8.8936221015519998E-2</v>
      </c>
      <c r="M202" s="14"/>
      <c r="N202" s="14">
        <v>5.9701687861873201E-2</v>
      </c>
      <c r="O202" s="14">
        <v>8.7812305894528098E-2</v>
      </c>
      <c r="P202" s="14">
        <v>9.1889629130814499E-2</v>
      </c>
      <c r="Q202" s="14">
        <v>0.118589866495534</v>
      </c>
      <c r="R202" s="14"/>
      <c r="S202" s="14">
        <v>0.12673112663144601</v>
      </c>
      <c r="T202" s="14">
        <v>7.2174333936636401E-2</v>
      </c>
      <c r="U202" s="14">
        <v>6.7450032134402302E-2</v>
      </c>
      <c r="V202" s="14">
        <v>7.5980008626448894E-2</v>
      </c>
      <c r="W202" s="14">
        <v>0.108636516368074</v>
      </c>
      <c r="X202" s="14">
        <v>0.14162751971846199</v>
      </c>
      <c r="Y202" s="14">
        <v>9.9856454886412996E-2</v>
      </c>
      <c r="Z202" s="14">
        <v>3.4530382498962099E-2</v>
      </c>
      <c r="AA202" s="14">
        <v>7.2486538156414995E-2</v>
      </c>
      <c r="AB202" s="14">
        <v>4.1919971630044003E-2</v>
      </c>
      <c r="AC202" s="14">
        <v>0.108657014238443</v>
      </c>
      <c r="AD202" s="14">
        <v>7.8375352792808106E-2</v>
      </c>
      <c r="AE202" s="14"/>
      <c r="AF202" s="14">
        <v>0.171383481909506</v>
      </c>
      <c r="AG202" s="14">
        <v>0.120960961098424</v>
      </c>
      <c r="AH202" s="14">
        <v>8.7616306943080105E-2</v>
      </c>
      <c r="AI202" s="14">
        <v>5.2267367359494603E-2</v>
      </c>
      <c r="AJ202" s="14"/>
      <c r="AK202" s="14">
        <v>0.126080002903706</v>
      </c>
      <c r="AL202" s="14"/>
      <c r="AM202" s="14">
        <v>0.12674018769332099</v>
      </c>
      <c r="AN202" s="14"/>
      <c r="AO202" s="14">
        <v>0.144279685904181</v>
      </c>
      <c r="AP202" s="14"/>
      <c r="AQ202" s="14">
        <v>0.16395250788549701</v>
      </c>
      <c r="AR202" s="14">
        <v>7.5734625047041995E-2</v>
      </c>
      <c r="AS202" s="14">
        <v>6.3074766716303701E-2</v>
      </c>
      <c r="AT202" s="14"/>
      <c r="AU202" s="14">
        <v>0.141254340762834</v>
      </c>
      <c r="AV202" s="14"/>
      <c r="AW202" s="14">
        <v>0.12040971529779</v>
      </c>
      <c r="AX202" s="14"/>
      <c r="AY202" s="14">
        <v>0.112529086566948</v>
      </c>
    </row>
    <row r="203" spans="2:51" x14ac:dyDescent="0.3">
      <c r="B203" t="s">
        <v>118</v>
      </c>
      <c r="C203" s="14">
        <v>1.35613125928677E-2</v>
      </c>
      <c r="D203" s="14">
        <v>1.0919213318121301E-2</v>
      </c>
      <c r="E203" s="14">
        <v>1.6281643003449E-2</v>
      </c>
      <c r="F203" s="14"/>
      <c r="G203" s="14">
        <v>3.22335097436562E-2</v>
      </c>
      <c r="H203" s="14">
        <v>1.50475997225245E-2</v>
      </c>
      <c r="I203" s="14">
        <v>1.0795871921095899E-2</v>
      </c>
      <c r="J203" s="14">
        <v>1.1162524752922299E-2</v>
      </c>
      <c r="K203" s="14">
        <v>8.1108325039814192E-3</v>
      </c>
      <c r="L203" s="14">
        <v>7.62686166046753E-3</v>
      </c>
      <c r="M203" s="14"/>
      <c r="N203" s="14">
        <v>4.1975685590202698E-3</v>
      </c>
      <c r="O203" s="14">
        <v>8.1480552166166495E-3</v>
      </c>
      <c r="P203" s="14">
        <v>1.99458235478009E-2</v>
      </c>
      <c r="Q203" s="14">
        <v>2.37948831980953E-2</v>
      </c>
      <c r="R203" s="14"/>
      <c r="S203" s="14">
        <v>7.6628819416281304E-3</v>
      </c>
      <c r="T203" s="14">
        <v>2.2345945169469601E-2</v>
      </c>
      <c r="U203" s="14">
        <v>2.52284493242E-2</v>
      </c>
      <c r="V203" s="14">
        <v>2.7112345866191299E-2</v>
      </c>
      <c r="W203" s="14">
        <v>0</v>
      </c>
      <c r="X203" s="14">
        <v>1.14319528326986E-2</v>
      </c>
      <c r="Y203" s="14">
        <v>1.2474526929241701E-2</v>
      </c>
      <c r="Z203" s="14">
        <v>1.1969277868249599E-2</v>
      </c>
      <c r="AA203" s="14">
        <v>9.4729300753872894E-3</v>
      </c>
      <c r="AB203" s="14">
        <v>1.2002967677186701E-2</v>
      </c>
      <c r="AC203" s="14">
        <v>9.9691762096959808E-3</v>
      </c>
      <c r="AD203" s="14">
        <v>0</v>
      </c>
      <c r="AE203" s="14"/>
      <c r="AF203" s="14">
        <v>1.5748071777175101E-2</v>
      </c>
      <c r="AG203" s="14">
        <v>0</v>
      </c>
      <c r="AH203" s="14">
        <v>0</v>
      </c>
      <c r="AI203" s="14">
        <v>1.62138886556406E-2</v>
      </c>
      <c r="AJ203" s="14"/>
      <c r="AK203" s="14">
        <v>1.7747777759751199E-2</v>
      </c>
      <c r="AL203" s="14"/>
      <c r="AM203" s="14">
        <v>4.4533266430578904E-3</v>
      </c>
      <c r="AN203" s="14"/>
      <c r="AO203" s="14">
        <v>2.0611240299062701E-2</v>
      </c>
      <c r="AP203" s="14"/>
      <c r="AQ203" s="14">
        <v>1.6649701699971299E-2</v>
      </c>
      <c r="AR203" s="14">
        <v>2.0571460703246301E-2</v>
      </c>
      <c r="AS203" s="14">
        <v>1.0821286239541299E-2</v>
      </c>
      <c r="AT203" s="14"/>
      <c r="AU203" s="14">
        <v>2.2422398954570599E-2</v>
      </c>
      <c r="AV203" s="14"/>
      <c r="AW203" s="14">
        <v>1.2850614334396099E-2</v>
      </c>
      <c r="AX203" s="14"/>
      <c r="AY203" s="14">
        <v>1.51759484282023E-2</v>
      </c>
    </row>
    <row r="204" spans="2:51" x14ac:dyDescent="0.3">
      <c r="B204" t="s">
        <v>119</v>
      </c>
      <c r="C204" s="14">
        <v>0.69958960403120896</v>
      </c>
      <c r="D204" s="14">
        <v>0.69034531495120499</v>
      </c>
      <c r="E204" s="14">
        <v>0.70839722913904402</v>
      </c>
      <c r="F204" s="14"/>
      <c r="G204" s="14">
        <v>0.669872800572341</v>
      </c>
      <c r="H204" s="14">
        <v>0.68944695756604302</v>
      </c>
      <c r="I204" s="14">
        <v>0.72461971250058899</v>
      </c>
      <c r="J204" s="14">
        <v>0.72487076352758195</v>
      </c>
      <c r="K204" s="14">
        <v>0.654055920681474</v>
      </c>
      <c r="L204" s="14">
        <v>0.71755882817032901</v>
      </c>
      <c r="M204" s="14"/>
      <c r="N204" s="14">
        <v>0.77503751251114394</v>
      </c>
      <c r="O204" s="14">
        <v>0.69435000075900499</v>
      </c>
      <c r="P204" s="14">
        <v>0.69874370350165105</v>
      </c>
      <c r="Q204" s="14">
        <v>0.62122521671068398</v>
      </c>
      <c r="R204" s="14"/>
      <c r="S204" s="14">
        <v>0.63150837372336299</v>
      </c>
      <c r="T204" s="14">
        <v>0.65387180678816803</v>
      </c>
      <c r="U204" s="14">
        <v>0.773742229086681</v>
      </c>
      <c r="V204" s="14">
        <v>0.71032827061180703</v>
      </c>
      <c r="W204" s="14">
        <v>0.723439685270031</v>
      </c>
      <c r="X204" s="14">
        <v>0.61462080535838504</v>
      </c>
      <c r="Y204" s="14">
        <v>0.69020669920453004</v>
      </c>
      <c r="Z204" s="14">
        <v>0.78941700718976704</v>
      </c>
      <c r="AA204" s="14">
        <v>0.75057416909733998</v>
      </c>
      <c r="AB204" s="14">
        <v>0.75198230059432802</v>
      </c>
      <c r="AC204" s="14">
        <v>0.69508770904536898</v>
      </c>
      <c r="AD204" s="14">
        <v>0.75342017803221695</v>
      </c>
      <c r="AE204" s="14"/>
      <c r="AF204" s="14">
        <v>0.47412363399760499</v>
      </c>
      <c r="AG204" s="14">
        <v>0.63429779785663498</v>
      </c>
      <c r="AH204" s="14">
        <v>0.72792086727489402</v>
      </c>
      <c r="AI204" s="14">
        <v>0.79534741436904499</v>
      </c>
      <c r="AJ204" s="14"/>
      <c r="AK204" s="14">
        <v>0.62221654317615904</v>
      </c>
      <c r="AL204" s="14"/>
      <c r="AM204" s="14">
        <v>0.64394866273691698</v>
      </c>
      <c r="AN204" s="14"/>
      <c r="AO204" s="14">
        <v>0.52858889222411098</v>
      </c>
      <c r="AP204" s="14"/>
      <c r="AQ204" s="14">
        <v>0.48150283356251999</v>
      </c>
      <c r="AR204" s="14">
        <v>0.65038709394287497</v>
      </c>
      <c r="AS204" s="14">
        <v>0.787721093583448</v>
      </c>
      <c r="AT204" s="14"/>
      <c r="AU204" s="14">
        <v>0.51106212645792304</v>
      </c>
      <c r="AV204" s="14"/>
      <c r="AW204" s="14">
        <v>0.54296851714405903</v>
      </c>
      <c r="AX204" s="14"/>
      <c r="AY204" s="14">
        <v>0.55616516247129399</v>
      </c>
    </row>
    <row r="205" spans="2:51" x14ac:dyDescent="0.3">
      <c r="B205" t="s">
        <v>120</v>
      </c>
      <c r="C205" s="14">
        <v>0.17090941434933199</v>
      </c>
      <c r="D205" s="14">
        <v>0.169075103746677</v>
      </c>
      <c r="E205" s="14">
        <v>0.17245845800166201</v>
      </c>
      <c r="F205" s="14"/>
      <c r="G205" s="14">
        <v>0.156195962945507</v>
      </c>
      <c r="H205" s="14">
        <v>0.16257160002837701</v>
      </c>
      <c r="I205" s="14">
        <v>0.16673350792622399</v>
      </c>
      <c r="J205" s="14">
        <v>0.15844643238735701</v>
      </c>
      <c r="K205" s="14">
        <v>0.20775703754993399</v>
      </c>
      <c r="L205" s="14">
        <v>0.176392430615117</v>
      </c>
      <c r="M205" s="14"/>
      <c r="N205" s="14">
        <v>0.12504338129115</v>
      </c>
      <c r="O205" s="14">
        <v>0.17605900399041399</v>
      </c>
      <c r="P205" s="14">
        <v>0.165887870256616</v>
      </c>
      <c r="Q205" s="14">
        <v>0.22124535664845599</v>
      </c>
      <c r="R205" s="14"/>
      <c r="S205" s="14">
        <v>0.201471147226917</v>
      </c>
      <c r="T205" s="14">
        <v>0.18578426319652999</v>
      </c>
      <c r="U205" s="14">
        <v>0.138970323036467</v>
      </c>
      <c r="V205" s="14">
        <v>0.15417566068215099</v>
      </c>
      <c r="W205" s="14">
        <v>0.16181478111352901</v>
      </c>
      <c r="X205" s="14">
        <v>0.23783730497417199</v>
      </c>
      <c r="Y205" s="14">
        <v>0.17624711218415501</v>
      </c>
      <c r="Z205" s="14">
        <v>0.10644818855313599</v>
      </c>
      <c r="AA205" s="14">
        <v>0.14146471033274899</v>
      </c>
      <c r="AB205" s="14">
        <v>0.13924400775527099</v>
      </c>
      <c r="AC205" s="14">
        <v>0.16986781548197299</v>
      </c>
      <c r="AD205" s="14">
        <v>0.19597436158659101</v>
      </c>
      <c r="AE205" s="14"/>
      <c r="AF205" s="14">
        <v>0.33815709747754402</v>
      </c>
      <c r="AG205" s="14">
        <v>0.21883710924788399</v>
      </c>
      <c r="AH205" s="14">
        <v>0.15786945867240901</v>
      </c>
      <c r="AI205" s="14">
        <v>0.100167114411482</v>
      </c>
      <c r="AJ205" s="14"/>
      <c r="AK205" s="14">
        <v>0.23671112162847999</v>
      </c>
      <c r="AL205" s="14"/>
      <c r="AM205" s="14">
        <v>0.234639624276407</v>
      </c>
      <c r="AN205" s="14"/>
      <c r="AO205" s="14">
        <v>0.297819837582465</v>
      </c>
      <c r="AP205" s="14"/>
      <c r="AQ205" s="14">
        <v>0.32185771785335199</v>
      </c>
      <c r="AR205" s="14">
        <v>0.19318767865057601</v>
      </c>
      <c r="AS205" s="14">
        <v>0.112343834566984</v>
      </c>
      <c r="AT205" s="14"/>
      <c r="AU205" s="14">
        <v>0.29246690187627</v>
      </c>
      <c r="AV205" s="14"/>
      <c r="AW205" s="14">
        <v>0.27380089774718203</v>
      </c>
      <c r="AX205" s="14"/>
      <c r="AY205" s="14">
        <v>0.24186184546762601</v>
      </c>
    </row>
    <row r="206" spans="2:51" x14ac:dyDescent="0.3">
      <c r="B206" t="s">
        <v>121</v>
      </c>
      <c r="C206" s="14">
        <v>0.52868018968187602</v>
      </c>
      <c r="D206" s="14">
        <v>0.52127021120452699</v>
      </c>
      <c r="E206" s="14">
        <v>0.53593877113738198</v>
      </c>
      <c r="F206" s="14"/>
      <c r="G206" s="14">
        <v>0.51367683762683303</v>
      </c>
      <c r="H206" s="14">
        <v>0.52687535753766501</v>
      </c>
      <c r="I206" s="14">
        <v>0.557886204574365</v>
      </c>
      <c r="J206" s="14">
        <v>0.56642433114022495</v>
      </c>
      <c r="K206" s="14">
        <v>0.44629888313153998</v>
      </c>
      <c r="L206" s="14">
        <v>0.54116639755521201</v>
      </c>
      <c r="M206" s="14"/>
      <c r="N206" s="14">
        <v>0.64999413121999405</v>
      </c>
      <c r="O206" s="14">
        <v>0.51829099676859103</v>
      </c>
      <c r="P206" s="14">
        <v>0.53285583324503505</v>
      </c>
      <c r="Q206" s="14">
        <v>0.39997986006222902</v>
      </c>
      <c r="R206" s="14"/>
      <c r="S206" s="14">
        <v>0.43003722649644599</v>
      </c>
      <c r="T206" s="14">
        <v>0.46808754359163801</v>
      </c>
      <c r="U206" s="14">
        <v>0.63477190605021405</v>
      </c>
      <c r="V206" s="14">
        <v>0.55615260992965598</v>
      </c>
      <c r="W206" s="14">
        <v>0.56162490415650201</v>
      </c>
      <c r="X206" s="14">
        <v>0.37678350038421299</v>
      </c>
      <c r="Y206" s="14">
        <v>0.51395958702037503</v>
      </c>
      <c r="Z206" s="14">
        <v>0.68296881863663095</v>
      </c>
      <c r="AA206" s="14">
        <v>0.60910945876458999</v>
      </c>
      <c r="AB206" s="14">
        <v>0.61273829283905601</v>
      </c>
      <c r="AC206" s="14">
        <v>0.52521989356339605</v>
      </c>
      <c r="AD206" s="14">
        <v>0.55744581644562596</v>
      </c>
      <c r="AE206" s="14"/>
      <c r="AF206" s="14">
        <v>0.13596653652006099</v>
      </c>
      <c r="AG206" s="14">
        <v>0.41546068860875102</v>
      </c>
      <c r="AH206" s="14">
        <v>0.57005140860248404</v>
      </c>
      <c r="AI206" s="14">
        <v>0.69518029995756303</v>
      </c>
      <c r="AJ206" s="14"/>
      <c r="AK206" s="14">
        <v>0.38550542154767897</v>
      </c>
      <c r="AL206" s="14"/>
      <c r="AM206" s="14">
        <v>0.40930903846050998</v>
      </c>
      <c r="AN206" s="14"/>
      <c r="AO206" s="14">
        <v>0.23076905464164599</v>
      </c>
      <c r="AP206" s="14"/>
      <c r="AQ206" s="14">
        <v>0.15964511570916801</v>
      </c>
      <c r="AR206" s="14">
        <v>0.45719941529229902</v>
      </c>
      <c r="AS206" s="14">
        <v>0.67537725901646395</v>
      </c>
      <c r="AT206" s="14"/>
      <c r="AU206" s="14">
        <v>0.21859522458165301</v>
      </c>
      <c r="AV206" s="14"/>
      <c r="AW206" s="14">
        <v>0.269167619396878</v>
      </c>
      <c r="AX206" s="14"/>
      <c r="AY206" s="14">
        <v>0.31430331700366798</v>
      </c>
    </row>
    <row r="207" spans="2:51" x14ac:dyDescent="0.3">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row>
    <row r="208" spans="2:51" x14ac:dyDescent="0.3">
      <c r="B208" s="6" t="s">
        <v>136</v>
      </c>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row>
    <row r="209" spans="2:51" x14ac:dyDescent="0.3">
      <c r="B209" s="24" t="s">
        <v>81</v>
      </c>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row>
    <row r="210" spans="2:51" x14ac:dyDescent="0.3">
      <c r="B210" t="s">
        <v>113</v>
      </c>
      <c r="C210" s="14">
        <v>0.30329680233698098</v>
      </c>
      <c r="D210" s="14">
        <v>0.29384423555766398</v>
      </c>
      <c r="E210" s="14">
        <v>0.31376601969436002</v>
      </c>
      <c r="F210" s="14"/>
      <c r="G210" s="14">
        <v>0.29782483126738801</v>
      </c>
      <c r="H210" s="14">
        <v>0.35903424632034903</v>
      </c>
      <c r="I210" s="14">
        <v>0.32908265743857601</v>
      </c>
      <c r="J210" s="14">
        <v>0.32128120874806099</v>
      </c>
      <c r="K210" s="14">
        <v>0.24597042811786801</v>
      </c>
      <c r="L210" s="14">
        <v>0.26449814642026798</v>
      </c>
      <c r="M210" s="14"/>
      <c r="N210" s="14">
        <v>0.38669256416898301</v>
      </c>
      <c r="O210" s="14">
        <v>0.29416948357537398</v>
      </c>
      <c r="P210" s="14">
        <v>0.28459929711389498</v>
      </c>
      <c r="Q210" s="14">
        <v>0.23610922384656699</v>
      </c>
      <c r="R210" s="14"/>
      <c r="S210" s="14">
        <v>0.31931009415807399</v>
      </c>
      <c r="T210" s="14">
        <v>0.24385701606520099</v>
      </c>
      <c r="U210" s="14">
        <v>0.27730060934490303</v>
      </c>
      <c r="V210" s="14">
        <v>0.32091500007700602</v>
      </c>
      <c r="W210" s="14">
        <v>0.31319349546192399</v>
      </c>
      <c r="X210" s="14">
        <v>0.300013440250053</v>
      </c>
      <c r="Y210" s="14">
        <v>0.29745875170617297</v>
      </c>
      <c r="Z210" s="14">
        <v>0.313918398695267</v>
      </c>
      <c r="AA210" s="14">
        <v>0.32463627300035602</v>
      </c>
      <c r="AB210" s="14">
        <v>0.30531416629887398</v>
      </c>
      <c r="AC210" s="14">
        <v>0.29446100254115498</v>
      </c>
      <c r="AD210" s="14">
        <v>0.42055981119501101</v>
      </c>
      <c r="AE210" s="14"/>
      <c r="AF210" s="14">
        <v>0.13934911816198001</v>
      </c>
      <c r="AG210" s="14">
        <v>0.211408035572034</v>
      </c>
      <c r="AH210" s="14">
        <v>0.24254077264569901</v>
      </c>
      <c r="AI210" s="14">
        <v>0.40157975950258101</v>
      </c>
      <c r="AJ210" s="14"/>
      <c r="AK210" s="14">
        <v>0.211632908628793</v>
      </c>
      <c r="AL210" s="14"/>
      <c r="AM210" s="14">
        <v>0.24364097645503499</v>
      </c>
      <c r="AN210" s="14"/>
      <c r="AO210" s="14">
        <v>0.188440167919949</v>
      </c>
      <c r="AP210" s="14"/>
      <c r="AQ210" s="14">
        <v>0.141809565008611</v>
      </c>
      <c r="AR210" s="14">
        <v>0.17421554495264799</v>
      </c>
      <c r="AS210" s="14">
        <v>0.37891155551790101</v>
      </c>
      <c r="AT210" s="14"/>
      <c r="AU210" s="14">
        <v>0.14468732487225</v>
      </c>
      <c r="AV210" s="14"/>
      <c r="AW210" s="14">
        <v>0.17257949714655199</v>
      </c>
      <c r="AX210" s="14"/>
      <c r="AY210" s="14">
        <v>0.17059513986792799</v>
      </c>
    </row>
    <row r="211" spans="2:51" x14ac:dyDescent="0.3">
      <c r="B211" t="s">
        <v>114</v>
      </c>
      <c r="C211" s="14">
        <v>0.20352657324638801</v>
      </c>
      <c r="D211" s="14">
        <v>0.20822739744677499</v>
      </c>
      <c r="E211" s="14">
        <v>0.19776187834019099</v>
      </c>
      <c r="F211" s="14"/>
      <c r="G211" s="14">
        <v>0.24573157739776</v>
      </c>
      <c r="H211" s="14">
        <v>0.20832253427797101</v>
      </c>
      <c r="I211" s="14">
        <v>0.17991269875193699</v>
      </c>
      <c r="J211" s="14">
        <v>0.219889522498216</v>
      </c>
      <c r="K211" s="14">
        <v>0.188294370719086</v>
      </c>
      <c r="L211" s="14">
        <v>0.18736807522212401</v>
      </c>
      <c r="M211" s="14"/>
      <c r="N211" s="14">
        <v>0.237733135813089</v>
      </c>
      <c r="O211" s="14">
        <v>0.185928966786993</v>
      </c>
      <c r="P211" s="14">
        <v>0.213472909392973</v>
      </c>
      <c r="Q211" s="14">
        <v>0.176440541704172</v>
      </c>
      <c r="R211" s="14"/>
      <c r="S211" s="14">
        <v>0.188689397089147</v>
      </c>
      <c r="T211" s="14">
        <v>0.24031337607971701</v>
      </c>
      <c r="U211" s="14">
        <v>0.21614465026850799</v>
      </c>
      <c r="V211" s="14">
        <v>0.14623639520478901</v>
      </c>
      <c r="W211" s="14">
        <v>0.16141213723624501</v>
      </c>
      <c r="X211" s="14">
        <v>0.235387383829601</v>
      </c>
      <c r="Y211" s="14">
        <v>0.200066435710442</v>
      </c>
      <c r="Z211" s="14">
        <v>0.27272107015861502</v>
      </c>
      <c r="AA211" s="14">
        <v>0.228628049081638</v>
      </c>
      <c r="AB211" s="14">
        <v>0.20090871198708099</v>
      </c>
      <c r="AC211" s="14">
        <v>0.19416532597158301</v>
      </c>
      <c r="AD211" s="14">
        <v>0.102155931258802</v>
      </c>
      <c r="AE211" s="14"/>
      <c r="AF211" s="14">
        <v>0.17986561743061799</v>
      </c>
      <c r="AG211" s="14">
        <v>0.17629292073046701</v>
      </c>
      <c r="AH211" s="14">
        <v>0.18906565244888601</v>
      </c>
      <c r="AI211" s="14">
        <v>0.21633076428075601</v>
      </c>
      <c r="AJ211" s="14"/>
      <c r="AK211" s="14">
        <v>0.17572337361267701</v>
      </c>
      <c r="AL211" s="14"/>
      <c r="AM211" s="14">
        <v>0.18117225906171899</v>
      </c>
      <c r="AN211" s="14"/>
      <c r="AO211" s="14">
        <v>0.20495098685372501</v>
      </c>
      <c r="AP211" s="14"/>
      <c r="AQ211" s="14">
        <v>0.19178251382869799</v>
      </c>
      <c r="AR211" s="14">
        <v>0.225012730284609</v>
      </c>
      <c r="AS211" s="14">
        <v>0.20561989560094801</v>
      </c>
      <c r="AT211" s="14"/>
      <c r="AU211" s="14">
        <v>0.207477364935962</v>
      </c>
      <c r="AV211" s="14"/>
      <c r="AW211" s="14">
        <v>0.20811330406897499</v>
      </c>
      <c r="AX211" s="14"/>
      <c r="AY211" s="14">
        <v>0.23683424332776601</v>
      </c>
    </row>
    <row r="212" spans="2:51" x14ac:dyDescent="0.3">
      <c r="B212" t="s">
        <v>115</v>
      </c>
      <c r="C212" s="14">
        <v>0.16537810139126</v>
      </c>
      <c r="D212" s="14">
        <v>0.15802351244276899</v>
      </c>
      <c r="E212" s="14">
        <v>0.17203400023604701</v>
      </c>
      <c r="F212" s="14"/>
      <c r="G212" s="14">
        <v>0.18117973812989699</v>
      </c>
      <c r="H212" s="14">
        <v>0.147016984280155</v>
      </c>
      <c r="I212" s="14">
        <v>0.14504230934116999</v>
      </c>
      <c r="J212" s="14">
        <v>0.14819302988385599</v>
      </c>
      <c r="K212" s="14">
        <v>0.19078954720847599</v>
      </c>
      <c r="L212" s="14">
        <v>0.183092607634149</v>
      </c>
      <c r="M212" s="14"/>
      <c r="N212" s="14">
        <v>0.136583450056316</v>
      </c>
      <c r="O212" s="14">
        <v>0.185251563528645</v>
      </c>
      <c r="P212" s="14">
        <v>0.172455759926154</v>
      </c>
      <c r="Q212" s="14">
        <v>0.16900581691573299</v>
      </c>
      <c r="R212" s="14"/>
      <c r="S212" s="14">
        <v>0.186549146134217</v>
      </c>
      <c r="T212" s="14">
        <v>0.15385809636166201</v>
      </c>
      <c r="U212" s="14">
        <v>0.20921975242756199</v>
      </c>
      <c r="V212" s="14">
        <v>0.18363614535109701</v>
      </c>
      <c r="W212" s="14">
        <v>0.19079257998277999</v>
      </c>
      <c r="X212" s="14">
        <v>9.5576165799583598E-2</v>
      </c>
      <c r="Y212" s="14">
        <v>0.158715972324184</v>
      </c>
      <c r="Z212" s="14">
        <v>0.25705436436920298</v>
      </c>
      <c r="AA212" s="14">
        <v>0.122465571759642</v>
      </c>
      <c r="AB212" s="14">
        <v>0.18794458546655701</v>
      </c>
      <c r="AC212" s="14">
        <v>0.11122847558395201</v>
      </c>
      <c r="AD212" s="14">
        <v>0.16936884082065201</v>
      </c>
      <c r="AE212" s="14"/>
      <c r="AF212" s="14">
        <v>0.14452103725455101</v>
      </c>
      <c r="AG212" s="14">
        <v>0.19131819022785601</v>
      </c>
      <c r="AH212" s="14">
        <v>0.220366005169322</v>
      </c>
      <c r="AI212" s="14">
        <v>0.15754553181884301</v>
      </c>
      <c r="AJ212" s="14"/>
      <c r="AK212" s="14">
        <v>0.16970437612332001</v>
      </c>
      <c r="AL212" s="14"/>
      <c r="AM212" s="14">
        <v>0.163805104378588</v>
      </c>
      <c r="AN212" s="14"/>
      <c r="AO212" s="14">
        <v>0.135869481802604</v>
      </c>
      <c r="AP212" s="14"/>
      <c r="AQ212" s="14">
        <v>0.14766170325477701</v>
      </c>
      <c r="AR212" s="14">
        <v>0.176391205458615</v>
      </c>
      <c r="AS212" s="14">
        <v>0.170374698541882</v>
      </c>
      <c r="AT212" s="14"/>
      <c r="AU212" s="14">
        <v>0.154440461875965</v>
      </c>
      <c r="AV212" s="14"/>
      <c r="AW212" s="14">
        <v>0.15677295275770201</v>
      </c>
      <c r="AX212" s="14"/>
      <c r="AY212" s="14">
        <v>0.167849877655251</v>
      </c>
    </row>
    <row r="213" spans="2:51" x14ac:dyDescent="0.3">
      <c r="B213" t="s">
        <v>116</v>
      </c>
      <c r="C213" s="14">
        <v>0.14594305522349599</v>
      </c>
      <c r="D213" s="14">
        <v>0.14121195087197499</v>
      </c>
      <c r="E213" s="14">
        <v>0.15115057458530301</v>
      </c>
      <c r="F213" s="14"/>
      <c r="G213" s="14">
        <v>0.13486138057583999</v>
      </c>
      <c r="H213" s="14">
        <v>0.11837651468103801</v>
      </c>
      <c r="I213" s="14">
        <v>0.17412655455818901</v>
      </c>
      <c r="J213" s="14">
        <v>0.115493053686559</v>
      </c>
      <c r="K213" s="14">
        <v>0.13141923235255201</v>
      </c>
      <c r="L213" s="14">
        <v>0.187317705746506</v>
      </c>
      <c r="M213" s="14"/>
      <c r="N213" s="14">
        <v>0.13057867366613901</v>
      </c>
      <c r="O213" s="14">
        <v>0.14201394942940601</v>
      </c>
      <c r="P213" s="14">
        <v>0.14184645973054</v>
      </c>
      <c r="Q213" s="14">
        <v>0.17178880449060099</v>
      </c>
      <c r="R213" s="14"/>
      <c r="S213" s="14">
        <v>0.124627278362794</v>
      </c>
      <c r="T213" s="14">
        <v>0.20081570720547201</v>
      </c>
      <c r="U213" s="14">
        <v>0.153203572080403</v>
      </c>
      <c r="V213" s="14">
        <v>0.12837394674918301</v>
      </c>
      <c r="W213" s="14">
        <v>0.102204768349713</v>
      </c>
      <c r="X213" s="14">
        <v>0.15177393915394599</v>
      </c>
      <c r="Y213" s="14">
        <v>0.14166035843385499</v>
      </c>
      <c r="Z213" s="14">
        <v>6.0812938692472597E-2</v>
      </c>
      <c r="AA213" s="14">
        <v>0.16000446657647299</v>
      </c>
      <c r="AB213" s="14">
        <v>0.167761219343315</v>
      </c>
      <c r="AC213" s="14">
        <v>0.15543586711420199</v>
      </c>
      <c r="AD213" s="14">
        <v>0.118051222855516</v>
      </c>
      <c r="AE213" s="14"/>
      <c r="AF213" s="14">
        <v>0.18763804835672401</v>
      </c>
      <c r="AG213" s="14">
        <v>0.11588527764892299</v>
      </c>
      <c r="AH213" s="14">
        <v>0.17384996275561901</v>
      </c>
      <c r="AI213" s="14">
        <v>0.121726845121331</v>
      </c>
      <c r="AJ213" s="14"/>
      <c r="AK213" s="14">
        <v>0.17421295926701399</v>
      </c>
      <c r="AL213" s="14"/>
      <c r="AM213" s="14">
        <v>0.151677670006197</v>
      </c>
      <c r="AN213" s="14"/>
      <c r="AO213" s="14">
        <v>0.18166265048468799</v>
      </c>
      <c r="AP213" s="14"/>
      <c r="AQ213" s="14">
        <v>0.179355478257989</v>
      </c>
      <c r="AR213" s="14">
        <v>0.21138640192443101</v>
      </c>
      <c r="AS213" s="14">
        <v>0.12500231802543399</v>
      </c>
      <c r="AT213" s="14"/>
      <c r="AU213" s="14">
        <v>0.17412147300345601</v>
      </c>
      <c r="AV213" s="14"/>
      <c r="AW213" s="14">
        <v>0.18664132818836901</v>
      </c>
      <c r="AX213" s="14"/>
      <c r="AY213" s="14">
        <v>0.18769767482230701</v>
      </c>
    </row>
    <row r="214" spans="2:51" x14ac:dyDescent="0.3">
      <c r="B214" t="s">
        <v>117</v>
      </c>
      <c r="C214" s="14">
        <v>0.15786965205419501</v>
      </c>
      <c r="D214" s="14">
        <v>0.17791917423950199</v>
      </c>
      <c r="E214" s="14">
        <v>0.13791143321452501</v>
      </c>
      <c r="F214" s="14"/>
      <c r="G214" s="14">
        <v>0.104509962425007</v>
      </c>
      <c r="H214" s="14">
        <v>0.14548504676342799</v>
      </c>
      <c r="I214" s="14">
        <v>0.15104965571485099</v>
      </c>
      <c r="J214" s="14">
        <v>0.16172931085617201</v>
      </c>
      <c r="K214" s="14">
        <v>0.22483387935480301</v>
      </c>
      <c r="L214" s="14">
        <v>0.161420753493977</v>
      </c>
      <c r="M214" s="14"/>
      <c r="N214" s="14">
        <v>9.1979967474927996E-2</v>
      </c>
      <c r="O214" s="14">
        <v>0.170003388872836</v>
      </c>
      <c r="P214" s="14">
        <v>0.15911910993915601</v>
      </c>
      <c r="Q214" s="14">
        <v>0.21684324424717</v>
      </c>
      <c r="R214" s="14"/>
      <c r="S214" s="14">
        <v>0.16595874738139799</v>
      </c>
      <c r="T214" s="14">
        <v>0.13880985911847901</v>
      </c>
      <c r="U214" s="14">
        <v>0.10293835545534</v>
      </c>
      <c r="V214" s="14">
        <v>0.187284353002551</v>
      </c>
      <c r="W214" s="14">
        <v>0.22235320083874899</v>
      </c>
      <c r="X214" s="14">
        <v>0.19971251497123299</v>
      </c>
      <c r="Y214" s="14">
        <v>0.15411732319230101</v>
      </c>
      <c r="Z214" s="14">
        <v>9.5493228084442702E-2</v>
      </c>
      <c r="AA214" s="14">
        <v>0.14452555185181301</v>
      </c>
      <c r="AB214" s="14">
        <v>0.107326121241788</v>
      </c>
      <c r="AC214" s="14">
        <v>0.21184248774192899</v>
      </c>
      <c r="AD214" s="14">
        <v>0.18986419387001899</v>
      </c>
      <c r="AE214" s="14"/>
      <c r="AF214" s="14">
        <v>0.33065061666245499</v>
      </c>
      <c r="AG214" s="14">
        <v>0.28477097973668097</v>
      </c>
      <c r="AH214" s="14">
        <v>0.166394359781186</v>
      </c>
      <c r="AI214" s="14">
        <v>7.3730613253006796E-2</v>
      </c>
      <c r="AJ214" s="14"/>
      <c r="AK214" s="14">
        <v>0.241535732469148</v>
      </c>
      <c r="AL214" s="14"/>
      <c r="AM214" s="14">
        <v>0.23990946437372501</v>
      </c>
      <c r="AN214" s="14"/>
      <c r="AO214" s="14">
        <v>0.25710921540631998</v>
      </c>
      <c r="AP214" s="14"/>
      <c r="AQ214" s="14">
        <v>0.32018174958327</v>
      </c>
      <c r="AR214" s="14">
        <v>0.17082042106957199</v>
      </c>
      <c r="AS214" s="14">
        <v>9.7750347914795394E-2</v>
      </c>
      <c r="AT214" s="14"/>
      <c r="AU214" s="14">
        <v>0.287081181201844</v>
      </c>
      <c r="AV214" s="14"/>
      <c r="AW214" s="14">
        <v>0.25716042494849101</v>
      </c>
      <c r="AX214" s="14"/>
      <c r="AY214" s="14">
        <v>0.21300496601678601</v>
      </c>
    </row>
    <row r="215" spans="2:51" x14ac:dyDescent="0.3">
      <c r="B215" t="s">
        <v>118</v>
      </c>
      <c r="C215" s="14">
        <v>2.39858157476797E-2</v>
      </c>
      <c r="D215" s="14">
        <v>2.0773729441314299E-2</v>
      </c>
      <c r="E215" s="14">
        <v>2.7376093929574599E-2</v>
      </c>
      <c r="F215" s="14"/>
      <c r="G215" s="14">
        <v>3.5892510204107997E-2</v>
      </c>
      <c r="H215" s="14">
        <v>2.1764673677060298E-2</v>
      </c>
      <c r="I215" s="14">
        <v>2.0786124195277499E-2</v>
      </c>
      <c r="J215" s="14">
        <v>3.3413874327136397E-2</v>
      </c>
      <c r="K215" s="14">
        <v>1.8692542247214599E-2</v>
      </c>
      <c r="L215" s="14">
        <v>1.6302711482977399E-2</v>
      </c>
      <c r="M215" s="14"/>
      <c r="N215" s="14">
        <v>1.6432208820544299E-2</v>
      </c>
      <c r="O215" s="14">
        <v>2.2632647806745201E-2</v>
      </c>
      <c r="P215" s="14">
        <v>2.85064638972823E-2</v>
      </c>
      <c r="Q215" s="14">
        <v>2.9812368795756199E-2</v>
      </c>
      <c r="R215" s="14"/>
      <c r="S215" s="14">
        <v>1.4865336874370199E-2</v>
      </c>
      <c r="T215" s="14">
        <v>2.2345945169469601E-2</v>
      </c>
      <c r="U215" s="14">
        <v>4.1193060423284099E-2</v>
      </c>
      <c r="V215" s="14">
        <v>3.3554159615373599E-2</v>
      </c>
      <c r="W215" s="14">
        <v>1.00438181305891E-2</v>
      </c>
      <c r="X215" s="14">
        <v>1.7536555995583399E-2</v>
      </c>
      <c r="Y215" s="14">
        <v>4.79811586330448E-2</v>
      </c>
      <c r="Z215" s="14">
        <v>0</v>
      </c>
      <c r="AA215" s="14">
        <v>1.9740087730078199E-2</v>
      </c>
      <c r="AB215" s="14">
        <v>3.0745195662385399E-2</v>
      </c>
      <c r="AC215" s="14">
        <v>3.2866841047179601E-2</v>
      </c>
      <c r="AD215" s="14">
        <v>0</v>
      </c>
      <c r="AE215" s="14"/>
      <c r="AF215" s="14">
        <v>1.79755621336707E-2</v>
      </c>
      <c r="AG215" s="14">
        <v>2.0324596084039599E-2</v>
      </c>
      <c r="AH215" s="14">
        <v>7.7832471992882197E-3</v>
      </c>
      <c r="AI215" s="14">
        <v>2.90864860234816E-2</v>
      </c>
      <c r="AJ215" s="14"/>
      <c r="AK215" s="14">
        <v>2.7190649899048701E-2</v>
      </c>
      <c r="AL215" s="14"/>
      <c r="AM215" s="14">
        <v>1.9794525724735602E-2</v>
      </c>
      <c r="AN215" s="14"/>
      <c r="AO215" s="14">
        <v>3.1967497532714099E-2</v>
      </c>
      <c r="AP215" s="14"/>
      <c r="AQ215" s="14">
        <v>1.92089900666545E-2</v>
      </c>
      <c r="AR215" s="14">
        <v>4.2173696310125602E-2</v>
      </c>
      <c r="AS215" s="14">
        <v>2.23411843990396E-2</v>
      </c>
      <c r="AT215" s="14"/>
      <c r="AU215" s="14">
        <v>3.2192194110522397E-2</v>
      </c>
      <c r="AV215" s="14"/>
      <c r="AW215" s="14">
        <v>1.87324928899111E-2</v>
      </c>
      <c r="AX215" s="14"/>
      <c r="AY215" s="14">
        <v>2.40180983099616E-2</v>
      </c>
    </row>
    <row r="216" spans="2:51" x14ac:dyDescent="0.3">
      <c r="B216" t="s">
        <v>119</v>
      </c>
      <c r="C216" s="14">
        <v>0.50682337558336898</v>
      </c>
      <c r="D216" s="14">
        <v>0.50207163300444002</v>
      </c>
      <c r="E216" s="14">
        <v>0.51152789803455101</v>
      </c>
      <c r="F216" s="14"/>
      <c r="G216" s="14">
        <v>0.54355640866514798</v>
      </c>
      <c r="H216" s="14">
        <v>0.56735678059831895</v>
      </c>
      <c r="I216" s="14">
        <v>0.50899535619051295</v>
      </c>
      <c r="J216" s="14">
        <v>0.54117073124627602</v>
      </c>
      <c r="K216" s="14">
        <v>0.43426479883695401</v>
      </c>
      <c r="L216" s="14">
        <v>0.45186622164239099</v>
      </c>
      <c r="M216" s="14"/>
      <c r="N216" s="14">
        <v>0.62442569998207198</v>
      </c>
      <c r="O216" s="14">
        <v>0.48009845036236798</v>
      </c>
      <c r="P216" s="14">
        <v>0.49807220650686801</v>
      </c>
      <c r="Q216" s="14">
        <v>0.41254976555074002</v>
      </c>
      <c r="R216" s="14"/>
      <c r="S216" s="14">
        <v>0.50799949124722099</v>
      </c>
      <c r="T216" s="14">
        <v>0.48417039214491697</v>
      </c>
      <c r="U216" s="14">
        <v>0.49344525961341201</v>
      </c>
      <c r="V216" s="14">
        <v>0.467151395281795</v>
      </c>
      <c r="W216" s="14">
        <v>0.47460563269817002</v>
      </c>
      <c r="X216" s="14">
        <v>0.53540082407965395</v>
      </c>
      <c r="Y216" s="14">
        <v>0.497525187416615</v>
      </c>
      <c r="Z216" s="14">
        <v>0.58663946885388096</v>
      </c>
      <c r="AA216" s="14">
        <v>0.55326432208199405</v>
      </c>
      <c r="AB216" s="14">
        <v>0.50622287828595502</v>
      </c>
      <c r="AC216" s="14">
        <v>0.48862632851273802</v>
      </c>
      <c r="AD216" s="14">
        <v>0.52271574245381303</v>
      </c>
      <c r="AE216" s="14"/>
      <c r="AF216" s="14">
        <v>0.319214735592599</v>
      </c>
      <c r="AG216" s="14">
        <v>0.38770095630250101</v>
      </c>
      <c r="AH216" s="14">
        <v>0.43160642509458502</v>
      </c>
      <c r="AI216" s="14">
        <v>0.617910523783337</v>
      </c>
      <c r="AJ216" s="14"/>
      <c r="AK216" s="14">
        <v>0.38735628224147001</v>
      </c>
      <c r="AL216" s="14"/>
      <c r="AM216" s="14">
        <v>0.42481323551675398</v>
      </c>
      <c r="AN216" s="14"/>
      <c r="AO216" s="14">
        <v>0.39339115477367398</v>
      </c>
      <c r="AP216" s="14"/>
      <c r="AQ216" s="14">
        <v>0.33359207883730901</v>
      </c>
      <c r="AR216" s="14">
        <v>0.39922827523725601</v>
      </c>
      <c r="AS216" s="14">
        <v>0.58453145111884897</v>
      </c>
      <c r="AT216" s="14"/>
      <c r="AU216" s="14">
        <v>0.35216468980821197</v>
      </c>
      <c r="AV216" s="14"/>
      <c r="AW216" s="14">
        <v>0.38069280121552701</v>
      </c>
      <c r="AX216" s="14"/>
      <c r="AY216" s="14">
        <v>0.40742938319569499</v>
      </c>
    </row>
    <row r="217" spans="2:51" x14ac:dyDescent="0.3">
      <c r="B217" t="s">
        <v>120</v>
      </c>
      <c r="C217" s="14">
        <v>0.303812707277691</v>
      </c>
      <c r="D217" s="14">
        <v>0.31913112511147701</v>
      </c>
      <c r="E217" s="14">
        <v>0.28906200779982799</v>
      </c>
      <c r="F217" s="14"/>
      <c r="G217" s="14">
        <v>0.239371343000847</v>
      </c>
      <c r="H217" s="14">
        <v>0.26386156144446599</v>
      </c>
      <c r="I217" s="14">
        <v>0.32517621027304</v>
      </c>
      <c r="J217" s="14">
        <v>0.27722236454273103</v>
      </c>
      <c r="K217" s="14">
        <v>0.35625311170735502</v>
      </c>
      <c r="L217" s="14">
        <v>0.34873845924048202</v>
      </c>
      <c r="M217" s="14"/>
      <c r="N217" s="14">
        <v>0.22255864114106699</v>
      </c>
      <c r="O217" s="14">
        <v>0.31201733830224199</v>
      </c>
      <c r="P217" s="14">
        <v>0.30096556966969501</v>
      </c>
      <c r="Q217" s="14">
        <v>0.38863204873777102</v>
      </c>
      <c r="R217" s="14"/>
      <c r="S217" s="14">
        <v>0.29058602574419201</v>
      </c>
      <c r="T217" s="14">
        <v>0.33962556632395102</v>
      </c>
      <c r="U217" s="14">
        <v>0.256141927535742</v>
      </c>
      <c r="V217" s="14">
        <v>0.31565829975173498</v>
      </c>
      <c r="W217" s="14">
        <v>0.32455796918846203</v>
      </c>
      <c r="X217" s="14">
        <v>0.35148645412517898</v>
      </c>
      <c r="Y217" s="14">
        <v>0.29577768162615597</v>
      </c>
      <c r="Z217" s="14">
        <v>0.156306166776915</v>
      </c>
      <c r="AA217" s="14">
        <v>0.30453001842828598</v>
      </c>
      <c r="AB217" s="14">
        <v>0.27508734058510298</v>
      </c>
      <c r="AC217" s="14">
        <v>0.36727835485613097</v>
      </c>
      <c r="AD217" s="14">
        <v>0.30791541672553602</v>
      </c>
      <c r="AE217" s="14"/>
      <c r="AF217" s="14">
        <v>0.51828866501917903</v>
      </c>
      <c r="AG217" s="14">
        <v>0.40065625738560401</v>
      </c>
      <c r="AH217" s="14">
        <v>0.34024432253680498</v>
      </c>
      <c r="AI217" s="14">
        <v>0.19545745837433801</v>
      </c>
      <c r="AJ217" s="14"/>
      <c r="AK217" s="14">
        <v>0.41574869173616202</v>
      </c>
      <c r="AL217" s="14"/>
      <c r="AM217" s="14">
        <v>0.39158713437992199</v>
      </c>
      <c r="AN217" s="14"/>
      <c r="AO217" s="14">
        <v>0.43877186589100697</v>
      </c>
      <c r="AP217" s="14"/>
      <c r="AQ217" s="14">
        <v>0.49953722784125898</v>
      </c>
      <c r="AR217" s="14">
        <v>0.38220682299400199</v>
      </c>
      <c r="AS217" s="14">
        <v>0.22275266594022899</v>
      </c>
      <c r="AT217" s="14"/>
      <c r="AU217" s="14">
        <v>0.46120265420529999</v>
      </c>
      <c r="AV217" s="14"/>
      <c r="AW217" s="14">
        <v>0.44380175313685899</v>
      </c>
      <c r="AX217" s="14"/>
      <c r="AY217" s="14">
        <v>0.40070264083909302</v>
      </c>
    </row>
    <row r="218" spans="2:51" x14ac:dyDescent="0.3">
      <c r="B218" t="s">
        <v>121</v>
      </c>
      <c r="C218" s="14">
        <v>0.20301066830567699</v>
      </c>
      <c r="D218" s="14">
        <v>0.18294050789296301</v>
      </c>
      <c r="E218" s="14">
        <v>0.22246589023472299</v>
      </c>
      <c r="F218" s="14"/>
      <c r="G218" s="14">
        <v>0.30418506566430198</v>
      </c>
      <c r="H218" s="14">
        <v>0.30349521915385402</v>
      </c>
      <c r="I218" s="14">
        <v>0.183819145917472</v>
      </c>
      <c r="J218" s="14">
        <v>0.26394836670354499</v>
      </c>
      <c r="K218" s="14">
        <v>7.8011687129599494E-2</v>
      </c>
      <c r="L218" s="14">
        <v>0.103127762401909</v>
      </c>
      <c r="M218" s="14"/>
      <c r="N218" s="14">
        <v>0.40186705884100499</v>
      </c>
      <c r="O218" s="14">
        <v>0.16808111206012599</v>
      </c>
      <c r="P218" s="14">
        <v>0.197106636837173</v>
      </c>
      <c r="Q218" s="14">
        <v>2.39177168129684E-2</v>
      </c>
      <c r="R218" s="14"/>
      <c r="S218" s="14">
        <v>0.21741346550302901</v>
      </c>
      <c r="T218" s="14">
        <v>0.144544825820967</v>
      </c>
      <c r="U218" s="14">
        <v>0.23730333207766999</v>
      </c>
      <c r="V218" s="14">
        <v>0.15149309553005999</v>
      </c>
      <c r="W218" s="14">
        <v>0.150047663509708</v>
      </c>
      <c r="X218" s="14">
        <v>0.18391436995447499</v>
      </c>
      <c r="Y218" s="14">
        <v>0.201747505790459</v>
      </c>
      <c r="Z218" s="14">
        <v>0.43033330207696602</v>
      </c>
      <c r="AA218" s="14">
        <v>0.24873430365370799</v>
      </c>
      <c r="AB218" s="14">
        <v>0.23113553770085199</v>
      </c>
      <c r="AC218" s="14">
        <v>0.121347973656606</v>
      </c>
      <c r="AD218" s="14">
        <v>0.21480032572827801</v>
      </c>
      <c r="AE218" s="14"/>
      <c r="AF218" s="14">
        <v>-0.199073929426581</v>
      </c>
      <c r="AG218" s="14">
        <v>-1.29553010831025E-2</v>
      </c>
      <c r="AH218" s="14">
        <v>9.1362102557780406E-2</v>
      </c>
      <c r="AI218" s="14">
        <v>0.42245306540899902</v>
      </c>
      <c r="AJ218" s="14"/>
      <c r="AK218" s="14">
        <v>-2.83924094946921E-2</v>
      </c>
      <c r="AL218" s="14"/>
      <c r="AM218" s="14">
        <v>3.3226101136831603E-2</v>
      </c>
      <c r="AN218" s="14"/>
      <c r="AO218" s="14">
        <v>-4.53807111173328E-2</v>
      </c>
      <c r="AP218" s="14"/>
      <c r="AQ218" s="14">
        <v>-0.16594514900394999</v>
      </c>
      <c r="AR218" s="14">
        <v>1.7021452243254E-2</v>
      </c>
      <c r="AS218" s="14">
        <v>0.36177878517862</v>
      </c>
      <c r="AT218" s="14"/>
      <c r="AU218" s="14">
        <v>-0.109037964397088</v>
      </c>
      <c r="AV218" s="14"/>
      <c r="AW218" s="14">
        <v>-6.3108951921332104E-2</v>
      </c>
      <c r="AX218" s="14"/>
      <c r="AY218" s="14">
        <v>6.7267423566020898E-3</v>
      </c>
    </row>
    <row r="219" spans="2:51" x14ac:dyDescent="0.3">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row>
    <row r="220" spans="2:51" x14ac:dyDescent="0.3">
      <c r="B220" s="6" t="s">
        <v>137</v>
      </c>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row>
    <row r="221" spans="2:51" x14ac:dyDescent="0.3">
      <c r="B221" s="24" t="s">
        <v>81</v>
      </c>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row>
    <row r="222" spans="2:51" x14ac:dyDescent="0.3">
      <c r="B222" t="s">
        <v>113</v>
      </c>
      <c r="C222" s="14">
        <v>0.38697972841023098</v>
      </c>
      <c r="D222" s="14">
        <v>0.37193349130452902</v>
      </c>
      <c r="E222" s="14">
        <v>0.401345618157952</v>
      </c>
      <c r="F222" s="14"/>
      <c r="G222" s="14">
        <v>0.37066557948184897</v>
      </c>
      <c r="H222" s="14">
        <v>0.39035014196986201</v>
      </c>
      <c r="I222" s="14">
        <v>0.38976392259243098</v>
      </c>
      <c r="J222" s="14">
        <v>0.41229503112551202</v>
      </c>
      <c r="K222" s="14">
        <v>0.343506607101699</v>
      </c>
      <c r="L222" s="14">
        <v>0.40158104852899301</v>
      </c>
      <c r="M222" s="14"/>
      <c r="N222" s="14">
        <v>0.46450524060631398</v>
      </c>
      <c r="O222" s="14">
        <v>0.37150106669614802</v>
      </c>
      <c r="P222" s="14">
        <v>0.377594525958662</v>
      </c>
      <c r="Q222" s="14">
        <v>0.32101912633984098</v>
      </c>
      <c r="R222" s="14"/>
      <c r="S222" s="14">
        <v>0.37717020419215203</v>
      </c>
      <c r="T222" s="14">
        <v>0.36203128361793002</v>
      </c>
      <c r="U222" s="14">
        <v>0.452118968073984</v>
      </c>
      <c r="V222" s="14">
        <v>0.42304506197535102</v>
      </c>
      <c r="W222" s="14">
        <v>0.37696904998361502</v>
      </c>
      <c r="X222" s="14">
        <v>0.377967788772611</v>
      </c>
      <c r="Y222" s="14">
        <v>0.34402648507982903</v>
      </c>
      <c r="Z222" s="14">
        <v>0.38671386643790701</v>
      </c>
      <c r="AA222" s="14">
        <v>0.36159548988939999</v>
      </c>
      <c r="AB222" s="14">
        <v>0.40589297347647602</v>
      </c>
      <c r="AC222" s="14">
        <v>0.40104998151946097</v>
      </c>
      <c r="AD222" s="14">
        <v>0.43742396776120901</v>
      </c>
      <c r="AE222" s="14"/>
      <c r="AF222" s="14">
        <v>0.20239242083509801</v>
      </c>
      <c r="AG222" s="14">
        <v>0.29092139306161802</v>
      </c>
      <c r="AH222" s="14">
        <v>0.37038346813530498</v>
      </c>
      <c r="AI222" s="14">
        <v>0.48390408843676103</v>
      </c>
      <c r="AJ222" s="14"/>
      <c r="AK222" s="14">
        <v>0.30615429513541798</v>
      </c>
      <c r="AL222" s="14"/>
      <c r="AM222" s="14">
        <v>0.33153542087933502</v>
      </c>
      <c r="AN222" s="14"/>
      <c r="AO222" s="14">
        <v>0.238631509284295</v>
      </c>
      <c r="AP222" s="14"/>
      <c r="AQ222" s="14">
        <v>0.19702931452626701</v>
      </c>
      <c r="AR222" s="14">
        <v>0.29218788561863301</v>
      </c>
      <c r="AS222" s="14">
        <v>0.470208852027863</v>
      </c>
      <c r="AT222" s="14"/>
      <c r="AU222" s="14">
        <v>0.214056430971031</v>
      </c>
      <c r="AV222" s="14"/>
      <c r="AW222" s="14">
        <v>0.219290955048285</v>
      </c>
      <c r="AX222" s="14"/>
      <c r="AY222" s="14">
        <v>0.239020663822266</v>
      </c>
    </row>
    <row r="223" spans="2:51" x14ac:dyDescent="0.3">
      <c r="B223" t="s">
        <v>114</v>
      </c>
      <c r="C223" s="14">
        <v>0.238330196177164</v>
      </c>
      <c r="D223" s="14">
        <v>0.250019943761979</v>
      </c>
      <c r="E223" s="14">
        <v>0.227261115719571</v>
      </c>
      <c r="F223" s="14"/>
      <c r="G223" s="14">
        <v>0.249828545432704</v>
      </c>
      <c r="H223" s="14">
        <v>0.23286087499501901</v>
      </c>
      <c r="I223" s="14">
        <v>0.22397001288842699</v>
      </c>
      <c r="J223" s="14">
        <v>0.27407764429384202</v>
      </c>
      <c r="K223" s="14">
        <v>0.23269546134459501</v>
      </c>
      <c r="L223" s="14">
        <v>0.22156831558464499</v>
      </c>
      <c r="M223" s="14"/>
      <c r="N223" s="14">
        <v>0.28531063402256301</v>
      </c>
      <c r="O223" s="14">
        <v>0.248857589232271</v>
      </c>
      <c r="P223" s="14">
        <v>0.227241150231315</v>
      </c>
      <c r="Q223" s="14">
        <v>0.18926385402145399</v>
      </c>
      <c r="R223" s="14"/>
      <c r="S223" s="14">
        <v>0.22159276468296599</v>
      </c>
      <c r="T223" s="14">
        <v>0.26136399533603299</v>
      </c>
      <c r="U223" s="14">
        <v>0.20252385717274399</v>
      </c>
      <c r="V223" s="14">
        <v>0.196845979988788</v>
      </c>
      <c r="W223" s="14">
        <v>0.20656527028089</v>
      </c>
      <c r="X223" s="14">
        <v>0.205598730471171</v>
      </c>
      <c r="Y223" s="14">
        <v>0.26548519253904801</v>
      </c>
      <c r="Z223" s="14">
        <v>0.31177036186368501</v>
      </c>
      <c r="AA223" s="14">
        <v>0.26382538470929701</v>
      </c>
      <c r="AB223" s="14">
        <v>0.26058102956802098</v>
      </c>
      <c r="AC223" s="14">
        <v>0.25503826056727202</v>
      </c>
      <c r="AD223" s="14">
        <v>0.249626297416184</v>
      </c>
      <c r="AE223" s="14"/>
      <c r="AF223" s="14">
        <v>0.21655019611426601</v>
      </c>
      <c r="AG223" s="14">
        <v>0.25713989316744001</v>
      </c>
      <c r="AH223" s="14">
        <v>0.22769278761949999</v>
      </c>
      <c r="AI223" s="14">
        <v>0.244628340123732</v>
      </c>
      <c r="AJ223" s="14"/>
      <c r="AK223" s="14">
        <v>0.23740433498122501</v>
      </c>
      <c r="AL223" s="14"/>
      <c r="AM223" s="14">
        <v>0.234776289487551</v>
      </c>
      <c r="AN223" s="14"/>
      <c r="AO223" s="14">
        <v>0.25196626061767302</v>
      </c>
      <c r="AP223" s="14"/>
      <c r="AQ223" s="14">
        <v>0.23804525585933201</v>
      </c>
      <c r="AR223" s="14">
        <v>0.28306601340340098</v>
      </c>
      <c r="AS223" s="14">
        <v>0.23239429740918</v>
      </c>
      <c r="AT223" s="14"/>
      <c r="AU223" s="14">
        <v>0.25041326147573501</v>
      </c>
      <c r="AV223" s="14"/>
      <c r="AW223" s="14">
        <v>0.26210174133778102</v>
      </c>
      <c r="AX223" s="14"/>
      <c r="AY223" s="14">
        <v>0.27872161360110498</v>
      </c>
    </row>
    <row r="224" spans="2:51" x14ac:dyDescent="0.3">
      <c r="B224" t="s">
        <v>115</v>
      </c>
      <c r="C224" s="14">
        <v>0.14935275633390099</v>
      </c>
      <c r="D224" s="14">
        <v>0.15543267158440199</v>
      </c>
      <c r="E224" s="14">
        <v>0.143038991969164</v>
      </c>
      <c r="F224" s="14"/>
      <c r="G224" s="14">
        <v>0.18233042976043501</v>
      </c>
      <c r="H224" s="14">
        <v>0.14924742880560099</v>
      </c>
      <c r="I224" s="14">
        <v>0.137063907821383</v>
      </c>
      <c r="J224" s="14">
        <v>0.11500767201946099</v>
      </c>
      <c r="K224" s="14">
        <v>0.17252215111209501</v>
      </c>
      <c r="L224" s="14">
        <v>0.14949752255518001</v>
      </c>
      <c r="M224" s="14"/>
      <c r="N224" s="14">
        <v>0.10251933045316</v>
      </c>
      <c r="O224" s="14">
        <v>0.161507805515751</v>
      </c>
      <c r="P224" s="14">
        <v>0.14058725935013</v>
      </c>
      <c r="Q224" s="14">
        <v>0.19650832484519501</v>
      </c>
      <c r="R224" s="14"/>
      <c r="S224" s="14">
        <v>0.180333598066792</v>
      </c>
      <c r="T224" s="14">
        <v>0.174682668135065</v>
      </c>
      <c r="U224" s="14">
        <v>0.165917764290515</v>
      </c>
      <c r="V224" s="14">
        <v>0.11485716937314901</v>
      </c>
      <c r="W224" s="14">
        <v>0.17673216037800499</v>
      </c>
      <c r="X224" s="14">
        <v>0.122376919371382</v>
      </c>
      <c r="Y224" s="14">
        <v>0.12574709505486001</v>
      </c>
      <c r="Z224" s="14">
        <v>0.12967622775482801</v>
      </c>
      <c r="AA224" s="14">
        <v>0.15249736556899901</v>
      </c>
      <c r="AB224" s="14">
        <v>0.148738254032661</v>
      </c>
      <c r="AC224" s="14">
        <v>9.8542102157308201E-2</v>
      </c>
      <c r="AD224" s="14">
        <v>0.134845613847943</v>
      </c>
      <c r="AE224" s="14"/>
      <c r="AF224" s="14">
        <v>0.18017404642641799</v>
      </c>
      <c r="AG224" s="14">
        <v>0.20280345936570601</v>
      </c>
      <c r="AH224" s="14">
        <v>0.15860316848783601</v>
      </c>
      <c r="AI224" s="14">
        <v>0.127422516999916</v>
      </c>
      <c r="AJ224" s="14"/>
      <c r="AK224" s="14">
        <v>0.173458715743983</v>
      </c>
      <c r="AL224" s="14"/>
      <c r="AM224" s="14">
        <v>0.14319891133857099</v>
      </c>
      <c r="AN224" s="14"/>
      <c r="AO224" s="14">
        <v>0.137750819825152</v>
      </c>
      <c r="AP224" s="14"/>
      <c r="AQ224" s="14">
        <v>0.179672863156633</v>
      </c>
      <c r="AR224" s="14">
        <v>0.22717317264669801</v>
      </c>
      <c r="AS224" s="14">
        <v>0.128345364715553</v>
      </c>
      <c r="AT224" s="14"/>
      <c r="AU224" s="14">
        <v>0.19142852015313599</v>
      </c>
      <c r="AV224" s="14"/>
      <c r="AW224" s="14">
        <v>0.183590934037864</v>
      </c>
      <c r="AX224" s="14"/>
      <c r="AY224" s="14">
        <v>0.16789091750967999</v>
      </c>
    </row>
    <row r="225" spans="2:51" x14ac:dyDescent="0.3">
      <c r="B225" t="s">
        <v>116</v>
      </c>
      <c r="C225" s="14">
        <v>9.7002723841064897E-2</v>
      </c>
      <c r="D225" s="14">
        <v>8.9207045194224094E-2</v>
      </c>
      <c r="E225" s="14">
        <v>0.104649046826586</v>
      </c>
      <c r="F225" s="14"/>
      <c r="G225" s="14">
        <v>8.6981539925812507E-2</v>
      </c>
      <c r="H225" s="14">
        <v>0.101303177000721</v>
      </c>
      <c r="I225" s="14">
        <v>0.117842359245516</v>
      </c>
      <c r="J225" s="14">
        <v>8.5979225186316399E-2</v>
      </c>
      <c r="K225" s="14">
        <v>9.4898892312943697E-2</v>
      </c>
      <c r="L225" s="14">
        <v>9.3649223946660101E-2</v>
      </c>
      <c r="M225" s="14"/>
      <c r="N225" s="14">
        <v>7.9822785451433398E-2</v>
      </c>
      <c r="O225" s="14">
        <v>9.1731916085746504E-2</v>
      </c>
      <c r="P225" s="14">
        <v>0.117193517355799</v>
      </c>
      <c r="Q225" s="14">
        <v>0.104294081630316</v>
      </c>
      <c r="R225" s="14"/>
      <c r="S225" s="14">
        <v>7.07794828155663E-2</v>
      </c>
      <c r="T225" s="14">
        <v>0.102002617841582</v>
      </c>
      <c r="U225" s="14">
        <v>8.8149929575516706E-2</v>
      </c>
      <c r="V225" s="14">
        <v>0.12355762080782801</v>
      </c>
      <c r="W225" s="14">
        <v>0.110605282222109</v>
      </c>
      <c r="X225" s="14">
        <v>9.8184547619447199E-2</v>
      </c>
      <c r="Y225" s="14">
        <v>0.140375658740126</v>
      </c>
      <c r="Z225" s="14">
        <v>8.8044494413647104E-2</v>
      </c>
      <c r="AA225" s="14">
        <v>9.6159698075581099E-2</v>
      </c>
      <c r="AB225" s="14">
        <v>7.8678555956416402E-2</v>
      </c>
      <c r="AC225" s="14">
        <v>8.5027685747645201E-2</v>
      </c>
      <c r="AD225" s="14">
        <v>8.1149300365756794E-2</v>
      </c>
      <c r="AE225" s="14"/>
      <c r="AF225" s="14">
        <v>0.18021475169696599</v>
      </c>
      <c r="AG225" s="14">
        <v>6.6569068481407603E-2</v>
      </c>
      <c r="AH225" s="14">
        <v>0.12109952261837501</v>
      </c>
      <c r="AI225" s="14">
        <v>5.84966795401832E-2</v>
      </c>
      <c r="AJ225" s="14"/>
      <c r="AK225" s="14">
        <v>0.113460120020734</v>
      </c>
      <c r="AL225" s="14"/>
      <c r="AM225" s="14">
        <v>0.12534763299599799</v>
      </c>
      <c r="AN225" s="14"/>
      <c r="AO225" s="14">
        <v>0.18353984645438401</v>
      </c>
      <c r="AP225" s="14"/>
      <c r="AQ225" s="14">
        <v>0.16371616979870601</v>
      </c>
      <c r="AR225" s="14">
        <v>8.9952708208444795E-2</v>
      </c>
      <c r="AS225" s="14">
        <v>7.2428484297918594E-2</v>
      </c>
      <c r="AT225" s="14"/>
      <c r="AU225" s="14">
        <v>0.15151237061198999</v>
      </c>
      <c r="AV225" s="14"/>
      <c r="AW225" s="14">
        <v>0.16369876907618</v>
      </c>
      <c r="AX225" s="14"/>
      <c r="AY225" s="14">
        <v>0.160959844883901</v>
      </c>
    </row>
    <row r="226" spans="2:51" x14ac:dyDescent="0.3">
      <c r="B226" t="s">
        <v>117</v>
      </c>
      <c r="C226" s="14">
        <v>9.6658613054793896E-2</v>
      </c>
      <c r="D226" s="14">
        <v>0.110850508724222</v>
      </c>
      <c r="E226" s="14">
        <v>8.2807241872619702E-2</v>
      </c>
      <c r="F226" s="14"/>
      <c r="G226" s="14">
        <v>7.73207282169978E-2</v>
      </c>
      <c r="H226" s="14">
        <v>0.10741515218159101</v>
      </c>
      <c r="I226" s="14">
        <v>0.10449031479943</v>
      </c>
      <c r="J226" s="14">
        <v>8.0338004816414496E-2</v>
      </c>
      <c r="K226" s="14">
        <v>0.12039299790287999</v>
      </c>
      <c r="L226" s="14">
        <v>9.1856823865546597E-2</v>
      </c>
      <c r="M226" s="14"/>
      <c r="N226" s="14">
        <v>5.1601665384131599E-2</v>
      </c>
      <c r="O226" s="14">
        <v>9.8221468500910097E-2</v>
      </c>
      <c r="P226" s="14">
        <v>0.102060017545668</v>
      </c>
      <c r="Q226" s="14">
        <v>0.13985272491821901</v>
      </c>
      <c r="R226" s="14"/>
      <c r="S226" s="14">
        <v>0.13186889515515601</v>
      </c>
      <c r="T226" s="14">
        <v>8.1226351202618896E-2</v>
      </c>
      <c r="U226" s="14">
        <v>5.0307953870002399E-2</v>
      </c>
      <c r="V226" s="14">
        <v>0.100274805718139</v>
      </c>
      <c r="W226" s="14">
        <v>9.6100083523135496E-2</v>
      </c>
      <c r="X226" s="14">
        <v>0.14600205483485401</v>
      </c>
      <c r="Y226" s="14">
        <v>9.5887837116168204E-2</v>
      </c>
      <c r="Z226" s="14">
        <v>7.1825771661682705E-2</v>
      </c>
      <c r="AA226" s="14">
        <v>9.5840252651524405E-2</v>
      </c>
      <c r="AB226" s="14">
        <v>5.3091933439183003E-2</v>
      </c>
      <c r="AC226" s="14">
        <v>0.12941054804270799</v>
      </c>
      <c r="AD226" s="14">
        <v>7.9772506053387607E-2</v>
      </c>
      <c r="AE226" s="14"/>
      <c r="AF226" s="14">
        <v>0.19295153741813301</v>
      </c>
      <c r="AG226" s="14">
        <v>0.18256618592382801</v>
      </c>
      <c r="AH226" s="14">
        <v>8.9039762143286294E-2</v>
      </c>
      <c r="AI226" s="14">
        <v>5.1689701416906098E-2</v>
      </c>
      <c r="AJ226" s="14"/>
      <c r="AK226" s="14">
        <v>0.13969991050952099</v>
      </c>
      <c r="AL226" s="14"/>
      <c r="AM226" s="14">
        <v>0.14528668559917299</v>
      </c>
      <c r="AN226" s="14"/>
      <c r="AO226" s="14">
        <v>0.160743580607417</v>
      </c>
      <c r="AP226" s="14"/>
      <c r="AQ226" s="14">
        <v>0.18716844789418399</v>
      </c>
      <c r="AR226" s="14">
        <v>8.6672189768519703E-2</v>
      </c>
      <c r="AS226" s="14">
        <v>6.5222221965341304E-2</v>
      </c>
      <c r="AT226" s="14"/>
      <c r="AU226" s="14">
        <v>0.155538212983343</v>
      </c>
      <c r="AV226" s="14"/>
      <c r="AW226" s="14">
        <v>0.14529308455079501</v>
      </c>
      <c r="AX226" s="14"/>
      <c r="AY226" s="14">
        <v>0.12856487197087399</v>
      </c>
    </row>
    <row r="227" spans="2:51" x14ac:dyDescent="0.3">
      <c r="B227" t="s">
        <v>118</v>
      </c>
      <c r="C227" s="14">
        <v>3.1675982182845799E-2</v>
      </c>
      <c r="D227" s="14">
        <v>2.2556339430643099E-2</v>
      </c>
      <c r="E227" s="14">
        <v>4.0897985454107402E-2</v>
      </c>
      <c r="F227" s="14"/>
      <c r="G227" s="14">
        <v>3.2873177182201299E-2</v>
      </c>
      <c r="H227" s="14">
        <v>1.8823225047206502E-2</v>
      </c>
      <c r="I227" s="14">
        <v>2.68694826528133E-2</v>
      </c>
      <c r="J227" s="14">
        <v>3.2302422558453697E-2</v>
      </c>
      <c r="K227" s="14">
        <v>3.5983890225786998E-2</v>
      </c>
      <c r="L227" s="14">
        <v>4.1847065518974998E-2</v>
      </c>
      <c r="M227" s="14"/>
      <c r="N227" s="14">
        <v>1.6240344082397801E-2</v>
      </c>
      <c r="O227" s="14">
        <v>2.81801539691728E-2</v>
      </c>
      <c r="P227" s="14">
        <v>3.5323529558424799E-2</v>
      </c>
      <c r="Q227" s="14">
        <v>4.9061888244974101E-2</v>
      </c>
      <c r="R227" s="14"/>
      <c r="S227" s="14">
        <v>1.82550550873679E-2</v>
      </c>
      <c r="T227" s="14">
        <v>1.86930838667702E-2</v>
      </c>
      <c r="U227" s="14">
        <v>4.0981527017237902E-2</v>
      </c>
      <c r="V227" s="14">
        <v>4.1419362136744402E-2</v>
      </c>
      <c r="W227" s="14">
        <v>3.3028153612245398E-2</v>
      </c>
      <c r="X227" s="14">
        <v>4.9869958930535398E-2</v>
      </c>
      <c r="Y227" s="14">
        <v>2.8477731469968799E-2</v>
      </c>
      <c r="Z227" s="14">
        <v>1.1969277868249599E-2</v>
      </c>
      <c r="AA227" s="14">
        <v>3.00818091051985E-2</v>
      </c>
      <c r="AB227" s="14">
        <v>5.3017253527242902E-2</v>
      </c>
      <c r="AC227" s="14">
        <v>3.09314219656056E-2</v>
      </c>
      <c r="AD227" s="14">
        <v>1.7182314555519301E-2</v>
      </c>
      <c r="AE227" s="14"/>
      <c r="AF227" s="14">
        <v>2.7717047509117999E-2</v>
      </c>
      <c r="AG227" s="14">
        <v>0</v>
      </c>
      <c r="AH227" s="14">
        <v>3.3181290995698401E-2</v>
      </c>
      <c r="AI227" s="14">
        <v>3.3858673482501801E-2</v>
      </c>
      <c r="AJ227" s="14"/>
      <c r="AK227" s="14">
        <v>2.9822623609118901E-2</v>
      </c>
      <c r="AL227" s="14"/>
      <c r="AM227" s="14">
        <v>1.98550596993716E-2</v>
      </c>
      <c r="AN227" s="14"/>
      <c r="AO227" s="14">
        <v>2.7367983211078199E-2</v>
      </c>
      <c r="AP227" s="14"/>
      <c r="AQ227" s="14">
        <v>3.4367948764879398E-2</v>
      </c>
      <c r="AR227" s="14">
        <v>2.0948030354302399E-2</v>
      </c>
      <c r="AS227" s="14">
        <v>3.1400779584143702E-2</v>
      </c>
      <c r="AT227" s="14"/>
      <c r="AU227" s="14">
        <v>3.7051203804766099E-2</v>
      </c>
      <c r="AV227" s="14"/>
      <c r="AW227" s="14">
        <v>2.60245159490964E-2</v>
      </c>
      <c r="AX227" s="14"/>
      <c r="AY227" s="14">
        <v>2.4842088212173902E-2</v>
      </c>
    </row>
    <row r="228" spans="2:51" x14ac:dyDescent="0.3">
      <c r="B228" t="s">
        <v>119</v>
      </c>
      <c r="C228" s="14">
        <v>0.62530992458739498</v>
      </c>
      <c r="D228" s="14">
        <v>0.62195343506650802</v>
      </c>
      <c r="E228" s="14">
        <v>0.62860673387752297</v>
      </c>
      <c r="F228" s="14"/>
      <c r="G228" s="14">
        <v>0.62049412491455302</v>
      </c>
      <c r="H228" s="14">
        <v>0.62321101696488101</v>
      </c>
      <c r="I228" s="14">
        <v>0.61373393548085797</v>
      </c>
      <c r="J228" s="14">
        <v>0.68637267541935398</v>
      </c>
      <c r="K228" s="14">
        <v>0.57620206844629396</v>
      </c>
      <c r="L228" s="14">
        <v>0.62314936411363797</v>
      </c>
      <c r="M228" s="14"/>
      <c r="N228" s="14">
        <v>0.749815874628877</v>
      </c>
      <c r="O228" s="14">
        <v>0.62035865592841899</v>
      </c>
      <c r="P228" s="14">
        <v>0.60483567618997702</v>
      </c>
      <c r="Q228" s="14">
        <v>0.51028298036129605</v>
      </c>
      <c r="R228" s="14"/>
      <c r="S228" s="14">
        <v>0.59876296887511704</v>
      </c>
      <c r="T228" s="14">
        <v>0.62339527895396296</v>
      </c>
      <c r="U228" s="14">
        <v>0.65464282524672801</v>
      </c>
      <c r="V228" s="14">
        <v>0.61989104196413902</v>
      </c>
      <c r="W228" s="14">
        <v>0.58353432026450502</v>
      </c>
      <c r="X228" s="14">
        <v>0.583566519243781</v>
      </c>
      <c r="Y228" s="14">
        <v>0.60951167761887703</v>
      </c>
      <c r="Z228" s="14">
        <v>0.69848422830159296</v>
      </c>
      <c r="AA228" s="14">
        <v>0.625420874598697</v>
      </c>
      <c r="AB228" s="14">
        <v>0.666474003044497</v>
      </c>
      <c r="AC228" s="14">
        <v>0.656088242086733</v>
      </c>
      <c r="AD228" s="14">
        <v>0.68705026517739298</v>
      </c>
      <c r="AE228" s="14"/>
      <c r="AF228" s="14">
        <v>0.41894261694936402</v>
      </c>
      <c r="AG228" s="14">
        <v>0.54806128622905803</v>
      </c>
      <c r="AH228" s="14">
        <v>0.59807625575480405</v>
      </c>
      <c r="AI228" s="14">
        <v>0.72853242856049305</v>
      </c>
      <c r="AJ228" s="14"/>
      <c r="AK228" s="14">
        <v>0.54355863011664296</v>
      </c>
      <c r="AL228" s="14"/>
      <c r="AM228" s="14">
        <v>0.56631171036688599</v>
      </c>
      <c r="AN228" s="14"/>
      <c r="AO228" s="14">
        <v>0.49059776990196802</v>
      </c>
      <c r="AP228" s="14"/>
      <c r="AQ228" s="14">
        <v>0.43507457038559799</v>
      </c>
      <c r="AR228" s="14">
        <v>0.57525389902203505</v>
      </c>
      <c r="AS228" s="14">
        <v>0.70260314943704305</v>
      </c>
      <c r="AT228" s="14"/>
      <c r="AU228" s="14">
        <v>0.464469692446765</v>
      </c>
      <c r="AV228" s="14"/>
      <c r="AW228" s="14">
        <v>0.48139269638606602</v>
      </c>
      <c r="AX228" s="14"/>
      <c r="AY228" s="14">
        <v>0.51774227742337098</v>
      </c>
    </row>
    <row r="229" spans="2:51" x14ac:dyDescent="0.3">
      <c r="B229" t="s">
        <v>120</v>
      </c>
      <c r="C229" s="14">
        <v>0.19366133689585899</v>
      </c>
      <c r="D229" s="14">
        <v>0.20005755391844601</v>
      </c>
      <c r="E229" s="14">
        <v>0.187456288699206</v>
      </c>
      <c r="F229" s="14"/>
      <c r="G229" s="14">
        <v>0.16430226814280999</v>
      </c>
      <c r="H229" s="14">
        <v>0.20871832918231201</v>
      </c>
      <c r="I229" s="14">
        <v>0.222332674044946</v>
      </c>
      <c r="J229" s="14">
        <v>0.16631723000273099</v>
      </c>
      <c r="K229" s="14">
        <v>0.21529189021582401</v>
      </c>
      <c r="L229" s="14">
        <v>0.185506047812207</v>
      </c>
      <c r="M229" s="14"/>
      <c r="N229" s="14">
        <v>0.131424450835565</v>
      </c>
      <c r="O229" s="14">
        <v>0.189953384586657</v>
      </c>
      <c r="P229" s="14">
        <v>0.21925353490146801</v>
      </c>
      <c r="Q229" s="14">
        <v>0.24414680654853499</v>
      </c>
      <c r="R229" s="14"/>
      <c r="S229" s="14">
        <v>0.20264837797072199</v>
      </c>
      <c r="T229" s="14">
        <v>0.183228969044201</v>
      </c>
      <c r="U229" s="14">
        <v>0.13845788344551899</v>
      </c>
      <c r="V229" s="14">
        <v>0.22383242652596699</v>
      </c>
      <c r="W229" s="14">
        <v>0.20670536574524501</v>
      </c>
      <c r="X229" s="14">
        <v>0.24418660245430099</v>
      </c>
      <c r="Y229" s="14">
        <v>0.236263495856294</v>
      </c>
      <c r="Z229" s="14">
        <v>0.15987026607533</v>
      </c>
      <c r="AA229" s="14">
        <v>0.19199995072710499</v>
      </c>
      <c r="AB229" s="14">
        <v>0.13177048939559899</v>
      </c>
      <c r="AC229" s="14">
        <v>0.21443823379035301</v>
      </c>
      <c r="AD229" s="14">
        <v>0.160921806419144</v>
      </c>
      <c r="AE229" s="14"/>
      <c r="AF229" s="14">
        <v>0.37316628911509903</v>
      </c>
      <c r="AG229" s="14">
        <v>0.24913525440523601</v>
      </c>
      <c r="AH229" s="14">
        <v>0.21013928476166099</v>
      </c>
      <c r="AI229" s="14">
        <v>0.11018638095708901</v>
      </c>
      <c r="AJ229" s="14"/>
      <c r="AK229" s="14">
        <v>0.25316003053025499</v>
      </c>
      <c r="AL229" s="14"/>
      <c r="AM229" s="14">
        <v>0.27063431859517201</v>
      </c>
      <c r="AN229" s="14"/>
      <c r="AO229" s="14">
        <v>0.34428342706180198</v>
      </c>
      <c r="AP229" s="14"/>
      <c r="AQ229" s="14">
        <v>0.35088461769288998</v>
      </c>
      <c r="AR229" s="14">
        <v>0.17662489797696501</v>
      </c>
      <c r="AS229" s="14">
        <v>0.13765070626326001</v>
      </c>
      <c r="AT229" s="14"/>
      <c r="AU229" s="14">
        <v>0.30705058359533299</v>
      </c>
      <c r="AV229" s="14"/>
      <c r="AW229" s="14">
        <v>0.30899185362697401</v>
      </c>
      <c r="AX229" s="14"/>
      <c r="AY229" s="14">
        <v>0.28952471685477499</v>
      </c>
    </row>
    <row r="230" spans="2:51" x14ac:dyDescent="0.3">
      <c r="B230" t="s">
        <v>121</v>
      </c>
      <c r="C230" s="14">
        <v>0.43164858769153602</v>
      </c>
      <c r="D230" s="14">
        <v>0.42189588114806198</v>
      </c>
      <c r="E230" s="14">
        <v>0.44115044517831697</v>
      </c>
      <c r="F230" s="14"/>
      <c r="G230" s="14">
        <v>0.45619185677174301</v>
      </c>
      <c r="H230" s="14">
        <v>0.41449268778256898</v>
      </c>
      <c r="I230" s="14">
        <v>0.39140126143591197</v>
      </c>
      <c r="J230" s="14">
        <v>0.52005544541662296</v>
      </c>
      <c r="K230" s="14">
        <v>0.36091017823047</v>
      </c>
      <c r="L230" s="14">
        <v>0.437643316301431</v>
      </c>
      <c r="M230" s="14"/>
      <c r="N230" s="14">
        <v>0.61839142379331202</v>
      </c>
      <c r="O230" s="14">
        <v>0.43040527134176298</v>
      </c>
      <c r="P230" s="14">
        <v>0.38558214128850998</v>
      </c>
      <c r="Q230" s="14">
        <v>0.266136173812761</v>
      </c>
      <c r="R230" s="14"/>
      <c r="S230" s="14">
        <v>0.39611459090439499</v>
      </c>
      <c r="T230" s="14">
        <v>0.44016630990976202</v>
      </c>
      <c r="U230" s="14">
        <v>0.516184941801209</v>
      </c>
      <c r="V230" s="14">
        <v>0.396058615438172</v>
      </c>
      <c r="W230" s="14">
        <v>0.37682895451926102</v>
      </c>
      <c r="X230" s="14">
        <v>0.33937991678948098</v>
      </c>
      <c r="Y230" s="14">
        <v>0.37324818176258301</v>
      </c>
      <c r="Z230" s="14">
        <v>0.53861396222626301</v>
      </c>
      <c r="AA230" s="14">
        <v>0.43342092387159098</v>
      </c>
      <c r="AB230" s="14">
        <v>0.53470351364889701</v>
      </c>
      <c r="AC230" s="14">
        <v>0.44165000829638001</v>
      </c>
      <c r="AD230" s="14">
        <v>0.52612845875824898</v>
      </c>
      <c r="AE230" s="14"/>
      <c r="AF230" s="14">
        <v>4.5776327834264802E-2</v>
      </c>
      <c r="AG230" s="14">
        <v>0.29892603182382199</v>
      </c>
      <c r="AH230" s="14">
        <v>0.387936970993144</v>
      </c>
      <c r="AI230" s="14">
        <v>0.61834604760340295</v>
      </c>
      <c r="AJ230" s="14"/>
      <c r="AK230" s="14">
        <v>0.29039859958638797</v>
      </c>
      <c r="AL230" s="14"/>
      <c r="AM230" s="14">
        <v>0.29567739177171398</v>
      </c>
      <c r="AN230" s="14"/>
      <c r="AO230" s="14">
        <v>0.14631434284016601</v>
      </c>
      <c r="AP230" s="14"/>
      <c r="AQ230" s="14">
        <v>8.4189952692708694E-2</v>
      </c>
      <c r="AR230" s="14">
        <v>0.39862900104506999</v>
      </c>
      <c r="AS230" s="14">
        <v>0.56495244317378401</v>
      </c>
      <c r="AT230" s="14"/>
      <c r="AU230" s="14">
        <v>0.15741910885143201</v>
      </c>
      <c r="AV230" s="14"/>
      <c r="AW230" s="14">
        <v>0.17240084275909101</v>
      </c>
      <c r="AX230" s="14"/>
      <c r="AY230" s="14">
        <v>0.22821756056859699</v>
      </c>
    </row>
    <row r="231" spans="2:51" x14ac:dyDescent="0.3">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row>
    <row r="232" spans="2:51" x14ac:dyDescent="0.3">
      <c r="B232" s="6" t="s">
        <v>138</v>
      </c>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row>
    <row r="233" spans="2:51" x14ac:dyDescent="0.3">
      <c r="B233" s="24" t="s">
        <v>81</v>
      </c>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row>
    <row r="234" spans="2:51" x14ac:dyDescent="0.3">
      <c r="B234" t="s">
        <v>113</v>
      </c>
      <c r="C234" s="14">
        <v>0.28467211032595802</v>
      </c>
      <c r="D234" s="14">
        <v>0.27540702652326299</v>
      </c>
      <c r="E234" s="14">
        <v>0.294752603464146</v>
      </c>
      <c r="F234" s="14"/>
      <c r="G234" s="14">
        <v>0.253744511692855</v>
      </c>
      <c r="H234" s="14">
        <v>0.28885626844583501</v>
      </c>
      <c r="I234" s="14">
        <v>0.30447294163968402</v>
      </c>
      <c r="J234" s="14">
        <v>0.306578159395682</v>
      </c>
      <c r="K234" s="14">
        <v>0.261549795609888</v>
      </c>
      <c r="L234" s="14">
        <v>0.283758340221131</v>
      </c>
      <c r="M234" s="14"/>
      <c r="N234" s="14">
        <v>0.358631137868832</v>
      </c>
      <c r="O234" s="14">
        <v>0.263139383543051</v>
      </c>
      <c r="P234" s="14">
        <v>0.267530377704919</v>
      </c>
      <c r="Q234" s="14">
        <v>0.23894009430152899</v>
      </c>
      <c r="R234" s="14"/>
      <c r="S234" s="14">
        <v>0.28015208648718298</v>
      </c>
      <c r="T234" s="14">
        <v>0.26212552980672998</v>
      </c>
      <c r="U234" s="14">
        <v>0.27736209758887498</v>
      </c>
      <c r="V234" s="14">
        <v>0.2993201294576</v>
      </c>
      <c r="W234" s="14">
        <v>0.295735146135233</v>
      </c>
      <c r="X234" s="14">
        <v>0.31347445608837499</v>
      </c>
      <c r="Y234" s="14">
        <v>0.220847001889202</v>
      </c>
      <c r="Z234" s="14">
        <v>0.25998773285766802</v>
      </c>
      <c r="AA234" s="14">
        <v>0.27643336346823499</v>
      </c>
      <c r="AB234" s="14">
        <v>0.33306176609593602</v>
      </c>
      <c r="AC234" s="14">
        <v>0.27597696457541898</v>
      </c>
      <c r="AD234" s="14">
        <v>0.36923546251910799</v>
      </c>
      <c r="AE234" s="14"/>
      <c r="AF234" s="14">
        <v>9.5181312287714606E-2</v>
      </c>
      <c r="AG234" s="14">
        <v>0.18757663775553901</v>
      </c>
      <c r="AH234" s="14">
        <v>0.26281796670435797</v>
      </c>
      <c r="AI234" s="14">
        <v>0.38420406231468301</v>
      </c>
      <c r="AJ234" s="14"/>
      <c r="AK234" s="14">
        <v>0.17606483893076699</v>
      </c>
      <c r="AL234" s="14"/>
      <c r="AM234" s="14">
        <v>0.20120612588494999</v>
      </c>
      <c r="AN234" s="14"/>
      <c r="AO234" s="14">
        <v>0.170664742147904</v>
      </c>
      <c r="AP234" s="14"/>
      <c r="AQ234" s="14">
        <v>0.107871758548856</v>
      </c>
      <c r="AR234" s="14">
        <v>0.14241524187072299</v>
      </c>
      <c r="AS234" s="14">
        <v>0.36815679002449803</v>
      </c>
      <c r="AT234" s="14"/>
      <c r="AU234" s="14">
        <v>0.110959935197224</v>
      </c>
      <c r="AV234" s="14"/>
      <c r="AW234" s="14">
        <v>0.119823321754308</v>
      </c>
      <c r="AX234" s="14"/>
      <c r="AY234" s="14">
        <v>0.11429279391604</v>
      </c>
    </row>
    <row r="235" spans="2:51" x14ac:dyDescent="0.3">
      <c r="B235" t="s">
        <v>114</v>
      </c>
      <c r="C235" s="14">
        <v>0.191988578412046</v>
      </c>
      <c r="D235" s="14">
        <v>0.193967297921529</v>
      </c>
      <c r="E235" s="14">
        <v>0.19103489666507301</v>
      </c>
      <c r="F235" s="14"/>
      <c r="G235" s="14">
        <v>0.16975923797405701</v>
      </c>
      <c r="H235" s="14">
        <v>0.18387101603133299</v>
      </c>
      <c r="I235" s="14">
        <v>0.171484547759338</v>
      </c>
      <c r="J235" s="14">
        <v>0.21569054453098899</v>
      </c>
      <c r="K235" s="14">
        <v>0.19661269380808399</v>
      </c>
      <c r="L235" s="14">
        <v>0.207927256059799</v>
      </c>
      <c r="M235" s="14"/>
      <c r="N235" s="14">
        <v>0.22585454005627401</v>
      </c>
      <c r="O235" s="14">
        <v>0.18764405034715201</v>
      </c>
      <c r="P235" s="14">
        <v>0.19810111242918901</v>
      </c>
      <c r="Q235" s="14">
        <v>0.154474770293242</v>
      </c>
      <c r="R235" s="14"/>
      <c r="S235" s="14">
        <v>0.21609054144128001</v>
      </c>
      <c r="T235" s="14">
        <v>0.183195750848622</v>
      </c>
      <c r="U235" s="14">
        <v>0.16185102020042799</v>
      </c>
      <c r="V235" s="14">
        <v>0.14531248546851699</v>
      </c>
      <c r="W235" s="14">
        <v>0.169696811128146</v>
      </c>
      <c r="X235" s="14">
        <v>0.14451677007074701</v>
      </c>
      <c r="Y235" s="14">
        <v>0.22596649988117201</v>
      </c>
      <c r="Z235" s="14">
        <v>0.29249923223487501</v>
      </c>
      <c r="AA235" s="14">
        <v>0.24029308928555801</v>
      </c>
      <c r="AB235" s="14">
        <v>0.20237856387858999</v>
      </c>
      <c r="AC235" s="14">
        <v>0.16019732878082199</v>
      </c>
      <c r="AD235" s="14">
        <v>0.15113719273805201</v>
      </c>
      <c r="AE235" s="14"/>
      <c r="AF235" s="14">
        <v>0.142512872093884</v>
      </c>
      <c r="AG235" s="14">
        <v>0.165541785437886</v>
      </c>
      <c r="AH235" s="14">
        <v>0.189575797143128</v>
      </c>
      <c r="AI235" s="14">
        <v>0.21419582714341401</v>
      </c>
      <c r="AJ235" s="14"/>
      <c r="AK235" s="14">
        <v>0.18625977293084001</v>
      </c>
      <c r="AL235" s="14"/>
      <c r="AM235" s="14">
        <v>0.15551046040210001</v>
      </c>
      <c r="AN235" s="14"/>
      <c r="AO235" s="14">
        <v>0.18966700577534801</v>
      </c>
      <c r="AP235" s="14"/>
      <c r="AQ235" s="14">
        <v>0.14760737844544999</v>
      </c>
      <c r="AR235" s="14">
        <v>0.182041889623205</v>
      </c>
      <c r="AS235" s="14">
        <v>0.21177220084071399</v>
      </c>
      <c r="AT235" s="14"/>
      <c r="AU235" s="14">
        <v>0.16717542049026399</v>
      </c>
      <c r="AV235" s="14"/>
      <c r="AW235" s="14">
        <v>0.16109214196608199</v>
      </c>
      <c r="AX235" s="14"/>
      <c r="AY235" s="14">
        <v>0.18818349115100899</v>
      </c>
    </row>
    <row r="236" spans="2:51" x14ac:dyDescent="0.3">
      <c r="B236" t="s">
        <v>115</v>
      </c>
      <c r="C236" s="14">
        <v>0.19015064452136701</v>
      </c>
      <c r="D236" s="14">
        <v>0.18930927339975001</v>
      </c>
      <c r="E236" s="14">
        <v>0.190809508556955</v>
      </c>
      <c r="F236" s="14"/>
      <c r="G236" s="14">
        <v>0.231241002739417</v>
      </c>
      <c r="H236" s="14">
        <v>0.19103311802532399</v>
      </c>
      <c r="I236" s="14">
        <v>0.16072097485186301</v>
      </c>
      <c r="J236" s="14">
        <v>0.18553979108396501</v>
      </c>
      <c r="K236" s="14">
        <v>0.184910250611134</v>
      </c>
      <c r="L236" s="14">
        <v>0.19292190487611399</v>
      </c>
      <c r="M236" s="14"/>
      <c r="N236" s="14">
        <v>0.17254636699749901</v>
      </c>
      <c r="O236" s="14">
        <v>0.196977651517553</v>
      </c>
      <c r="P236" s="14">
        <v>0.19866686304460601</v>
      </c>
      <c r="Q236" s="14">
        <v>0.19664685388540501</v>
      </c>
      <c r="R236" s="14"/>
      <c r="S236" s="14">
        <v>0.16653277734806399</v>
      </c>
      <c r="T236" s="14">
        <v>0.19544316062133399</v>
      </c>
      <c r="U236" s="14">
        <v>0.24084848753788701</v>
      </c>
      <c r="V236" s="14">
        <v>0.20993814043044201</v>
      </c>
      <c r="W236" s="14">
        <v>0.195418589222209</v>
      </c>
      <c r="X236" s="14">
        <v>0.20389382103949599</v>
      </c>
      <c r="Y236" s="14">
        <v>0.186896675031994</v>
      </c>
      <c r="Z236" s="14">
        <v>0.23356243960408399</v>
      </c>
      <c r="AA236" s="14">
        <v>0.171478774388234</v>
      </c>
      <c r="AB236" s="14">
        <v>0.18424764843258401</v>
      </c>
      <c r="AC236" s="14">
        <v>0.157738866581173</v>
      </c>
      <c r="AD236" s="14">
        <v>0.120577700335012</v>
      </c>
      <c r="AE236" s="14"/>
      <c r="AF236" s="14">
        <v>0.13178985157971801</v>
      </c>
      <c r="AG236" s="14">
        <v>0.21302869616133199</v>
      </c>
      <c r="AH236" s="14">
        <v>0.21813599482223001</v>
      </c>
      <c r="AI236" s="14">
        <v>0.203102095499607</v>
      </c>
      <c r="AJ236" s="14"/>
      <c r="AK236" s="14">
        <v>0.18859644113536</v>
      </c>
      <c r="AL236" s="14"/>
      <c r="AM236" s="14">
        <v>0.184591077458653</v>
      </c>
      <c r="AN236" s="14"/>
      <c r="AO236" s="14">
        <v>0.13669702584511401</v>
      </c>
      <c r="AP236" s="14"/>
      <c r="AQ236" s="14">
        <v>0.15684652308015901</v>
      </c>
      <c r="AR236" s="14">
        <v>0.223341238845264</v>
      </c>
      <c r="AS236" s="14">
        <v>0.19657783110739499</v>
      </c>
      <c r="AT236" s="14"/>
      <c r="AU236" s="14">
        <v>0.16753246169066699</v>
      </c>
      <c r="AV236" s="14"/>
      <c r="AW236" s="14">
        <v>0.170656908801919</v>
      </c>
      <c r="AX236" s="14"/>
      <c r="AY236" s="14">
        <v>0.192062129874703</v>
      </c>
    </row>
    <row r="237" spans="2:51" x14ac:dyDescent="0.3">
      <c r="B237" t="s">
        <v>116</v>
      </c>
      <c r="C237" s="14">
        <v>0.14356389204710901</v>
      </c>
      <c r="D237" s="14">
        <v>0.139441188968838</v>
      </c>
      <c r="E237" s="14">
        <v>0.14575050436735501</v>
      </c>
      <c r="F237" s="14"/>
      <c r="G237" s="14">
        <v>0.162857002468797</v>
      </c>
      <c r="H237" s="14">
        <v>0.12902759165305699</v>
      </c>
      <c r="I237" s="14">
        <v>0.15744985467591099</v>
      </c>
      <c r="J237" s="14">
        <v>0.113301610187739</v>
      </c>
      <c r="K237" s="14">
        <v>0.166952376257445</v>
      </c>
      <c r="L237" s="14">
        <v>0.13996858272409399</v>
      </c>
      <c r="M237" s="14"/>
      <c r="N237" s="14">
        <v>0.12092625814735</v>
      </c>
      <c r="O237" s="14">
        <v>0.161074197408759</v>
      </c>
      <c r="P237" s="14">
        <v>0.146458404626188</v>
      </c>
      <c r="Q237" s="14">
        <v>0.148808178925488</v>
      </c>
      <c r="R237" s="14"/>
      <c r="S237" s="14">
        <v>0.12399904597268099</v>
      </c>
      <c r="T237" s="14">
        <v>0.17535360089934601</v>
      </c>
      <c r="U237" s="14">
        <v>0.16845248633157001</v>
      </c>
      <c r="V237" s="14">
        <v>0.16556511910707</v>
      </c>
      <c r="W237" s="14">
        <v>0.14332327438099501</v>
      </c>
      <c r="X237" s="14">
        <v>0.10440442413665101</v>
      </c>
      <c r="Y237" s="14">
        <v>0.14993685129010301</v>
      </c>
      <c r="Z237" s="14">
        <v>0.105057421304199</v>
      </c>
      <c r="AA237" s="14">
        <v>0.124809133499777</v>
      </c>
      <c r="AB237" s="14">
        <v>0.154694823731644</v>
      </c>
      <c r="AC237" s="14">
        <v>0.143386224883467</v>
      </c>
      <c r="AD237" s="14">
        <v>0.15314097918060901</v>
      </c>
      <c r="AE237" s="14"/>
      <c r="AF237" s="14">
        <v>0.22039606285517799</v>
      </c>
      <c r="AG237" s="14">
        <v>0.17035166455321599</v>
      </c>
      <c r="AH237" s="14">
        <v>0.15453067203559601</v>
      </c>
      <c r="AI237" s="14">
        <v>0.103418087897879</v>
      </c>
      <c r="AJ237" s="14"/>
      <c r="AK237" s="14">
        <v>0.15796540649886501</v>
      </c>
      <c r="AL237" s="14"/>
      <c r="AM237" s="14">
        <v>0.16714095101145801</v>
      </c>
      <c r="AN237" s="14"/>
      <c r="AO237" s="14">
        <v>0.22109534906299999</v>
      </c>
      <c r="AP237" s="14"/>
      <c r="AQ237" s="14">
        <v>0.20389503146908999</v>
      </c>
      <c r="AR237" s="14">
        <v>0.20945441317253599</v>
      </c>
      <c r="AS237" s="14">
        <v>0.112802153520522</v>
      </c>
      <c r="AT237" s="14"/>
      <c r="AU237" s="14">
        <v>0.19143913005701599</v>
      </c>
      <c r="AV237" s="14"/>
      <c r="AW237" s="14">
        <v>0.21740449215736199</v>
      </c>
      <c r="AX237" s="14"/>
      <c r="AY237" s="14">
        <v>0.21078936549579499</v>
      </c>
    </row>
    <row r="238" spans="2:51" x14ac:dyDescent="0.3">
      <c r="B238" t="s">
        <v>117</v>
      </c>
      <c r="C238" s="14">
        <v>0.164802537499428</v>
      </c>
      <c r="D238" s="14">
        <v>0.183499631603702</v>
      </c>
      <c r="E238" s="14">
        <v>0.14628430644172399</v>
      </c>
      <c r="F238" s="14"/>
      <c r="G238" s="14">
        <v>0.15727986994580601</v>
      </c>
      <c r="H238" s="14">
        <v>0.18236511387325199</v>
      </c>
      <c r="I238" s="14">
        <v>0.188624018340979</v>
      </c>
      <c r="J238" s="14">
        <v>0.160569011752492</v>
      </c>
      <c r="K238" s="14">
        <v>0.16633353823649299</v>
      </c>
      <c r="L238" s="14">
        <v>0.138623970474619</v>
      </c>
      <c r="M238" s="14"/>
      <c r="N238" s="14">
        <v>0.10002335651675</v>
      </c>
      <c r="O238" s="14">
        <v>0.17530501675099999</v>
      </c>
      <c r="P238" s="14">
        <v>0.16287854554954601</v>
      </c>
      <c r="Q238" s="14">
        <v>0.225065771372291</v>
      </c>
      <c r="R238" s="14"/>
      <c r="S238" s="14">
        <v>0.19813433071768999</v>
      </c>
      <c r="T238" s="14">
        <v>0.15806658471180399</v>
      </c>
      <c r="U238" s="14">
        <v>0.118020282105028</v>
      </c>
      <c r="V238" s="14">
        <v>0.14459897976352001</v>
      </c>
      <c r="W238" s="14">
        <v>0.180869629659587</v>
      </c>
      <c r="X238" s="14">
        <v>0.20230913053509</v>
      </c>
      <c r="Y238" s="14">
        <v>0.17428044674089699</v>
      </c>
      <c r="Z238" s="14">
        <v>8.3804785264259302E-2</v>
      </c>
      <c r="AA238" s="14">
        <v>0.18167839935432001</v>
      </c>
      <c r="AB238" s="14">
        <v>9.6931781811843601E-2</v>
      </c>
      <c r="AC238" s="14">
        <v>0.22050658853698499</v>
      </c>
      <c r="AD238" s="14">
        <v>0.20590866522721801</v>
      </c>
      <c r="AE238" s="14"/>
      <c r="AF238" s="14">
        <v>0.38291776344034101</v>
      </c>
      <c r="AG238" s="14">
        <v>0.26350121609202598</v>
      </c>
      <c r="AH238" s="14">
        <v>0.155748260674439</v>
      </c>
      <c r="AI238" s="14">
        <v>6.7644410677904498E-2</v>
      </c>
      <c r="AJ238" s="14"/>
      <c r="AK238" s="14">
        <v>0.26246393368668702</v>
      </c>
      <c r="AL238" s="14"/>
      <c r="AM238" s="14">
        <v>0.272445318725345</v>
      </c>
      <c r="AN238" s="14"/>
      <c r="AO238" s="14">
        <v>0.26170702089085701</v>
      </c>
      <c r="AP238" s="14"/>
      <c r="AQ238" s="14">
        <v>0.36263510124867898</v>
      </c>
      <c r="AR238" s="14">
        <v>0.21527121767716101</v>
      </c>
      <c r="AS238" s="14">
        <v>8.6167196513288802E-2</v>
      </c>
      <c r="AT238" s="14"/>
      <c r="AU238" s="14">
        <v>0.33334743939011802</v>
      </c>
      <c r="AV238" s="14"/>
      <c r="AW238" s="14">
        <v>0.31548507564841199</v>
      </c>
      <c r="AX238" s="14"/>
      <c r="AY238" s="14">
        <v>0.27639006974380897</v>
      </c>
    </row>
    <row r="239" spans="2:51" x14ac:dyDescent="0.3">
      <c r="B239" t="s">
        <v>118</v>
      </c>
      <c r="C239" s="14">
        <v>2.4822237194091899E-2</v>
      </c>
      <c r="D239" s="14">
        <v>1.83755815829179E-2</v>
      </c>
      <c r="E239" s="14">
        <v>3.1368180504746698E-2</v>
      </c>
      <c r="F239" s="14"/>
      <c r="G239" s="14">
        <v>2.51183751790677E-2</v>
      </c>
      <c r="H239" s="14">
        <v>2.4846891971198801E-2</v>
      </c>
      <c r="I239" s="14">
        <v>1.72476627322251E-2</v>
      </c>
      <c r="J239" s="14">
        <v>1.8320883049131698E-2</v>
      </c>
      <c r="K239" s="14">
        <v>2.36413454769565E-2</v>
      </c>
      <c r="L239" s="14">
        <v>3.6799945644241903E-2</v>
      </c>
      <c r="M239" s="14"/>
      <c r="N239" s="14">
        <v>2.2018340413295201E-2</v>
      </c>
      <c r="O239" s="14">
        <v>1.5859700432485E-2</v>
      </c>
      <c r="P239" s="14">
        <v>2.6364696645552101E-2</v>
      </c>
      <c r="Q239" s="14">
        <v>3.6064331222045803E-2</v>
      </c>
      <c r="R239" s="14"/>
      <c r="S239" s="14">
        <v>1.5091218033102399E-2</v>
      </c>
      <c r="T239" s="14">
        <v>2.5815373112163299E-2</v>
      </c>
      <c r="U239" s="14">
        <v>3.3465626236210903E-2</v>
      </c>
      <c r="V239" s="14">
        <v>3.52651457728511E-2</v>
      </c>
      <c r="W239" s="14">
        <v>1.4956549473829499E-2</v>
      </c>
      <c r="X239" s="14">
        <v>3.14013981296416E-2</v>
      </c>
      <c r="Y239" s="14">
        <v>4.2072525166631597E-2</v>
      </c>
      <c r="Z239" s="14">
        <v>2.50883887349139E-2</v>
      </c>
      <c r="AA239" s="14">
        <v>5.30724000387675E-3</v>
      </c>
      <c r="AB239" s="14">
        <v>2.86854160494028E-2</v>
      </c>
      <c r="AC239" s="14">
        <v>4.2194026642133398E-2</v>
      </c>
      <c r="AD239" s="14">
        <v>0</v>
      </c>
      <c r="AE239" s="14"/>
      <c r="AF239" s="14">
        <v>2.7202137743164E-2</v>
      </c>
      <c r="AG239" s="14">
        <v>0</v>
      </c>
      <c r="AH239" s="14">
        <v>1.91913086202476E-2</v>
      </c>
      <c r="AI239" s="14">
        <v>2.7435516466512998E-2</v>
      </c>
      <c r="AJ239" s="14"/>
      <c r="AK239" s="14">
        <v>2.8649606817481299E-2</v>
      </c>
      <c r="AL239" s="14"/>
      <c r="AM239" s="14">
        <v>1.9106066517493199E-2</v>
      </c>
      <c r="AN239" s="14"/>
      <c r="AO239" s="14">
        <v>2.01688562777767E-2</v>
      </c>
      <c r="AP239" s="14"/>
      <c r="AQ239" s="14">
        <v>2.11442072077648E-2</v>
      </c>
      <c r="AR239" s="14">
        <v>2.7475998811110201E-2</v>
      </c>
      <c r="AS239" s="14">
        <v>2.45238279935816E-2</v>
      </c>
      <c r="AT239" s="14"/>
      <c r="AU239" s="14">
        <v>2.9545613174710099E-2</v>
      </c>
      <c r="AV239" s="14"/>
      <c r="AW239" s="14">
        <v>1.55380596719176E-2</v>
      </c>
      <c r="AX239" s="14"/>
      <c r="AY239" s="14">
        <v>1.8282149818644001E-2</v>
      </c>
    </row>
    <row r="240" spans="2:51" x14ac:dyDescent="0.3">
      <c r="B240" t="s">
        <v>119</v>
      </c>
      <c r="C240" s="14">
        <v>0.47666068873800399</v>
      </c>
      <c r="D240" s="14">
        <v>0.46937432444479099</v>
      </c>
      <c r="E240" s="14">
        <v>0.48578750012922001</v>
      </c>
      <c r="F240" s="14"/>
      <c r="G240" s="14">
        <v>0.42350374966691201</v>
      </c>
      <c r="H240" s="14">
        <v>0.472727284477168</v>
      </c>
      <c r="I240" s="14">
        <v>0.47595748939902199</v>
      </c>
      <c r="J240" s="14">
        <v>0.52226870392667102</v>
      </c>
      <c r="K240" s="14">
        <v>0.458162489417972</v>
      </c>
      <c r="L240" s="14">
        <v>0.491685596280931</v>
      </c>
      <c r="M240" s="14"/>
      <c r="N240" s="14">
        <v>0.58448567792510597</v>
      </c>
      <c r="O240" s="14">
        <v>0.45078343389020298</v>
      </c>
      <c r="P240" s="14">
        <v>0.46563149013410798</v>
      </c>
      <c r="Q240" s="14">
        <v>0.39341486459477099</v>
      </c>
      <c r="R240" s="14"/>
      <c r="S240" s="14">
        <v>0.49624262792846302</v>
      </c>
      <c r="T240" s="14">
        <v>0.44532128065535198</v>
      </c>
      <c r="U240" s="14">
        <v>0.439213117789304</v>
      </c>
      <c r="V240" s="14">
        <v>0.444632614926117</v>
      </c>
      <c r="W240" s="14">
        <v>0.46543195726337999</v>
      </c>
      <c r="X240" s="14">
        <v>0.45799122615912202</v>
      </c>
      <c r="Y240" s="14">
        <v>0.44681350177037399</v>
      </c>
      <c r="Z240" s="14">
        <v>0.55248696509254303</v>
      </c>
      <c r="AA240" s="14">
        <v>0.51672645275379303</v>
      </c>
      <c r="AB240" s="14">
        <v>0.53544032997452595</v>
      </c>
      <c r="AC240" s="14">
        <v>0.43617429335624203</v>
      </c>
      <c r="AD240" s="14">
        <v>0.52037265525716003</v>
      </c>
      <c r="AE240" s="14"/>
      <c r="AF240" s="14">
        <v>0.23769418438159801</v>
      </c>
      <c r="AG240" s="14">
        <v>0.35311842319342501</v>
      </c>
      <c r="AH240" s="14">
        <v>0.45239376384748697</v>
      </c>
      <c r="AI240" s="14">
        <v>0.59839988945809697</v>
      </c>
      <c r="AJ240" s="14"/>
      <c r="AK240" s="14">
        <v>0.36232461186160703</v>
      </c>
      <c r="AL240" s="14"/>
      <c r="AM240" s="14">
        <v>0.356716586287051</v>
      </c>
      <c r="AN240" s="14"/>
      <c r="AO240" s="14">
        <v>0.36033174792325201</v>
      </c>
      <c r="AP240" s="14"/>
      <c r="AQ240" s="14">
        <v>0.25547913699430702</v>
      </c>
      <c r="AR240" s="14">
        <v>0.32445713149392802</v>
      </c>
      <c r="AS240" s="14">
        <v>0.57992899086521199</v>
      </c>
      <c r="AT240" s="14"/>
      <c r="AU240" s="14">
        <v>0.27813535568748798</v>
      </c>
      <c r="AV240" s="14"/>
      <c r="AW240" s="14">
        <v>0.28091546372039</v>
      </c>
      <c r="AX240" s="14"/>
      <c r="AY240" s="14">
        <v>0.30247628506704899</v>
      </c>
    </row>
    <row r="241" spans="2:51" x14ac:dyDescent="0.3">
      <c r="B241" t="s">
        <v>120</v>
      </c>
      <c r="C241" s="14">
        <v>0.30836642954653698</v>
      </c>
      <c r="D241" s="14">
        <v>0.32294082057254098</v>
      </c>
      <c r="E241" s="14">
        <v>0.292034810809078</v>
      </c>
      <c r="F241" s="14"/>
      <c r="G241" s="14">
        <v>0.32013687241460298</v>
      </c>
      <c r="H241" s="14">
        <v>0.31139270552630899</v>
      </c>
      <c r="I241" s="14">
        <v>0.34607387301689002</v>
      </c>
      <c r="J241" s="14">
        <v>0.27387062194023198</v>
      </c>
      <c r="K241" s="14">
        <v>0.33328591449393802</v>
      </c>
      <c r="L241" s="14">
        <v>0.27859255319871401</v>
      </c>
      <c r="M241" s="14"/>
      <c r="N241" s="14">
        <v>0.22094961466410001</v>
      </c>
      <c r="O241" s="14">
        <v>0.33637921415975902</v>
      </c>
      <c r="P241" s="14">
        <v>0.30933695017573398</v>
      </c>
      <c r="Q241" s="14">
        <v>0.37387395029777898</v>
      </c>
      <c r="R241" s="14"/>
      <c r="S241" s="14">
        <v>0.32213337669037001</v>
      </c>
      <c r="T241" s="14">
        <v>0.33342018561115</v>
      </c>
      <c r="U241" s="14">
        <v>0.28647276843659802</v>
      </c>
      <c r="V241" s="14">
        <v>0.31016409887058999</v>
      </c>
      <c r="W241" s="14">
        <v>0.32419290404058199</v>
      </c>
      <c r="X241" s="14">
        <v>0.306713554671741</v>
      </c>
      <c r="Y241" s="14">
        <v>0.32421729803100002</v>
      </c>
      <c r="Z241" s="14">
        <v>0.18886220656845901</v>
      </c>
      <c r="AA241" s="14">
        <v>0.30648753285409602</v>
      </c>
      <c r="AB241" s="14">
        <v>0.25162660554348798</v>
      </c>
      <c r="AC241" s="14">
        <v>0.36389281342045199</v>
      </c>
      <c r="AD241" s="14">
        <v>0.35904964440782799</v>
      </c>
      <c r="AE241" s="14"/>
      <c r="AF241" s="14">
        <v>0.603313826295519</v>
      </c>
      <c r="AG241" s="14">
        <v>0.43385288064524302</v>
      </c>
      <c r="AH241" s="14">
        <v>0.31027893271003598</v>
      </c>
      <c r="AI241" s="14">
        <v>0.17106249857578301</v>
      </c>
      <c r="AJ241" s="14"/>
      <c r="AK241" s="14">
        <v>0.420429340185552</v>
      </c>
      <c r="AL241" s="14"/>
      <c r="AM241" s="14">
        <v>0.43958626973680298</v>
      </c>
      <c r="AN241" s="14"/>
      <c r="AO241" s="14">
        <v>0.482802369953857</v>
      </c>
      <c r="AP241" s="14"/>
      <c r="AQ241" s="14">
        <v>0.56653013271776897</v>
      </c>
      <c r="AR241" s="14">
        <v>0.424725630849697</v>
      </c>
      <c r="AS241" s="14">
        <v>0.198969350033811</v>
      </c>
      <c r="AT241" s="14"/>
      <c r="AU241" s="14">
        <v>0.52478656944713398</v>
      </c>
      <c r="AV241" s="14"/>
      <c r="AW241" s="14">
        <v>0.53288956780577401</v>
      </c>
      <c r="AX241" s="14"/>
      <c r="AY241" s="14">
        <v>0.487179435239604</v>
      </c>
    </row>
    <row r="242" spans="2:51" x14ac:dyDescent="0.3">
      <c r="B242" t="s">
        <v>121</v>
      </c>
      <c r="C242" s="14">
        <v>0.16829425919146701</v>
      </c>
      <c r="D242" s="14">
        <v>0.14643350387225099</v>
      </c>
      <c r="E242" s="14">
        <v>0.193752689320142</v>
      </c>
      <c r="F242" s="14"/>
      <c r="G242" s="14">
        <v>0.103366877252309</v>
      </c>
      <c r="H242" s="14">
        <v>0.16133457895085901</v>
      </c>
      <c r="I242" s="14">
        <v>0.129883616382132</v>
      </c>
      <c r="J242" s="14">
        <v>0.24839808198643901</v>
      </c>
      <c r="K242" s="14">
        <v>0.12487657492403501</v>
      </c>
      <c r="L242" s="14">
        <v>0.21309304308221699</v>
      </c>
      <c r="M242" s="14"/>
      <c r="N242" s="14">
        <v>0.36353606326100601</v>
      </c>
      <c r="O242" s="14">
        <v>0.114404219730444</v>
      </c>
      <c r="P242" s="14">
        <v>0.156294539958373</v>
      </c>
      <c r="Q242" s="14">
        <v>1.9540914296991702E-2</v>
      </c>
      <c r="R242" s="14"/>
      <c r="S242" s="14">
        <v>0.17410925123809301</v>
      </c>
      <c r="T242" s="14">
        <v>0.111901095044202</v>
      </c>
      <c r="U242" s="14">
        <v>0.152740349352705</v>
      </c>
      <c r="V242" s="14">
        <v>0.13446851605552801</v>
      </c>
      <c r="W242" s="14">
        <v>0.14123905322279801</v>
      </c>
      <c r="X242" s="14">
        <v>0.151277671487381</v>
      </c>
      <c r="Y242" s="14">
        <v>0.12259620373937501</v>
      </c>
      <c r="Z242" s="14">
        <v>0.36362475852408499</v>
      </c>
      <c r="AA242" s="14">
        <v>0.21023891989969701</v>
      </c>
      <c r="AB242" s="14">
        <v>0.28381372443103797</v>
      </c>
      <c r="AC242" s="14">
        <v>7.22814799357899E-2</v>
      </c>
      <c r="AD242" s="14">
        <v>0.16132301084933201</v>
      </c>
      <c r="AE242" s="14"/>
      <c r="AF242" s="14">
        <v>-0.36561964191392099</v>
      </c>
      <c r="AG242" s="14">
        <v>-8.0734457451817301E-2</v>
      </c>
      <c r="AH242" s="14">
        <v>0.14211483113745099</v>
      </c>
      <c r="AI242" s="14">
        <v>0.42733739088231398</v>
      </c>
      <c r="AJ242" s="14"/>
      <c r="AK242" s="14">
        <v>-5.81047283239449E-2</v>
      </c>
      <c r="AL242" s="14"/>
      <c r="AM242" s="14">
        <v>-8.2869683449752402E-2</v>
      </c>
      <c r="AN242" s="14"/>
      <c r="AO242" s="14">
        <v>-0.12247062203060501</v>
      </c>
      <c r="AP242" s="14"/>
      <c r="AQ242" s="14">
        <v>-0.31105099572346301</v>
      </c>
      <c r="AR242" s="14">
        <v>-0.10026849935576899</v>
      </c>
      <c r="AS242" s="14">
        <v>0.38095964083140099</v>
      </c>
      <c r="AT242" s="14"/>
      <c r="AU242" s="14">
        <v>-0.24665121375964599</v>
      </c>
      <c r="AV242" s="14"/>
      <c r="AW242" s="14">
        <v>-0.25197410408538301</v>
      </c>
      <c r="AX242" s="14"/>
      <c r="AY242" s="14">
        <v>-0.18470315017255501</v>
      </c>
    </row>
    <row r="243" spans="2:51" x14ac:dyDescent="0.3">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row>
    <row r="244" spans="2:51" x14ac:dyDescent="0.3">
      <c r="B244" s="6" t="s">
        <v>139</v>
      </c>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row>
    <row r="245" spans="2:51" x14ac:dyDescent="0.3">
      <c r="B245" s="24" t="s">
        <v>81</v>
      </c>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c r="AY245" s="14"/>
    </row>
    <row r="246" spans="2:51" x14ac:dyDescent="0.3">
      <c r="B246" t="s">
        <v>113</v>
      </c>
      <c r="C246" s="14">
        <v>0.32873001227744297</v>
      </c>
      <c r="D246" s="14">
        <v>0.310371509622831</v>
      </c>
      <c r="E246" s="14">
        <v>0.34698815149283102</v>
      </c>
      <c r="F246" s="14"/>
      <c r="G246" s="14">
        <v>0.30932569298983797</v>
      </c>
      <c r="H246" s="14">
        <v>0.347454409576266</v>
      </c>
      <c r="I246" s="14">
        <v>0.35585547774833998</v>
      </c>
      <c r="J246" s="14">
        <v>0.35200780828429801</v>
      </c>
      <c r="K246" s="14">
        <v>0.28726821302530497</v>
      </c>
      <c r="L246" s="14">
        <v>0.31345048990822599</v>
      </c>
      <c r="M246" s="14"/>
      <c r="N246" s="14">
        <v>0.37166731281444798</v>
      </c>
      <c r="O246" s="14">
        <v>0.323736163417846</v>
      </c>
      <c r="P246" s="14">
        <v>0.32528037414181299</v>
      </c>
      <c r="Q246" s="14">
        <v>0.28558993372018998</v>
      </c>
      <c r="R246" s="14"/>
      <c r="S246" s="14">
        <v>0.31801770957528902</v>
      </c>
      <c r="T246" s="14">
        <v>0.30734445713636699</v>
      </c>
      <c r="U246" s="14">
        <v>0.306486221333992</v>
      </c>
      <c r="V246" s="14">
        <v>0.36349178004695898</v>
      </c>
      <c r="W246" s="14">
        <v>0.30536339756389203</v>
      </c>
      <c r="X246" s="14">
        <v>0.33211714720400098</v>
      </c>
      <c r="Y246" s="14">
        <v>0.27058622102116697</v>
      </c>
      <c r="Z246" s="14">
        <v>0.35227340698160797</v>
      </c>
      <c r="AA246" s="14">
        <v>0.33541410029095597</v>
      </c>
      <c r="AB246" s="14">
        <v>0.38469064116003598</v>
      </c>
      <c r="AC246" s="14">
        <v>0.33867207670852301</v>
      </c>
      <c r="AD246" s="14">
        <v>0.38505092858427598</v>
      </c>
      <c r="AE246" s="14"/>
      <c r="AF246" s="14">
        <v>0.12604785851452199</v>
      </c>
      <c r="AG246" s="14">
        <v>0.23756374868635199</v>
      </c>
      <c r="AH246" s="14">
        <v>0.29055672977179797</v>
      </c>
      <c r="AI246" s="14">
        <v>0.43734161929475801</v>
      </c>
      <c r="AJ246" s="14"/>
      <c r="AK246" s="14">
        <v>0.25668653823879001</v>
      </c>
      <c r="AL246" s="14"/>
      <c r="AM246" s="14">
        <v>0.26439892729710801</v>
      </c>
      <c r="AN246" s="14"/>
      <c r="AO246" s="14">
        <v>0.224451377168296</v>
      </c>
      <c r="AP246" s="14"/>
      <c r="AQ246" s="14">
        <v>0.13209535254618099</v>
      </c>
      <c r="AR246" s="14">
        <v>0.18088491539144499</v>
      </c>
      <c r="AS246" s="14">
        <v>0.42143652969254902</v>
      </c>
      <c r="AT246" s="14"/>
      <c r="AU246" s="14">
        <v>0.14448797511550199</v>
      </c>
      <c r="AV246" s="14"/>
      <c r="AW246" s="14">
        <v>0.16571779482690599</v>
      </c>
      <c r="AX246" s="14"/>
      <c r="AY246" s="14">
        <v>0.182887289305665</v>
      </c>
    </row>
    <row r="247" spans="2:51" x14ac:dyDescent="0.3">
      <c r="B247" t="s">
        <v>114</v>
      </c>
      <c r="C247" s="14">
        <v>0.195483339513739</v>
      </c>
      <c r="D247" s="14">
        <v>0.20204968459536901</v>
      </c>
      <c r="E247" s="14">
        <v>0.19001036248998601</v>
      </c>
      <c r="F247" s="14"/>
      <c r="G247" s="14">
        <v>0.18695194129201201</v>
      </c>
      <c r="H247" s="14">
        <v>0.19546482698503101</v>
      </c>
      <c r="I247" s="14">
        <v>0.19966510531203899</v>
      </c>
      <c r="J247" s="14">
        <v>0.20501228687655501</v>
      </c>
      <c r="K247" s="14">
        <v>0.20230373644979099</v>
      </c>
      <c r="L247" s="14">
        <v>0.18556883182832901</v>
      </c>
      <c r="M247" s="14"/>
      <c r="N247" s="14">
        <v>0.23877404229982499</v>
      </c>
      <c r="O247" s="14">
        <v>0.19082792704121701</v>
      </c>
      <c r="P247" s="14">
        <v>0.18691264749893</v>
      </c>
      <c r="Q247" s="14">
        <v>0.16345421648584499</v>
      </c>
      <c r="R247" s="14"/>
      <c r="S247" s="14">
        <v>0.18617445155471099</v>
      </c>
      <c r="T247" s="14">
        <v>0.18135355428807401</v>
      </c>
      <c r="U247" s="14">
        <v>0.17182566488897599</v>
      </c>
      <c r="V247" s="14">
        <v>0.149722232655602</v>
      </c>
      <c r="W247" s="14">
        <v>0.18843799097698199</v>
      </c>
      <c r="X247" s="14">
        <v>0.20664417139055699</v>
      </c>
      <c r="Y247" s="14">
        <v>0.28793798092890699</v>
      </c>
      <c r="Z247" s="14">
        <v>0.228000740658371</v>
      </c>
      <c r="AA247" s="14">
        <v>0.209134652343893</v>
      </c>
      <c r="AB247" s="14">
        <v>0.19354427648890901</v>
      </c>
      <c r="AC247" s="14">
        <v>0.18266885459687099</v>
      </c>
      <c r="AD247" s="14">
        <v>0.170731230256016</v>
      </c>
      <c r="AE247" s="14"/>
      <c r="AF247" s="14">
        <v>0.161958925628368</v>
      </c>
      <c r="AG247" s="14">
        <v>0.147448070180247</v>
      </c>
      <c r="AH247" s="14">
        <v>0.187827455070845</v>
      </c>
      <c r="AI247" s="14">
        <v>0.21463826294136801</v>
      </c>
      <c r="AJ247" s="14"/>
      <c r="AK247" s="14">
        <v>0.17548969066276801</v>
      </c>
      <c r="AL247" s="14"/>
      <c r="AM247" s="14">
        <v>0.167625491976757</v>
      </c>
      <c r="AN247" s="14"/>
      <c r="AO247" s="14">
        <v>0.18920660093443101</v>
      </c>
      <c r="AP247" s="14"/>
      <c r="AQ247" s="14">
        <v>0.17460180627834301</v>
      </c>
      <c r="AR247" s="14">
        <v>0.227940126742015</v>
      </c>
      <c r="AS247" s="14">
        <v>0.19917089317748399</v>
      </c>
      <c r="AT247" s="14"/>
      <c r="AU247" s="14">
        <v>0.18538876368809301</v>
      </c>
      <c r="AV247" s="14"/>
      <c r="AW247" s="14">
        <v>0.194464468143693</v>
      </c>
      <c r="AX247" s="14"/>
      <c r="AY247" s="14">
        <v>0.206897220713017</v>
      </c>
    </row>
    <row r="248" spans="2:51" x14ac:dyDescent="0.3">
      <c r="B248" t="s">
        <v>115</v>
      </c>
      <c r="C248" s="14">
        <v>0.173509559637783</v>
      </c>
      <c r="D248" s="14">
        <v>0.172730314530611</v>
      </c>
      <c r="E248" s="14">
        <v>0.173859444578083</v>
      </c>
      <c r="F248" s="14"/>
      <c r="G248" s="14">
        <v>0.19474711982241999</v>
      </c>
      <c r="H248" s="14">
        <v>0.18520089451577201</v>
      </c>
      <c r="I248" s="14">
        <v>0.120451323127391</v>
      </c>
      <c r="J248" s="14">
        <v>0.17005563819329</v>
      </c>
      <c r="K248" s="14">
        <v>0.19118792727852499</v>
      </c>
      <c r="L248" s="14">
        <v>0.183730085953515</v>
      </c>
      <c r="M248" s="14"/>
      <c r="N248" s="14">
        <v>0.16240167259406599</v>
      </c>
      <c r="O248" s="14">
        <v>0.172775191413335</v>
      </c>
      <c r="P248" s="14">
        <v>0.18417355482752301</v>
      </c>
      <c r="Q248" s="14">
        <v>0.176434650217486</v>
      </c>
      <c r="R248" s="14"/>
      <c r="S248" s="14">
        <v>0.19869874085259001</v>
      </c>
      <c r="T248" s="14">
        <v>0.203593688214184</v>
      </c>
      <c r="U248" s="14">
        <v>0.22606452254082601</v>
      </c>
      <c r="V248" s="14">
        <v>0.12733313206007099</v>
      </c>
      <c r="W248" s="14">
        <v>0.20624041466979001</v>
      </c>
      <c r="X248" s="14">
        <v>0.156973596190391</v>
      </c>
      <c r="Y248" s="14">
        <v>0.110347170368108</v>
      </c>
      <c r="Z248" s="14">
        <v>0.23529501242759801</v>
      </c>
      <c r="AA248" s="14">
        <v>0.14347153209906799</v>
      </c>
      <c r="AB248" s="14">
        <v>0.19674831282913899</v>
      </c>
      <c r="AC248" s="14">
        <v>0.14505392225107999</v>
      </c>
      <c r="AD248" s="14">
        <v>7.0677327005428406E-2</v>
      </c>
      <c r="AE248" s="14"/>
      <c r="AF248" s="14">
        <v>0.17018093211054899</v>
      </c>
      <c r="AG248" s="14">
        <v>0.19589244090014299</v>
      </c>
      <c r="AH248" s="14">
        <v>0.213570155679523</v>
      </c>
      <c r="AI248" s="14">
        <v>0.16023392229379699</v>
      </c>
      <c r="AJ248" s="14"/>
      <c r="AK248" s="14">
        <v>0.172174338925072</v>
      </c>
      <c r="AL248" s="14"/>
      <c r="AM248" s="14">
        <v>0.17101715879183699</v>
      </c>
      <c r="AN248" s="14"/>
      <c r="AO248" s="14">
        <v>0.15030731528840199</v>
      </c>
      <c r="AP248" s="14"/>
      <c r="AQ248" s="14">
        <v>0.170636142667865</v>
      </c>
      <c r="AR248" s="14">
        <v>0.21391210655147699</v>
      </c>
      <c r="AS248" s="14">
        <v>0.16826314755973401</v>
      </c>
      <c r="AT248" s="14"/>
      <c r="AU248" s="14">
        <v>0.19551076707837001</v>
      </c>
      <c r="AV248" s="14"/>
      <c r="AW248" s="14">
        <v>0.16638835420561099</v>
      </c>
      <c r="AX248" s="14"/>
      <c r="AY248" s="14">
        <v>0.172056647743318</v>
      </c>
    </row>
    <row r="249" spans="2:51" x14ac:dyDescent="0.3">
      <c r="B249" t="s">
        <v>116</v>
      </c>
      <c r="C249" s="14">
        <v>0.12812012734108599</v>
      </c>
      <c r="D249" s="14">
        <v>0.131315368403844</v>
      </c>
      <c r="E249" s="14">
        <v>0.123293348495814</v>
      </c>
      <c r="F249" s="14"/>
      <c r="G249" s="14">
        <v>0.13710855467580499</v>
      </c>
      <c r="H249" s="14">
        <v>0.12865494359541099</v>
      </c>
      <c r="I249" s="14">
        <v>0.148180499614189</v>
      </c>
      <c r="J249" s="14">
        <v>9.7724727356943694E-2</v>
      </c>
      <c r="K249" s="14">
        <v>0.11200874812049701</v>
      </c>
      <c r="L249" s="14">
        <v>0.14072609593947899</v>
      </c>
      <c r="M249" s="14"/>
      <c r="N249" s="14">
        <v>0.124810025100781</v>
      </c>
      <c r="O249" s="14">
        <v>0.13001441114447301</v>
      </c>
      <c r="P249" s="14">
        <v>0.114448455357559</v>
      </c>
      <c r="Q249" s="14">
        <v>0.143168850426203</v>
      </c>
      <c r="R249" s="14"/>
      <c r="S249" s="14">
        <v>0.113850795681174</v>
      </c>
      <c r="T249" s="14">
        <v>0.15027275518056801</v>
      </c>
      <c r="U249" s="14">
        <v>0.145101543559158</v>
      </c>
      <c r="V249" s="14">
        <v>0.12333477395515</v>
      </c>
      <c r="W249" s="14">
        <v>9.6007062200277701E-2</v>
      </c>
      <c r="X249" s="14">
        <v>0.12330536745571501</v>
      </c>
      <c r="Y249" s="14">
        <v>0.14845241979059901</v>
      </c>
      <c r="Z249" s="14">
        <v>0.102162093564552</v>
      </c>
      <c r="AA249" s="14">
        <v>0.13523353370621699</v>
      </c>
      <c r="AB249" s="14">
        <v>0.111468783194396</v>
      </c>
      <c r="AC249" s="14">
        <v>0.115737940114386</v>
      </c>
      <c r="AD249" s="14">
        <v>0.18170182277410801</v>
      </c>
      <c r="AE249" s="14"/>
      <c r="AF249" s="14">
        <v>0.196395147560364</v>
      </c>
      <c r="AG249" s="14">
        <v>0.16424331531942901</v>
      </c>
      <c r="AH249" s="14">
        <v>0.14174523118901899</v>
      </c>
      <c r="AI249" s="14">
        <v>8.9554238954982296E-2</v>
      </c>
      <c r="AJ249" s="14"/>
      <c r="AK249" s="14">
        <v>0.15178747209162</v>
      </c>
      <c r="AL249" s="14"/>
      <c r="AM249" s="14">
        <v>0.15690663748573999</v>
      </c>
      <c r="AN249" s="14"/>
      <c r="AO249" s="14">
        <v>0.19189438837939199</v>
      </c>
      <c r="AP249" s="14"/>
      <c r="AQ249" s="14">
        <v>0.19383167519182101</v>
      </c>
      <c r="AR249" s="14">
        <v>0.21065003005982399</v>
      </c>
      <c r="AS249" s="14">
        <v>9.3439044525897394E-2</v>
      </c>
      <c r="AT249" s="14"/>
      <c r="AU249" s="14">
        <v>0.18696131473386399</v>
      </c>
      <c r="AV249" s="14"/>
      <c r="AW249" s="14">
        <v>0.20998805492984399</v>
      </c>
      <c r="AX249" s="14"/>
      <c r="AY249" s="14">
        <v>0.20835962098827099</v>
      </c>
    </row>
    <row r="250" spans="2:51" x14ac:dyDescent="0.3">
      <c r="B250" t="s">
        <v>117</v>
      </c>
      <c r="C250" s="14">
        <v>0.154758862050597</v>
      </c>
      <c r="D250" s="14">
        <v>0.16863149839496</v>
      </c>
      <c r="E250" s="14">
        <v>0.14186176787152799</v>
      </c>
      <c r="F250" s="14"/>
      <c r="G250" s="14">
        <v>0.13634634251955299</v>
      </c>
      <c r="H250" s="14">
        <v>0.131986165660924</v>
      </c>
      <c r="I250" s="14">
        <v>0.15878786408104201</v>
      </c>
      <c r="J250" s="14">
        <v>0.15010388592541299</v>
      </c>
      <c r="K250" s="14">
        <v>0.18853883287866699</v>
      </c>
      <c r="L250" s="14">
        <v>0.163563107911677</v>
      </c>
      <c r="M250" s="14"/>
      <c r="N250" s="14">
        <v>9.0486302529149298E-2</v>
      </c>
      <c r="O250" s="14">
        <v>0.165171980224363</v>
      </c>
      <c r="P250" s="14">
        <v>0.169586478317135</v>
      </c>
      <c r="Q250" s="14">
        <v>0.201805742172951</v>
      </c>
      <c r="R250" s="14"/>
      <c r="S250" s="14">
        <v>0.16887519131131101</v>
      </c>
      <c r="T250" s="14">
        <v>0.126696383945505</v>
      </c>
      <c r="U250" s="14">
        <v>0.117566164165776</v>
      </c>
      <c r="V250" s="14">
        <v>0.21007162438117599</v>
      </c>
      <c r="W250" s="14">
        <v>0.19614607864216599</v>
      </c>
      <c r="X250" s="14">
        <v>0.169485184146629</v>
      </c>
      <c r="Y250" s="14">
        <v>0.15415774121134501</v>
      </c>
      <c r="Z250" s="14">
        <v>7.0299468499621195E-2</v>
      </c>
      <c r="AA250" s="14">
        <v>0.172007874228573</v>
      </c>
      <c r="AB250" s="14">
        <v>9.0707217764713202E-2</v>
      </c>
      <c r="AC250" s="14">
        <v>0.19681209852311099</v>
      </c>
      <c r="AD250" s="14">
        <v>0.177089111260918</v>
      </c>
      <c r="AE250" s="14"/>
      <c r="AF250" s="14">
        <v>0.32299838033379802</v>
      </c>
      <c r="AG250" s="14">
        <v>0.25485242491382798</v>
      </c>
      <c r="AH250" s="14">
        <v>0.15594462634908501</v>
      </c>
      <c r="AI250" s="14">
        <v>7.7125943943132297E-2</v>
      </c>
      <c r="AJ250" s="14"/>
      <c r="AK250" s="14">
        <v>0.22598209055990201</v>
      </c>
      <c r="AL250" s="14"/>
      <c r="AM250" s="14">
        <v>0.23105764231265899</v>
      </c>
      <c r="AN250" s="14"/>
      <c r="AO250" s="14">
        <v>0.21340977903005601</v>
      </c>
      <c r="AP250" s="14"/>
      <c r="AQ250" s="14">
        <v>0.31183040370145398</v>
      </c>
      <c r="AR250" s="14">
        <v>0.13987849023689899</v>
      </c>
      <c r="AS250" s="14">
        <v>9.9699350107533405E-2</v>
      </c>
      <c r="AT250" s="14"/>
      <c r="AU250" s="14">
        <v>0.26484257724017801</v>
      </c>
      <c r="AV250" s="14"/>
      <c r="AW250" s="14">
        <v>0.25045537400380002</v>
      </c>
      <c r="AX250" s="14"/>
      <c r="AY250" s="14">
        <v>0.20905625948103801</v>
      </c>
    </row>
    <row r="251" spans="2:51" x14ac:dyDescent="0.3">
      <c r="B251" t="s">
        <v>118</v>
      </c>
      <c r="C251" s="14">
        <v>1.9398099179352001E-2</v>
      </c>
      <c r="D251" s="14">
        <v>1.49016244523848E-2</v>
      </c>
      <c r="E251" s="14">
        <v>2.39869250717583E-2</v>
      </c>
      <c r="F251" s="14"/>
      <c r="G251" s="14">
        <v>3.5520348700372101E-2</v>
      </c>
      <c r="H251" s="14">
        <v>1.12387596665958E-2</v>
      </c>
      <c r="I251" s="14">
        <v>1.70597301169985E-2</v>
      </c>
      <c r="J251" s="14">
        <v>2.5095653363499601E-2</v>
      </c>
      <c r="K251" s="14">
        <v>1.8692542247214599E-2</v>
      </c>
      <c r="L251" s="14">
        <v>1.2961388458774E-2</v>
      </c>
      <c r="M251" s="14"/>
      <c r="N251" s="14">
        <v>1.18606446617301E-2</v>
      </c>
      <c r="O251" s="14">
        <v>1.7474326758765101E-2</v>
      </c>
      <c r="P251" s="14">
        <v>1.95984898570398E-2</v>
      </c>
      <c r="Q251" s="14">
        <v>2.9546606977324901E-2</v>
      </c>
      <c r="R251" s="14"/>
      <c r="S251" s="14">
        <v>1.43831110249253E-2</v>
      </c>
      <c r="T251" s="14">
        <v>3.0739161235302199E-2</v>
      </c>
      <c r="U251" s="14">
        <v>3.2955883511273203E-2</v>
      </c>
      <c r="V251" s="14">
        <v>2.6046456901042198E-2</v>
      </c>
      <c r="W251" s="14">
        <v>7.8050559468924698E-3</v>
      </c>
      <c r="X251" s="14">
        <v>1.14745336127079E-2</v>
      </c>
      <c r="Y251" s="14">
        <v>2.8518466679874399E-2</v>
      </c>
      <c r="Z251" s="14">
        <v>1.1969277868249599E-2</v>
      </c>
      <c r="AA251" s="14">
        <v>4.7383073312931498E-3</v>
      </c>
      <c r="AB251" s="14">
        <v>2.2840768562806899E-2</v>
      </c>
      <c r="AC251" s="14">
        <v>2.1055107806028799E-2</v>
      </c>
      <c r="AD251" s="14">
        <v>1.47495801192533E-2</v>
      </c>
      <c r="AE251" s="14"/>
      <c r="AF251" s="14">
        <v>2.2418755852398602E-2</v>
      </c>
      <c r="AG251" s="14">
        <v>0</v>
      </c>
      <c r="AH251" s="14">
        <v>1.0355801939731599E-2</v>
      </c>
      <c r="AI251" s="14">
        <v>2.1106012571962401E-2</v>
      </c>
      <c r="AJ251" s="14"/>
      <c r="AK251" s="14">
        <v>1.7879869521849199E-2</v>
      </c>
      <c r="AL251" s="14"/>
      <c r="AM251" s="14">
        <v>8.9941421358987299E-3</v>
      </c>
      <c r="AN251" s="14"/>
      <c r="AO251" s="14">
        <v>3.0730539199422899E-2</v>
      </c>
      <c r="AP251" s="14"/>
      <c r="AQ251" s="14">
        <v>1.70046196143364E-2</v>
      </c>
      <c r="AR251" s="14">
        <v>2.6734331018339701E-2</v>
      </c>
      <c r="AS251" s="14">
        <v>1.7991034936802399E-2</v>
      </c>
      <c r="AT251" s="14"/>
      <c r="AU251" s="14">
        <v>2.28086021439926E-2</v>
      </c>
      <c r="AV251" s="14"/>
      <c r="AW251" s="14">
        <v>1.2985953890146401E-2</v>
      </c>
      <c r="AX251" s="14"/>
      <c r="AY251" s="14">
        <v>2.0742961768689502E-2</v>
      </c>
    </row>
    <row r="252" spans="2:51" x14ac:dyDescent="0.3">
      <c r="B252" t="s">
        <v>119</v>
      </c>
      <c r="C252" s="14">
        <v>0.524213351791182</v>
      </c>
      <c r="D252" s="14">
        <v>0.51242119421819998</v>
      </c>
      <c r="E252" s="14">
        <v>0.53699851398281695</v>
      </c>
      <c r="F252" s="14"/>
      <c r="G252" s="14">
        <v>0.49627763428185001</v>
      </c>
      <c r="H252" s="14">
        <v>0.54291923656129604</v>
      </c>
      <c r="I252" s="14">
        <v>0.55552058306037899</v>
      </c>
      <c r="J252" s="14">
        <v>0.55702009516085305</v>
      </c>
      <c r="K252" s="14">
        <v>0.48957194947509602</v>
      </c>
      <c r="L252" s="14">
        <v>0.499019321736555</v>
      </c>
      <c r="M252" s="14"/>
      <c r="N252" s="14">
        <v>0.610441355114273</v>
      </c>
      <c r="O252" s="14">
        <v>0.51456409045906304</v>
      </c>
      <c r="P252" s="14">
        <v>0.51219302164074398</v>
      </c>
      <c r="Q252" s="14">
        <v>0.449044150206035</v>
      </c>
      <c r="R252" s="14"/>
      <c r="S252" s="14">
        <v>0.50419216112999998</v>
      </c>
      <c r="T252" s="14">
        <v>0.48869801142444202</v>
      </c>
      <c r="U252" s="14">
        <v>0.478311886222967</v>
      </c>
      <c r="V252" s="14">
        <v>0.51321401270256095</v>
      </c>
      <c r="W252" s="14">
        <v>0.49380138854087402</v>
      </c>
      <c r="X252" s="14">
        <v>0.538761318594557</v>
      </c>
      <c r="Y252" s="14">
        <v>0.55852420195007402</v>
      </c>
      <c r="Z252" s="14">
        <v>0.58027414763997798</v>
      </c>
      <c r="AA252" s="14">
        <v>0.54454875263484903</v>
      </c>
      <c r="AB252" s="14">
        <v>0.57823491764894597</v>
      </c>
      <c r="AC252" s="14">
        <v>0.52134093130539405</v>
      </c>
      <c r="AD252" s="14">
        <v>0.55578215884029303</v>
      </c>
      <c r="AE252" s="14"/>
      <c r="AF252" s="14">
        <v>0.28800678414288999</v>
      </c>
      <c r="AG252" s="14">
        <v>0.38501181886659902</v>
      </c>
      <c r="AH252" s="14">
        <v>0.478384184842643</v>
      </c>
      <c r="AI252" s="14">
        <v>0.65197988223612602</v>
      </c>
      <c r="AJ252" s="14"/>
      <c r="AK252" s="14">
        <v>0.43217622890155799</v>
      </c>
      <c r="AL252" s="14"/>
      <c r="AM252" s="14">
        <v>0.43202441927386498</v>
      </c>
      <c r="AN252" s="14"/>
      <c r="AO252" s="14">
        <v>0.41365797810272698</v>
      </c>
      <c r="AP252" s="14"/>
      <c r="AQ252" s="14">
        <v>0.30669715882452298</v>
      </c>
      <c r="AR252" s="14">
        <v>0.40882504213345999</v>
      </c>
      <c r="AS252" s="14">
        <v>0.62060742287003301</v>
      </c>
      <c r="AT252" s="14"/>
      <c r="AU252" s="14">
        <v>0.32987673880359503</v>
      </c>
      <c r="AV252" s="14"/>
      <c r="AW252" s="14">
        <v>0.36018226297059902</v>
      </c>
      <c r="AX252" s="14"/>
      <c r="AY252" s="14">
        <v>0.38978451001868297</v>
      </c>
    </row>
    <row r="253" spans="2:51" x14ac:dyDescent="0.3">
      <c r="B253" t="s">
        <v>120</v>
      </c>
      <c r="C253" s="14">
        <v>0.28287898939168299</v>
      </c>
      <c r="D253" s="14">
        <v>0.299946866798804</v>
      </c>
      <c r="E253" s="14">
        <v>0.26515511636734201</v>
      </c>
      <c r="F253" s="14"/>
      <c r="G253" s="14">
        <v>0.27345489719535798</v>
      </c>
      <c r="H253" s="14">
        <v>0.26064110925633599</v>
      </c>
      <c r="I253" s="14">
        <v>0.306968363695232</v>
      </c>
      <c r="J253" s="14">
        <v>0.247828613282357</v>
      </c>
      <c r="K253" s="14">
        <v>0.30054758099916401</v>
      </c>
      <c r="L253" s="14">
        <v>0.30428920385115599</v>
      </c>
      <c r="M253" s="14"/>
      <c r="N253" s="14">
        <v>0.21529632762993001</v>
      </c>
      <c r="O253" s="14">
        <v>0.29518639136883601</v>
      </c>
      <c r="P253" s="14">
        <v>0.28403493367469401</v>
      </c>
      <c r="Q253" s="14">
        <v>0.34497459259915397</v>
      </c>
      <c r="R253" s="14"/>
      <c r="S253" s="14">
        <v>0.28272598699248502</v>
      </c>
      <c r="T253" s="14">
        <v>0.27696913912607202</v>
      </c>
      <c r="U253" s="14">
        <v>0.26266770772493397</v>
      </c>
      <c r="V253" s="14">
        <v>0.33340639833632602</v>
      </c>
      <c r="W253" s="14">
        <v>0.29215314084244398</v>
      </c>
      <c r="X253" s="14">
        <v>0.29279055160234402</v>
      </c>
      <c r="Y253" s="14">
        <v>0.30261016100194399</v>
      </c>
      <c r="Z253" s="14">
        <v>0.17246156206417401</v>
      </c>
      <c r="AA253" s="14">
        <v>0.30724140793478999</v>
      </c>
      <c r="AB253" s="14">
        <v>0.20217600095910901</v>
      </c>
      <c r="AC253" s="14">
        <v>0.31255003863749697</v>
      </c>
      <c r="AD253" s="14">
        <v>0.35879093403502599</v>
      </c>
      <c r="AE253" s="14"/>
      <c r="AF253" s="14">
        <v>0.51939352789416204</v>
      </c>
      <c r="AG253" s="14">
        <v>0.41909574023325702</v>
      </c>
      <c r="AH253" s="14">
        <v>0.29768985753810301</v>
      </c>
      <c r="AI253" s="14">
        <v>0.16668018289811501</v>
      </c>
      <c r="AJ253" s="14"/>
      <c r="AK253" s="14">
        <v>0.37776956265152101</v>
      </c>
      <c r="AL253" s="14"/>
      <c r="AM253" s="14">
        <v>0.38796427979839998</v>
      </c>
      <c r="AN253" s="14"/>
      <c r="AO253" s="14">
        <v>0.40530416740944802</v>
      </c>
      <c r="AP253" s="14"/>
      <c r="AQ253" s="14">
        <v>0.50566207889327497</v>
      </c>
      <c r="AR253" s="14">
        <v>0.35052852029672299</v>
      </c>
      <c r="AS253" s="14">
        <v>0.19313839463343099</v>
      </c>
      <c r="AT253" s="14"/>
      <c r="AU253" s="14">
        <v>0.45180389197404303</v>
      </c>
      <c r="AV253" s="14"/>
      <c r="AW253" s="14">
        <v>0.46044342893364298</v>
      </c>
      <c r="AX253" s="14"/>
      <c r="AY253" s="14">
        <v>0.417415880469309</v>
      </c>
    </row>
    <row r="254" spans="2:51" x14ac:dyDescent="0.3">
      <c r="B254" t="s">
        <v>121</v>
      </c>
      <c r="C254" s="14">
        <v>0.24133436239949799</v>
      </c>
      <c r="D254" s="14">
        <v>0.21247432741939601</v>
      </c>
      <c r="E254" s="14">
        <v>0.27184339761547499</v>
      </c>
      <c r="F254" s="14"/>
      <c r="G254" s="14">
        <v>0.222822737086492</v>
      </c>
      <c r="H254" s="14">
        <v>0.28227812730496099</v>
      </c>
      <c r="I254" s="14">
        <v>0.24855221936514801</v>
      </c>
      <c r="J254" s="14">
        <v>0.30919148187849599</v>
      </c>
      <c r="K254" s="14">
        <v>0.18902436847593301</v>
      </c>
      <c r="L254" s="14">
        <v>0.19473011788540001</v>
      </c>
      <c r="M254" s="14"/>
      <c r="N254" s="14">
        <v>0.39514502748434299</v>
      </c>
      <c r="O254" s="14">
        <v>0.219377699090227</v>
      </c>
      <c r="P254" s="14">
        <v>0.22815808796605</v>
      </c>
      <c r="Q254" s="14">
        <v>0.104069557606881</v>
      </c>
      <c r="R254" s="14"/>
      <c r="S254" s="14">
        <v>0.22146617413751399</v>
      </c>
      <c r="T254" s="14">
        <v>0.21172887229836901</v>
      </c>
      <c r="U254" s="14">
        <v>0.21564417849803399</v>
      </c>
      <c r="V254" s="14">
        <v>0.17980761436623499</v>
      </c>
      <c r="W254" s="14">
        <v>0.20164824769843001</v>
      </c>
      <c r="X254" s="14">
        <v>0.24597076699221301</v>
      </c>
      <c r="Y254" s="14">
        <v>0.25591404094812997</v>
      </c>
      <c r="Z254" s="14">
        <v>0.40781258557580502</v>
      </c>
      <c r="AA254" s="14">
        <v>0.23730734470005899</v>
      </c>
      <c r="AB254" s="14">
        <v>0.37605891668983699</v>
      </c>
      <c r="AC254" s="14">
        <v>0.20879089266789599</v>
      </c>
      <c r="AD254" s="14">
        <v>0.19699122480526701</v>
      </c>
      <c r="AE254" s="14"/>
      <c r="AF254" s="14">
        <v>-0.23138674375127299</v>
      </c>
      <c r="AG254" s="14">
        <v>-3.4083921366657603E-2</v>
      </c>
      <c r="AH254" s="14">
        <v>0.18069432730453899</v>
      </c>
      <c r="AI254" s="14">
        <v>0.48529969933801098</v>
      </c>
      <c r="AJ254" s="14"/>
      <c r="AK254" s="14">
        <v>5.4406666250036997E-2</v>
      </c>
      <c r="AL254" s="14"/>
      <c r="AM254" s="14">
        <v>4.40601394754652E-2</v>
      </c>
      <c r="AN254" s="14"/>
      <c r="AO254" s="14">
        <v>8.35381069327862E-3</v>
      </c>
      <c r="AP254" s="14"/>
      <c r="AQ254" s="14">
        <v>-0.19896492006875099</v>
      </c>
      <c r="AR254" s="14">
        <v>5.8296521836736601E-2</v>
      </c>
      <c r="AS254" s="14">
        <v>0.42746902823660199</v>
      </c>
      <c r="AT254" s="14"/>
      <c r="AU254" s="14">
        <v>-0.121927153170448</v>
      </c>
      <c r="AV254" s="14"/>
      <c r="AW254" s="14">
        <v>-0.100261165963044</v>
      </c>
      <c r="AX254" s="14"/>
      <c r="AY254" s="14">
        <v>-2.76313704506264E-2</v>
      </c>
    </row>
    <row r="255" spans="2:51" x14ac:dyDescent="0.3">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row>
    <row r="256" spans="2:51" x14ac:dyDescent="0.3">
      <c r="B256" s="6" t="s">
        <v>140</v>
      </c>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c r="AY256" s="14"/>
    </row>
    <row r="257" spans="2:51" x14ac:dyDescent="0.3">
      <c r="B257" s="24" t="s">
        <v>81</v>
      </c>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row>
    <row r="258" spans="2:51" x14ac:dyDescent="0.3">
      <c r="B258" t="s">
        <v>113</v>
      </c>
      <c r="C258" s="14">
        <v>0.42680629229436001</v>
      </c>
      <c r="D258" s="14">
        <v>0.42233262624322698</v>
      </c>
      <c r="E258" s="14">
        <v>0.43160524834831399</v>
      </c>
      <c r="F258" s="14"/>
      <c r="G258" s="14">
        <v>0.326895605726368</v>
      </c>
      <c r="H258" s="14">
        <v>0.432342699627289</v>
      </c>
      <c r="I258" s="14">
        <v>0.454577183051042</v>
      </c>
      <c r="J258" s="14">
        <v>0.46620269744198201</v>
      </c>
      <c r="K258" s="14">
        <v>0.39134844282006498</v>
      </c>
      <c r="L258" s="14">
        <v>0.45883156703744199</v>
      </c>
      <c r="M258" s="14"/>
      <c r="N258" s="14">
        <v>0.50859044249421204</v>
      </c>
      <c r="O258" s="14">
        <v>0.41806635291268102</v>
      </c>
      <c r="P258" s="14">
        <v>0.41131396593334402</v>
      </c>
      <c r="Q258" s="14">
        <v>0.35508296197740602</v>
      </c>
      <c r="R258" s="14"/>
      <c r="S258" s="14">
        <v>0.44211238741778303</v>
      </c>
      <c r="T258" s="14">
        <v>0.42437286615645797</v>
      </c>
      <c r="U258" s="14">
        <v>0.40555577088795702</v>
      </c>
      <c r="V258" s="14">
        <v>0.42825716755911503</v>
      </c>
      <c r="W258" s="14">
        <v>0.42176793004963198</v>
      </c>
      <c r="X258" s="14">
        <v>0.39535288482538</v>
      </c>
      <c r="Y258" s="14">
        <v>0.394166989574322</v>
      </c>
      <c r="Z258" s="14">
        <v>0.40583379765164102</v>
      </c>
      <c r="AA258" s="14">
        <v>0.42470077963351799</v>
      </c>
      <c r="AB258" s="14">
        <v>0.46373416146053298</v>
      </c>
      <c r="AC258" s="14">
        <v>0.42313974785986702</v>
      </c>
      <c r="AD258" s="14">
        <v>0.54155324237281799</v>
      </c>
      <c r="AE258" s="14"/>
      <c r="AF258" s="14">
        <v>0.210288699330025</v>
      </c>
      <c r="AG258" s="14">
        <v>0.28711058750631702</v>
      </c>
      <c r="AH258" s="14">
        <v>0.42328884997473298</v>
      </c>
      <c r="AI258" s="14">
        <v>0.53619642691484704</v>
      </c>
      <c r="AJ258" s="14"/>
      <c r="AK258" s="14">
        <v>0.34161096565468202</v>
      </c>
      <c r="AL258" s="14"/>
      <c r="AM258" s="14">
        <v>0.34684732331242302</v>
      </c>
      <c r="AN258" s="14"/>
      <c r="AO258" s="14">
        <v>0.305489861156724</v>
      </c>
      <c r="AP258" s="14"/>
      <c r="AQ258" s="14">
        <v>0.221205753753247</v>
      </c>
      <c r="AR258" s="14">
        <v>0.28342276594882998</v>
      </c>
      <c r="AS258" s="14">
        <v>0.52277150960565399</v>
      </c>
      <c r="AT258" s="14"/>
      <c r="AU258" s="14">
        <v>0.230986339690225</v>
      </c>
      <c r="AV258" s="14"/>
      <c r="AW258" s="14">
        <v>0.24088889384392401</v>
      </c>
      <c r="AX258" s="14"/>
      <c r="AY258" s="14">
        <v>0.251231106214793</v>
      </c>
    </row>
    <row r="259" spans="2:51" x14ac:dyDescent="0.3">
      <c r="B259" t="s">
        <v>114</v>
      </c>
      <c r="C259" s="14">
        <v>0.24650752048264599</v>
      </c>
      <c r="D259" s="14">
        <v>0.25384105038160298</v>
      </c>
      <c r="E259" s="14">
        <v>0.240789420564653</v>
      </c>
      <c r="F259" s="14"/>
      <c r="G259" s="14">
        <v>0.25693043473385402</v>
      </c>
      <c r="H259" s="14">
        <v>0.26282548627191199</v>
      </c>
      <c r="I259" s="14">
        <v>0.24782588336621</v>
      </c>
      <c r="J259" s="14">
        <v>0.242364424619401</v>
      </c>
      <c r="K259" s="14">
        <v>0.23899302621149601</v>
      </c>
      <c r="L259" s="14">
        <v>0.233521874388636</v>
      </c>
      <c r="M259" s="14"/>
      <c r="N259" s="14">
        <v>0.26062186920159602</v>
      </c>
      <c r="O259" s="14">
        <v>0.26068829608369998</v>
      </c>
      <c r="P259" s="14">
        <v>0.238697929395188</v>
      </c>
      <c r="Q259" s="14">
        <v>0.22622301329490399</v>
      </c>
      <c r="R259" s="14"/>
      <c r="S259" s="14">
        <v>0.25664454523844998</v>
      </c>
      <c r="T259" s="14">
        <v>0.234028061963162</v>
      </c>
      <c r="U259" s="14">
        <v>0.25371015403247199</v>
      </c>
      <c r="V259" s="14">
        <v>0.21057717632572501</v>
      </c>
      <c r="W259" s="14">
        <v>0.195427997612478</v>
      </c>
      <c r="X259" s="14">
        <v>0.23007997041733799</v>
      </c>
      <c r="Y259" s="14">
        <v>0.28640378682104001</v>
      </c>
      <c r="Z259" s="14">
        <v>0.31085419701519601</v>
      </c>
      <c r="AA259" s="14">
        <v>0.27759325737642399</v>
      </c>
      <c r="AB259" s="14">
        <v>0.24838705229039801</v>
      </c>
      <c r="AC259" s="14">
        <v>0.24978886527393199</v>
      </c>
      <c r="AD259" s="14">
        <v>0.192593139059763</v>
      </c>
      <c r="AE259" s="14"/>
      <c r="AF259" s="14">
        <v>0.28960832954231902</v>
      </c>
      <c r="AG259" s="14">
        <v>0.23337626638971801</v>
      </c>
      <c r="AH259" s="14">
        <v>0.25891372295238602</v>
      </c>
      <c r="AI259" s="14">
        <v>0.22093924535079301</v>
      </c>
      <c r="AJ259" s="14"/>
      <c r="AK259" s="14">
        <v>0.24028171519748101</v>
      </c>
      <c r="AL259" s="14"/>
      <c r="AM259" s="14">
        <v>0.25524224431627601</v>
      </c>
      <c r="AN259" s="14"/>
      <c r="AO259" s="14">
        <v>0.23825588339470599</v>
      </c>
      <c r="AP259" s="14"/>
      <c r="AQ259" s="14">
        <v>0.27537646441116398</v>
      </c>
      <c r="AR259" s="14">
        <v>0.31730838449325999</v>
      </c>
      <c r="AS259" s="14">
        <v>0.22859920313125101</v>
      </c>
      <c r="AT259" s="14"/>
      <c r="AU259" s="14">
        <v>0.28615567577789702</v>
      </c>
      <c r="AV259" s="14"/>
      <c r="AW259" s="14">
        <v>0.30161210097032298</v>
      </c>
      <c r="AX259" s="14"/>
      <c r="AY259" s="14">
        <v>0.28007672000988698</v>
      </c>
    </row>
    <row r="260" spans="2:51" x14ac:dyDescent="0.3">
      <c r="B260" t="s">
        <v>115</v>
      </c>
      <c r="C260" s="14">
        <v>0.15291778233289199</v>
      </c>
      <c r="D260" s="14">
        <v>0.14070309874663101</v>
      </c>
      <c r="E260" s="14">
        <v>0.164391809173322</v>
      </c>
      <c r="F260" s="14"/>
      <c r="G260" s="14">
        <v>0.19117062121794401</v>
      </c>
      <c r="H260" s="14">
        <v>0.144281609183364</v>
      </c>
      <c r="I260" s="14">
        <v>0.117967080928174</v>
      </c>
      <c r="J260" s="14">
        <v>0.13341633454669199</v>
      </c>
      <c r="K260" s="14">
        <v>0.1844053103122</v>
      </c>
      <c r="L260" s="14">
        <v>0.15728157763259601</v>
      </c>
      <c r="M260" s="14"/>
      <c r="N260" s="14">
        <v>0.117094963645525</v>
      </c>
      <c r="O260" s="14">
        <v>0.15461744296891999</v>
      </c>
      <c r="P260" s="14">
        <v>0.16010472582521401</v>
      </c>
      <c r="Q260" s="14">
        <v>0.18509284580646901</v>
      </c>
      <c r="R260" s="14"/>
      <c r="S260" s="14">
        <v>0.15407477338351999</v>
      </c>
      <c r="T260" s="14">
        <v>0.178506086101926</v>
      </c>
      <c r="U260" s="14">
        <v>0.14549623293734201</v>
      </c>
      <c r="V260" s="14">
        <v>0.18920032602177</v>
      </c>
      <c r="W260" s="14">
        <v>0.182973274501297</v>
      </c>
      <c r="X260" s="14">
        <v>0.15159504978362501</v>
      </c>
      <c r="Y260" s="14">
        <v>0.14708318011118501</v>
      </c>
      <c r="Z260" s="14">
        <v>0.13918277645397001</v>
      </c>
      <c r="AA260" s="14">
        <v>0.108244526301497</v>
      </c>
      <c r="AB260" s="14">
        <v>0.14711998716104699</v>
      </c>
      <c r="AC260" s="14">
        <v>0.118080703358966</v>
      </c>
      <c r="AD260" s="14">
        <v>0.154445083631888</v>
      </c>
      <c r="AE260" s="14"/>
      <c r="AF260" s="14">
        <v>0.19310163019780699</v>
      </c>
      <c r="AG260" s="14">
        <v>0.18983092731762799</v>
      </c>
      <c r="AH260" s="14">
        <v>0.15229552151085099</v>
      </c>
      <c r="AI260" s="14">
        <v>0.134038209748987</v>
      </c>
      <c r="AJ260" s="14"/>
      <c r="AK260" s="14">
        <v>0.181483324303405</v>
      </c>
      <c r="AL260" s="14"/>
      <c r="AM260" s="14">
        <v>0.16901921031136699</v>
      </c>
      <c r="AN260" s="14"/>
      <c r="AO260" s="14">
        <v>0.176433887679812</v>
      </c>
      <c r="AP260" s="14"/>
      <c r="AQ260" s="14">
        <v>0.20718982650175499</v>
      </c>
      <c r="AR260" s="14">
        <v>0.17896394233025101</v>
      </c>
      <c r="AS260" s="14">
        <v>0.12526361232839001</v>
      </c>
      <c r="AT260" s="14"/>
      <c r="AU260" s="14">
        <v>0.20137332193872701</v>
      </c>
      <c r="AV260" s="14"/>
      <c r="AW260" s="14">
        <v>0.196299422055664</v>
      </c>
      <c r="AX260" s="14"/>
      <c r="AY260" s="14">
        <v>0.20494599905210401</v>
      </c>
    </row>
    <row r="261" spans="2:51" x14ac:dyDescent="0.3">
      <c r="B261" t="s">
        <v>116</v>
      </c>
      <c r="C261" s="14">
        <v>8.1354012951008706E-2</v>
      </c>
      <c r="D261" s="14">
        <v>7.7858596378817799E-2</v>
      </c>
      <c r="E261" s="14">
        <v>8.3392437909450501E-2</v>
      </c>
      <c r="F261" s="14"/>
      <c r="G261" s="14">
        <v>0.12714412902636199</v>
      </c>
      <c r="H261" s="14">
        <v>7.2844851629743704E-2</v>
      </c>
      <c r="I261" s="14">
        <v>8.5212671436774495E-2</v>
      </c>
      <c r="J261" s="14">
        <v>5.2858105606086898E-2</v>
      </c>
      <c r="K261" s="14">
        <v>8.6829812743396795E-2</v>
      </c>
      <c r="L261" s="14">
        <v>7.3733888782379006E-2</v>
      </c>
      <c r="M261" s="14"/>
      <c r="N261" s="14">
        <v>6.4879425363408003E-2</v>
      </c>
      <c r="O261" s="14">
        <v>7.4320403200276802E-2</v>
      </c>
      <c r="P261" s="14">
        <v>9.6721152273613206E-2</v>
      </c>
      <c r="Q261" s="14">
        <v>9.3782102134335493E-2</v>
      </c>
      <c r="R261" s="14"/>
      <c r="S261" s="14">
        <v>5.50001362761499E-2</v>
      </c>
      <c r="T261" s="14">
        <v>8.6067108093678901E-2</v>
      </c>
      <c r="U261" s="14">
        <v>9.6731490448106194E-2</v>
      </c>
      <c r="V261" s="14">
        <v>9.6155179177807706E-2</v>
      </c>
      <c r="W261" s="14">
        <v>8.7610491078103106E-2</v>
      </c>
      <c r="X261" s="14">
        <v>0.101211030310688</v>
      </c>
      <c r="Y261" s="14">
        <v>8.3011169998082002E-2</v>
      </c>
      <c r="Z261" s="14">
        <v>5.14539830696416E-2</v>
      </c>
      <c r="AA261" s="14">
        <v>0.10010427430277299</v>
      </c>
      <c r="AB261" s="14">
        <v>5.8726202778215997E-2</v>
      </c>
      <c r="AC261" s="14">
        <v>9.9743448941312901E-2</v>
      </c>
      <c r="AD261" s="14">
        <v>2.9231029659375001E-2</v>
      </c>
      <c r="AE261" s="14"/>
      <c r="AF261" s="14">
        <v>0.14295101965860799</v>
      </c>
      <c r="AG261" s="14">
        <v>0.13588071707240601</v>
      </c>
      <c r="AH261" s="14">
        <v>7.8724011440159697E-2</v>
      </c>
      <c r="AI261" s="14">
        <v>5.00677614797631E-2</v>
      </c>
      <c r="AJ261" s="14"/>
      <c r="AK261" s="14">
        <v>0.120022944518067</v>
      </c>
      <c r="AL261" s="14"/>
      <c r="AM261" s="14">
        <v>0.10175438619614401</v>
      </c>
      <c r="AN261" s="14"/>
      <c r="AO261" s="14">
        <v>0.1179894991639</v>
      </c>
      <c r="AP261" s="14"/>
      <c r="AQ261" s="14">
        <v>0.13949762773712401</v>
      </c>
      <c r="AR261" s="14">
        <v>0.14264941729463801</v>
      </c>
      <c r="AS261" s="14">
        <v>5.3030910822085997E-2</v>
      </c>
      <c r="AT261" s="14"/>
      <c r="AU261" s="14">
        <v>0.14421519062916299</v>
      </c>
      <c r="AV261" s="14"/>
      <c r="AW261" s="14">
        <v>0.135315981209813</v>
      </c>
      <c r="AX261" s="14"/>
      <c r="AY261" s="14">
        <v>0.12897488920997699</v>
      </c>
    </row>
    <row r="262" spans="2:51" x14ac:dyDescent="0.3">
      <c r="B262" t="s">
        <v>117</v>
      </c>
      <c r="C262" s="14">
        <v>7.6189615582168399E-2</v>
      </c>
      <c r="D262" s="14">
        <v>9.17210826451373E-2</v>
      </c>
      <c r="E262" s="14">
        <v>6.0808402660039201E-2</v>
      </c>
      <c r="F262" s="14"/>
      <c r="G262" s="14">
        <v>6.5821092712612495E-2</v>
      </c>
      <c r="H262" s="14">
        <v>7.6466593621095105E-2</v>
      </c>
      <c r="I262" s="14">
        <v>8.42705752924717E-2</v>
      </c>
      <c r="J262" s="14">
        <v>8.2214666989467694E-2</v>
      </c>
      <c r="K262" s="14">
        <v>8.3539429160863904E-2</v>
      </c>
      <c r="L262" s="14">
        <v>6.6584431460791002E-2</v>
      </c>
      <c r="M262" s="14"/>
      <c r="N262" s="14">
        <v>4.3072524748518699E-2</v>
      </c>
      <c r="O262" s="14">
        <v>8.1104595319923506E-2</v>
      </c>
      <c r="P262" s="14">
        <v>7.2664086720220095E-2</v>
      </c>
      <c r="Q262" s="14">
        <v>0.110675635746204</v>
      </c>
      <c r="R262" s="14"/>
      <c r="S262" s="14">
        <v>8.4505275742468702E-2</v>
      </c>
      <c r="T262" s="14">
        <v>5.1465325318100698E-2</v>
      </c>
      <c r="U262" s="14">
        <v>6.5550468182849306E-2</v>
      </c>
      <c r="V262" s="14">
        <v>6.2359724127615097E-2</v>
      </c>
      <c r="W262" s="14">
        <v>9.5054870783117806E-2</v>
      </c>
      <c r="X262" s="14">
        <v>0.11606178937541201</v>
      </c>
      <c r="Y262" s="14">
        <v>6.8156528587277804E-2</v>
      </c>
      <c r="Z262" s="14">
        <v>6.81768877412577E-2</v>
      </c>
      <c r="AA262" s="14">
        <v>7.5114508024641299E-2</v>
      </c>
      <c r="AB262" s="14">
        <v>6.5036475233595001E-2</v>
      </c>
      <c r="AC262" s="14">
        <v>9.9278058356226107E-2</v>
      </c>
      <c r="AD262" s="14">
        <v>8.2177505276156207E-2</v>
      </c>
      <c r="AE262" s="14"/>
      <c r="AF262" s="14">
        <v>0.14186168035854499</v>
      </c>
      <c r="AG262" s="14">
        <v>0.14374747596114101</v>
      </c>
      <c r="AH262" s="14">
        <v>8.3587940578216599E-2</v>
      </c>
      <c r="AI262" s="14">
        <v>4.2013049061674197E-2</v>
      </c>
      <c r="AJ262" s="14"/>
      <c r="AK262" s="14">
        <v>9.3229622220689007E-2</v>
      </c>
      <c r="AL262" s="14"/>
      <c r="AM262" s="14">
        <v>0.11305693579249</v>
      </c>
      <c r="AN262" s="14"/>
      <c r="AO262" s="14">
        <v>0.132348866094988</v>
      </c>
      <c r="AP262" s="14"/>
      <c r="AQ262" s="14">
        <v>0.13424955025938701</v>
      </c>
      <c r="AR262" s="14">
        <v>6.4857901910261903E-2</v>
      </c>
      <c r="AS262" s="14">
        <v>5.6828103192187701E-2</v>
      </c>
      <c r="AT262" s="14"/>
      <c r="AU262" s="14">
        <v>0.115443236027632</v>
      </c>
      <c r="AV262" s="14"/>
      <c r="AW262" s="14">
        <v>0.10584084280622399</v>
      </c>
      <c r="AX262" s="14"/>
      <c r="AY262" s="14">
        <v>0.11127890709171</v>
      </c>
    </row>
    <row r="263" spans="2:51" x14ac:dyDescent="0.3">
      <c r="B263" t="s">
        <v>118</v>
      </c>
      <c r="C263" s="14">
        <v>1.6224776356924899E-2</v>
      </c>
      <c r="D263" s="14">
        <v>1.3543545604584799E-2</v>
      </c>
      <c r="E263" s="14">
        <v>1.9012681344222002E-2</v>
      </c>
      <c r="F263" s="14"/>
      <c r="G263" s="14">
        <v>3.20381165828591E-2</v>
      </c>
      <c r="H263" s="14">
        <v>1.12387596665958E-2</v>
      </c>
      <c r="I263" s="14">
        <v>1.01466059253275E-2</v>
      </c>
      <c r="J263" s="14">
        <v>2.2943770796370201E-2</v>
      </c>
      <c r="K263" s="14">
        <v>1.48839787519769E-2</v>
      </c>
      <c r="L263" s="14">
        <v>1.00466606981554E-2</v>
      </c>
      <c r="M263" s="14"/>
      <c r="N263" s="14">
        <v>5.7407745467404799E-3</v>
      </c>
      <c r="O263" s="14">
        <v>1.1202909514498901E-2</v>
      </c>
      <c r="P263" s="14">
        <v>2.04981398524204E-2</v>
      </c>
      <c r="Q263" s="14">
        <v>2.91434410406817E-2</v>
      </c>
      <c r="R263" s="14"/>
      <c r="S263" s="14">
        <v>7.6628819416281304E-3</v>
      </c>
      <c r="T263" s="14">
        <v>2.5560552366674299E-2</v>
      </c>
      <c r="U263" s="14">
        <v>3.2955883511273203E-2</v>
      </c>
      <c r="V263" s="14">
        <v>1.34504267879666E-2</v>
      </c>
      <c r="W263" s="14">
        <v>1.71654359753717E-2</v>
      </c>
      <c r="X263" s="14">
        <v>5.6992752875573297E-3</v>
      </c>
      <c r="Y263" s="14">
        <v>2.11783449080939E-2</v>
      </c>
      <c r="Z263" s="14">
        <v>2.44983580682939E-2</v>
      </c>
      <c r="AA263" s="14">
        <v>1.42426543611468E-2</v>
      </c>
      <c r="AB263" s="14">
        <v>1.6996121076210999E-2</v>
      </c>
      <c r="AC263" s="14">
        <v>9.9691762096959808E-3</v>
      </c>
      <c r="AD263" s="14">
        <v>0</v>
      </c>
      <c r="AE263" s="14"/>
      <c r="AF263" s="14">
        <v>2.2188640912695502E-2</v>
      </c>
      <c r="AG263" s="14">
        <v>1.00540257527891E-2</v>
      </c>
      <c r="AH263" s="14">
        <v>3.1899535436534601E-3</v>
      </c>
      <c r="AI263" s="14">
        <v>1.6745307443935199E-2</v>
      </c>
      <c r="AJ263" s="14"/>
      <c r="AK263" s="14">
        <v>2.3371428105677099E-2</v>
      </c>
      <c r="AL263" s="14"/>
      <c r="AM263" s="14">
        <v>1.40799000712997E-2</v>
      </c>
      <c r="AN263" s="14"/>
      <c r="AO263" s="14">
        <v>2.94820025098699E-2</v>
      </c>
      <c r="AP263" s="14"/>
      <c r="AQ263" s="14">
        <v>2.24807773373236E-2</v>
      </c>
      <c r="AR263" s="14">
        <v>1.27975880227588E-2</v>
      </c>
      <c r="AS263" s="14">
        <v>1.3506660920431001E-2</v>
      </c>
      <c r="AT263" s="14"/>
      <c r="AU263" s="14">
        <v>2.1826235936355999E-2</v>
      </c>
      <c r="AV263" s="14"/>
      <c r="AW263" s="14">
        <v>2.0042759114052101E-2</v>
      </c>
      <c r="AX263" s="14"/>
      <c r="AY263" s="14">
        <v>2.3492378421528501E-2</v>
      </c>
    </row>
    <row r="264" spans="2:51" x14ac:dyDescent="0.3">
      <c r="B264" t="s">
        <v>119</v>
      </c>
      <c r="C264" s="14">
        <v>0.67331381277700597</v>
      </c>
      <c r="D264" s="14">
        <v>0.67617367662482897</v>
      </c>
      <c r="E264" s="14">
        <v>0.67239466891296595</v>
      </c>
      <c r="F264" s="14"/>
      <c r="G264" s="14">
        <v>0.58382604046022202</v>
      </c>
      <c r="H264" s="14">
        <v>0.69516818589920104</v>
      </c>
      <c r="I264" s="14">
        <v>0.70240306641725303</v>
      </c>
      <c r="J264" s="14">
        <v>0.70856712206138295</v>
      </c>
      <c r="K264" s="14">
        <v>0.63034146903156196</v>
      </c>
      <c r="L264" s="14">
        <v>0.69235344142607902</v>
      </c>
      <c r="M264" s="14"/>
      <c r="N264" s="14">
        <v>0.76921231169580795</v>
      </c>
      <c r="O264" s="14">
        <v>0.67875464899638105</v>
      </c>
      <c r="P264" s="14">
        <v>0.65001189532853199</v>
      </c>
      <c r="Q264" s="14">
        <v>0.58130597527230998</v>
      </c>
      <c r="R264" s="14"/>
      <c r="S264" s="14">
        <v>0.69875693265623295</v>
      </c>
      <c r="T264" s="14">
        <v>0.65840092811962003</v>
      </c>
      <c r="U264" s="14">
        <v>0.65926592492042901</v>
      </c>
      <c r="V264" s="14">
        <v>0.63883434388483995</v>
      </c>
      <c r="W264" s="14">
        <v>0.61719592766211095</v>
      </c>
      <c r="X264" s="14">
        <v>0.62543285524271797</v>
      </c>
      <c r="Y264" s="14">
        <v>0.68057077639536201</v>
      </c>
      <c r="Z264" s="14">
        <v>0.71668799466683697</v>
      </c>
      <c r="AA264" s="14">
        <v>0.70229403700994197</v>
      </c>
      <c r="AB264" s="14">
        <v>0.71212121375093096</v>
      </c>
      <c r="AC264" s="14">
        <v>0.67292861313379904</v>
      </c>
      <c r="AD264" s="14">
        <v>0.73414638143258104</v>
      </c>
      <c r="AE264" s="14"/>
      <c r="AF264" s="14">
        <v>0.499897028872344</v>
      </c>
      <c r="AG264" s="14">
        <v>0.52048685389603599</v>
      </c>
      <c r="AH264" s="14">
        <v>0.68220257292711906</v>
      </c>
      <c r="AI264" s="14">
        <v>0.75713567226564105</v>
      </c>
      <c r="AJ264" s="14"/>
      <c r="AK264" s="14">
        <v>0.58189268085216195</v>
      </c>
      <c r="AL264" s="14"/>
      <c r="AM264" s="14">
        <v>0.60208956762869903</v>
      </c>
      <c r="AN264" s="14"/>
      <c r="AO264" s="14">
        <v>0.54374574455142899</v>
      </c>
      <c r="AP264" s="14"/>
      <c r="AQ264" s="14">
        <v>0.496582218164411</v>
      </c>
      <c r="AR264" s="14">
        <v>0.60073115044209002</v>
      </c>
      <c r="AS264" s="14">
        <v>0.75137071273690603</v>
      </c>
      <c r="AT264" s="14"/>
      <c r="AU264" s="14">
        <v>0.517142015468122</v>
      </c>
      <c r="AV264" s="14"/>
      <c r="AW264" s="14">
        <v>0.54250099481424696</v>
      </c>
      <c r="AX264" s="14"/>
      <c r="AY264" s="14">
        <v>0.53130782622468098</v>
      </c>
    </row>
    <row r="265" spans="2:51" x14ac:dyDescent="0.3">
      <c r="B265" t="s">
        <v>120</v>
      </c>
      <c r="C265" s="14">
        <v>0.15754362853317699</v>
      </c>
      <c r="D265" s="14">
        <v>0.16957967902395499</v>
      </c>
      <c r="E265" s="14">
        <v>0.14420084056949001</v>
      </c>
      <c r="F265" s="14"/>
      <c r="G265" s="14">
        <v>0.19296522173897501</v>
      </c>
      <c r="H265" s="14">
        <v>0.149311445250839</v>
      </c>
      <c r="I265" s="14">
        <v>0.169483246729246</v>
      </c>
      <c r="J265" s="14">
        <v>0.135072772595555</v>
      </c>
      <c r="K265" s="14">
        <v>0.170369241904261</v>
      </c>
      <c r="L265" s="14">
        <v>0.14031832024317001</v>
      </c>
      <c r="M265" s="14"/>
      <c r="N265" s="14">
        <v>0.107951950111927</v>
      </c>
      <c r="O265" s="14">
        <v>0.1554249985202</v>
      </c>
      <c r="P265" s="14">
        <v>0.16938523899383301</v>
      </c>
      <c r="Q265" s="14">
        <v>0.204457737880539</v>
      </c>
      <c r="R265" s="14"/>
      <c r="S265" s="14">
        <v>0.13950541201861899</v>
      </c>
      <c r="T265" s="14">
        <v>0.13753243341178001</v>
      </c>
      <c r="U265" s="14">
        <v>0.16228195863095601</v>
      </c>
      <c r="V265" s="14">
        <v>0.158514903305423</v>
      </c>
      <c r="W265" s="14">
        <v>0.18266536186122101</v>
      </c>
      <c r="X265" s="14">
        <v>0.21727281968609999</v>
      </c>
      <c r="Y265" s="14">
        <v>0.15116769858536</v>
      </c>
      <c r="Z265" s="14">
        <v>0.119630870810899</v>
      </c>
      <c r="AA265" s="14">
        <v>0.175218782327414</v>
      </c>
      <c r="AB265" s="14">
        <v>0.123762678011811</v>
      </c>
      <c r="AC265" s="14">
        <v>0.19902150729753901</v>
      </c>
      <c r="AD265" s="14">
        <v>0.111408534935531</v>
      </c>
      <c r="AE265" s="14"/>
      <c r="AF265" s="14">
        <v>0.28481270001715397</v>
      </c>
      <c r="AG265" s="14">
        <v>0.27962819303354802</v>
      </c>
      <c r="AH265" s="14">
        <v>0.162311952018376</v>
      </c>
      <c r="AI265" s="14">
        <v>9.2080810541437297E-2</v>
      </c>
      <c r="AJ265" s="14"/>
      <c r="AK265" s="14">
        <v>0.21325256673875601</v>
      </c>
      <c r="AL265" s="14"/>
      <c r="AM265" s="14">
        <v>0.21481132198863401</v>
      </c>
      <c r="AN265" s="14"/>
      <c r="AO265" s="14">
        <v>0.25033836525888797</v>
      </c>
      <c r="AP265" s="14"/>
      <c r="AQ265" s="14">
        <v>0.27374717799651099</v>
      </c>
      <c r="AR265" s="14">
        <v>0.20750731920490001</v>
      </c>
      <c r="AS265" s="14">
        <v>0.109859014014274</v>
      </c>
      <c r="AT265" s="14"/>
      <c r="AU265" s="14">
        <v>0.25965842665679501</v>
      </c>
      <c r="AV265" s="14"/>
      <c r="AW265" s="14">
        <v>0.241156824016037</v>
      </c>
      <c r="AX265" s="14"/>
      <c r="AY265" s="14">
        <v>0.240253796301687</v>
      </c>
    </row>
    <row r="266" spans="2:51" x14ac:dyDescent="0.3">
      <c r="B266" t="s">
        <v>121</v>
      </c>
      <c r="C266" s="14">
        <v>0.51577018424382903</v>
      </c>
      <c r="D266" s="14">
        <v>0.50659399760087398</v>
      </c>
      <c r="E266" s="14">
        <v>0.52819382834347695</v>
      </c>
      <c r="F266" s="14"/>
      <c r="G266" s="14">
        <v>0.39086081872124701</v>
      </c>
      <c r="H266" s="14">
        <v>0.54585674064836298</v>
      </c>
      <c r="I266" s="14">
        <v>0.53291981968800695</v>
      </c>
      <c r="J266" s="14">
        <v>0.573494349465828</v>
      </c>
      <c r="K266" s="14">
        <v>0.45997222712730101</v>
      </c>
      <c r="L266" s="14">
        <v>0.55203512118290898</v>
      </c>
      <c r="M266" s="14"/>
      <c r="N266" s="14">
        <v>0.66126036158388102</v>
      </c>
      <c r="O266" s="14">
        <v>0.52332965047618096</v>
      </c>
      <c r="P266" s="14">
        <v>0.48062665633469898</v>
      </c>
      <c r="Q266" s="14">
        <v>0.37684823739177098</v>
      </c>
      <c r="R266" s="14"/>
      <c r="S266" s="14">
        <v>0.55925152063761396</v>
      </c>
      <c r="T266" s="14">
        <v>0.52086849470784102</v>
      </c>
      <c r="U266" s="14">
        <v>0.496983966289474</v>
      </c>
      <c r="V266" s="14">
        <v>0.480319440579418</v>
      </c>
      <c r="W266" s="14">
        <v>0.43453056580089</v>
      </c>
      <c r="X266" s="14">
        <v>0.40816003555661801</v>
      </c>
      <c r="Y266" s="14">
        <v>0.52940307781000195</v>
      </c>
      <c r="Z266" s="14">
        <v>0.59705712385593701</v>
      </c>
      <c r="AA266" s="14">
        <v>0.52707525468252803</v>
      </c>
      <c r="AB266" s="14">
        <v>0.58835853573912</v>
      </c>
      <c r="AC266" s="14">
        <v>0.47390710583626</v>
      </c>
      <c r="AD266" s="14">
        <v>0.62273784649705</v>
      </c>
      <c r="AE266" s="14"/>
      <c r="AF266" s="14">
        <v>0.21508432885518999</v>
      </c>
      <c r="AG266" s="14">
        <v>0.240858660862488</v>
      </c>
      <c r="AH266" s="14">
        <v>0.51989062090874205</v>
      </c>
      <c r="AI266" s="14">
        <v>0.66505486172420403</v>
      </c>
      <c r="AJ266" s="14"/>
      <c r="AK266" s="14">
        <v>0.36864011411340603</v>
      </c>
      <c r="AL266" s="14"/>
      <c r="AM266" s="14">
        <v>0.38727824564006502</v>
      </c>
      <c r="AN266" s="14"/>
      <c r="AO266" s="14">
        <v>0.29340737929254102</v>
      </c>
      <c r="AP266" s="14"/>
      <c r="AQ266" s="14">
        <v>0.22283504016790001</v>
      </c>
      <c r="AR266" s="14">
        <v>0.39322383123718901</v>
      </c>
      <c r="AS266" s="14">
        <v>0.64151169872263203</v>
      </c>
      <c r="AT266" s="14"/>
      <c r="AU266" s="14">
        <v>0.25748358881132599</v>
      </c>
      <c r="AV266" s="14"/>
      <c r="AW266" s="14">
        <v>0.30134417079821002</v>
      </c>
      <c r="AX266" s="14"/>
      <c r="AY266" s="14">
        <v>0.29105402992299301</v>
      </c>
    </row>
    <row r="267" spans="2:51" x14ac:dyDescent="0.3">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row>
    <row r="268" spans="2:51" x14ac:dyDescent="0.3">
      <c r="B268" s="6" t="s">
        <v>141</v>
      </c>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row>
    <row r="269" spans="2:51" x14ac:dyDescent="0.3">
      <c r="B269" s="24" t="s">
        <v>81</v>
      </c>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W269" s="14"/>
      <c r="AX269" s="14"/>
      <c r="AY269" s="14"/>
    </row>
    <row r="270" spans="2:51" x14ac:dyDescent="0.3">
      <c r="B270" t="s">
        <v>113</v>
      </c>
      <c r="C270" s="14">
        <v>0.32527036282299499</v>
      </c>
      <c r="D270" s="14">
        <v>0.31820641576865699</v>
      </c>
      <c r="E270" s="14">
        <v>0.33051811444291701</v>
      </c>
      <c r="F270" s="14"/>
      <c r="G270" s="14">
        <v>0.28339329683386699</v>
      </c>
      <c r="H270" s="14">
        <v>0.33405765276332999</v>
      </c>
      <c r="I270" s="14">
        <v>0.33380624964975703</v>
      </c>
      <c r="J270" s="14">
        <v>0.31825190390831898</v>
      </c>
      <c r="K270" s="14">
        <v>0.30325705321607699</v>
      </c>
      <c r="L270" s="14">
        <v>0.35976666263323198</v>
      </c>
      <c r="M270" s="14"/>
      <c r="N270" s="14">
        <v>0.39895143159963098</v>
      </c>
      <c r="O270" s="14">
        <v>0.30311470082786302</v>
      </c>
      <c r="P270" s="14">
        <v>0.32972514921997698</v>
      </c>
      <c r="Q270" s="14">
        <v>0.26195064969215898</v>
      </c>
      <c r="R270" s="14"/>
      <c r="S270" s="14">
        <v>0.32994904707177702</v>
      </c>
      <c r="T270" s="14">
        <v>0.29666243482913301</v>
      </c>
      <c r="U270" s="14">
        <v>0.28266343342247902</v>
      </c>
      <c r="V270" s="14">
        <v>0.36064735240109003</v>
      </c>
      <c r="W270" s="14">
        <v>0.342635551320422</v>
      </c>
      <c r="X270" s="14">
        <v>0.34170315042441501</v>
      </c>
      <c r="Y270" s="14">
        <v>0.27626473274081598</v>
      </c>
      <c r="Z270" s="14">
        <v>0.29685228031861</v>
      </c>
      <c r="AA270" s="14">
        <v>0.35223229030534398</v>
      </c>
      <c r="AB270" s="14">
        <v>0.35793295755071097</v>
      </c>
      <c r="AC270" s="14">
        <v>0.264489532287003</v>
      </c>
      <c r="AD270" s="14">
        <v>0.41721038816539602</v>
      </c>
      <c r="AE270" s="14"/>
      <c r="AF270" s="14">
        <v>0.124030018064108</v>
      </c>
      <c r="AG270" s="14">
        <v>0.22300912653188701</v>
      </c>
      <c r="AH270" s="14">
        <v>0.33929583367567001</v>
      </c>
      <c r="AI270" s="14">
        <v>0.42098556825237898</v>
      </c>
      <c r="AJ270" s="14"/>
      <c r="AK270" s="14">
        <v>0.23389919761104799</v>
      </c>
      <c r="AL270" s="14"/>
      <c r="AM270" s="14">
        <v>0.245837452908197</v>
      </c>
      <c r="AN270" s="14"/>
      <c r="AO270" s="14">
        <v>0.18674353344543701</v>
      </c>
      <c r="AP270" s="14"/>
      <c r="AQ270" s="14">
        <v>0.13165021935896101</v>
      </c>
      <c r="AR270" s="14">
        <v>0.17080690571079399</v>
      </c>
      <c r="AS270" s="14">
        <v>0.41745278994805601</v>
      </c>
      <c r="AT270" s="14"/>
      <c r="AU270" s="14">
        <v>0.14050341354502599</v>
      </c>
      <c r="AV270" s="14"/>
      <c r="AW270" s="14">
        <v>0.14997738342421499</v>
      </c>
      <c r="AX270" s="14"/>
      <c r="AY270" s="14">
        <v>0.14808936055475599</v>
      </c>
    </row>
    <row r="271" spans="2:51" x14ac:dyDescent="0.3">
      <c r="B271" t="s">
        <v>114</v>
      </c>
      <c r="C271" s="14">
        <v>0.21754325023537399</v>
      </c>
      <c r="D271" s="14">
        <v>0.21878806523281599</v>
      </c>
      <c r="E271" s="14">
        <v>0.21758659986405601</v>
      </c>
      <c r="F271" s="14"/>
      <c r="G271" s="14">
        <v>0.226685422376909</v>
      </c>
      <c r="H271" s="14">
        <v>0.24968506233326701</v>
      </c>
      <c r="I271" s="14">
        <v>0.21942483584501399</v>
      </c>
      <c r="J271" s="14">
        <v>0.21324299116724901</v>
      </c>
      <c r="K271" s="14">
        <v>0.192919800218851</v>
      </c>
      <c r="L271" s="14">
        <v>0.20365903597422</v>
      </c>
      <c r="M271" s="14"/>
      <c r="N271" s="14">
        <v>0.26441530626479598</v>
      </c>
      <c r="O271" s="14">
        <v>0.23675342852494799</v>
      </c>
      <c r="P271" s="14">
        <v>0.19719855066331601</v>
      </c>
      <c r="Q271" s="14">
        <v>0.16513045109178301</v>
      </c>
      <c r="R271" s="14"/>
      <c r="S271" s="14">
        <v>0.21466877125446701</v>
      </c>
      <c r="T271" s="14">
        <v>0.25389044500285002</v>
      </c>
      <c r="U271" s="14">
        <v>0.23595512893873799</v>
      </c>
      <c r="V271" s="14">
        <v>0.147869605131769</v>
      </c>
      <c r="W271" s="14">
        <v>0.17854896199902301</v>
      </c>
      <c r="X271" s="14">
        <v>0.189036299978489</v>
      </c>
      <c r="Y271" s="14">
        <v>0.240656759108829</v>
      </c>
      <c r="Z271" s="14">
        <v>0.32604307279752898</v>
      </c>
      <c r="AA271" s="14">
        <v>0.24047663643897199</v>
      </c>
      <c r="AB271" s="14">
        <v>0.186263787149723</v>
      </c>
      <c r="AC271" s="14">
        <v>0.25530269639607001</v>
      </c>
      <c r="AD271" s="14">
        <v>0.14975669298786201</v>
      </c>
      <c r="AE271" s="14"/>
      <c r="AF271" s="14">
        <v>0.180398665086483</v>
      </c>
      <c r="AG271" s="14">
        <v>0.23248870735465299</v>
      </c>
      <c r="AH271" s="14">
        <v>0.205025442943505</v>
      </c>
      <c r="AI271" s="14">
        <v>0.232560707293823</v>
      </c>
      <c r="AJ271" s="14"/>
      <c r="AK271" s="14">
        <v>0.19813230907198601</v>
      </c>
      <c r="AL271" s="14"/>
      <c r="AM271" s="14">
        <v>0.20139804157195801</v>
      </c>
      <c r="AN271" s="14"/>
      <c r="AO271" s="14">
        <v>0.19959217196823301</v>
      </c>
      <c r="AP271" s="14"/>
      <c r="AQ271" s="14">
        <v>0.19260960595069601</v>
      </c>
      <c r="AR271" s="14">
        <v>0.25613783646461502</v>
      </c>
      <c r="AS271" s="14">
        <v>0.22224761137183599</v>
      </c>
      <c r="AT271" s="14"/>
      <c r="AU271" s="14">
        <v>0.212320710184916</v>
      </c>
      <c r="AV271" s="14"/>
      <c r="AW271" s="14">
        <v>0.23025329710988901</v>
      </c>
      <c r="AX271" s="14"/>
      <c r="AY271" s="14">
        <v>0.256358411227191</v>
      </c>
    </row>
    <row r="272" spans="2:51" x14ac:dyDescent="0.3">
      <c r="B272" t="s">
        <v>115</v>
      </c>
      <c r="C272" s="14">
        <v>0.163166829835349</v>
      </c>
      <c r="D272" s="14">
        <v>0.15621998615441299</v>
      </c>
      <c r="E272" s="14">
        <v>0.17041646278907299</v>
      </c>
      <c r="F272" s="14"/>
      <c r="G272" s="14">
        <v>0.216167250137277</v>
      </c>
      <c r="H272" s="14">
        <v>0.16816228962193699</v>
      </c>
      <c r="I272" s="14">
        <v>0.118066730754621</v>
      </c>
      <c r="J272" s="14">
        <v>0.174904458770171</v>
      </c>
      <c r="K272" s="14">
        <v>0.16681525603180899</v>
      </c>
      <c r="L272" s="14">
        <v>0.14812492057146701</v>
      </c>
      <c r="M272" s="14"/>
      <c r="N272" s="14">
        <v>0.13090034532894401</v>
      </c>
      <c r="O272" s="14">
        <v>0.17389568859615001</v>
      </c>
      <c r="P272" s="14">
        <v>0.15397534469454899</v>
      </c>
      <c r="Q272" s="14">
        <v>0.196656933620764</v>
      </c>
      <c r="R272" s="14"/>
      <c r="S272" s="14">
        <v>0.18596637396898799</v>
      </c>
      <c r="T272" s="14">
        <v>0.14602331037803801</v>
      </c>
      <c r="U272" s="14">
        <v>0.20754139829673099</v>
      </c>
      <c r="V272" s="14">
        <v>0.177347298109165</v>
      </c>
      <c r="W272" s="14">
        <v>0.19465098598734801</v>
      </c>
      <c r="X272" s="14">
        <v>0.10978727229719799</v>
      </c>
      <c r="Y272" s="14">
        <v>0.14590133273549499</v>
      </c>
      <c r="Z272" s="14">
        <v>0.20598544265026</v>
      </c>
      <c r="AA272" s="14">
        <v>0.11104868587877</v>
      </c>
      <c r="AB272" s="14">
        <v>0.19916262625780801</v>
      </c>
      <c r="AC272" s="14">
        <v>0.15612453433967</v>
      </c>
      <c r="AD272" s="14">
        <v>0.14071925392333201</v>
      </c>
      <c r="AE272" s="14"/>
      <c r="AF272" s="14">
        <v>0.150077968366988</v>
      </c>
      <c r="AG272" s="14">
        <v>0.175153970650301</v>
      </c>
      <c r="AH272" s="14">
        <v>0.17473159521998999</v>
      </c>
      <c r="AI272" s="14">
        <v>0.16322686323445401</v>
      </c>
      <c r="AJ272" s="14"/>
      <c r="AK272" s="14">
        <v>0.17383564599647899</v>
      </c>
      <c r="AL272" s="14"/>
      <c r="AM272" s="14">
        <v>0.17373946909775501</v>
      </c>
      <c r="AN272" s="14"/>
      <c r="AO272" s="14">
        <v>0.15984588753889101</v>
      </c>
      <c r="AP272" s="14"/>
      <c r="AQ272" s="14">
        <v>0.15700673456338499</v>
      </c>
      <c r="AR272" s="14">
        <v>0.23885687989266999</v>
      </c>
      <c r="AS272" s="14">
        <v>0.15662745147981499</v>
      </c>
      <c r="AT272" s="14"/>
      <c r="AU272" s="14">
        <v>0.18445472434510299</v>
      </c>
      <c r="AV272" s="14"/>
      <c r="AW272" s="14">
        <v>0.169929640629087</v>
      </c>
      <c r="AX272" s="14"/>
      <c r="AY272" s="14">
        <v>0.18910349161749199</v>
      </c>
    </row>
    <row r="273" spans="2:51" x14ac:dyDescent="0.3">
      <c r="B273" t="s">
        <v>116</v>
      </c>
      <c r="C273" s="14">
        <v>0.13026222895484399</v>
      </c>
      <c r="D273" s="14">
        <v>0.126231196280115</v>
      </c>
      <c r="E273" s="14">
        <v>0.133363547093548</v>
      </c>
      <c r="F273" s="14"/>
      <c r="G273" s="14">
        <v>0.12371756507939401</v>
      </c>
      <c r="H273" s="14">
        <v>0.114589547383946</v>
      </c>
      <c r="I273" s="14">
        <v>0.14169196350075799</v>
      </c>
      <c r="J273" s="14">
        <v>0.122509081263248</v>
      </c>
      <c r="K273" s="14">
        <v>0.119678796742941</v>
      </c>
      <c r="L273" s="14">
        <v>0.151504982322239</v>
      </c>
      <c r="M273" s="14"/>
      <c r="N273" s="14">
        <v>0.114819897408709</v>
      </c>
      <c r="O273" s="14">
        <v>0.13629579500230199</v>
      </c>
      <c r="P273" s="14">
        <v>0.12652976278594499</v>
      </c>
      <c r="Q273" s="14">
        <v>0.14535475060321501</v>
      </c>
      <c r="R273" s="14"/>
      <c r="S273" s="14">
        <v>0.12206161788691799</v>
      </c>
      <c r="T273" s="14">
        <v>0.13489934972328099</v>
      </c>
      <c r="U273" s="14">
        <v>0.126104833343338</v>
      </c>
      <c r="V273" s="14">
        <v>0.145341003416249</v>
      </c>
      <c r="W273" s="14">
        <v>8.7766330700782394E-2</v>
      </c>
      <c r="X273" s="14">
        <v>0.13918847817341401</v>
      </c>
      <c r="Y273" s="14">
        <v>0.13391560084413301</v>
      </c>
      <c r="Z273" s="14">
        <v>7.9031098323960103E-2</v>
      </c>
      <c r="AA273" s="14">
        <v>0.149472167655225</v>
      </c>
      <c r="AB273" s="14">
        <v>0.11970666276867099</v>
      </c>
      <c r="AC273" s="14">
        <v>0.16493479656845</v>
      </c>
      <c r="AD273" s="14">
        <v>0.149053255802826</v>
      </c>
      <c r="AE273" s="14"/>
      <c r="AF273" s="14">
        <v>0.201146996963012</v>
      </c>
      <c r="AG273" s="14">
        <v>0.10840005774629501</v>
      </c>
      <c r="AH273" s="14">
        <v>0.13639928343493499</v>
      </c>
      <c r="AI273" s="14">
        <v>9.8971571440071501E-2</v>
      </c>
      <c r="AJ273" s="14"/>
      <c r="AK273" s="14">
        <v>0.17263153163414399</v>
      </c>
      <c r="AL273" s="14"/>
      <c r="AM273" s="14">
        <v>0.14723595127503</v>
      </c>
      <c r="AN273" s="14"/>
      <c r="AO273" s="14">
        <v>0.188715357542799</v>
      </c>
      <c r="AP273" s="14"/>
      <c r="AQ273" s="14">
        <v>0.190225103894095</v>
      </c>
      <c r="AR273" s="14">
        <v>0.200363889731387</v>
      </c>
      <c r="AS273" s="14">
        <v>9.9789512871752403E-2</v>
      </c>
      <c r="AT273" s="14"/>
      <c r="AU273" s="14">
        <v>0.17403258914303599</v>
      </c>
      <c r="AV273" s="14"/>
      <c r="AW273" s="14">
        <v>0.19964290607791499</v>
      </c>
      <c r="AX273" s="14"/>
      <c r="AY273" s="14">
        <v>0.18242493400663201</v>
      </c>
    </row>
    <row r="274" spans="2:51" x14ac:dyDescent="0.3">
      <c r="B274" t="s">
        <v>117</v>
      </c>
      <c r="C274" s="14">
        <v>0.14121865843217299</v>
      </c>
      <c r="D274" s="14">
        <v>0.16225548266981499</v>
      </c>
      <c r="E274" s="14">
        <v>0.121202646942927</v>
      </c>
      <c r="F274" s="14"/>
      <c r="G274" s="14">
        <v>0.114287387493646</v>
      </c>
      <c r="H274" s="14">
        <v>0.122159945475004</v>
      </c>
      <c r="I274" s="14">
        <v>0.15661435321256301</v>
      </c>
      <c r="J274" s="14">
        <v>0.152770681841881</v>
      </c>
      <c r="K274" s="14">
        <v>0.18523150497431901</v>
      </c>
      <c r="L274" s="14">
        <v>0.123542833501979</v>
      </c>
      <c r="M274" s="14"/>
      <c r="N274" s="14">
        <v>7.6741001883236501E-2</v>
      </c>
      <c r="O274" s="14">
        <v>0.13485736674891199</v>
      </c>
      <c r="P274" s="14">
        <v>0.16126482520714899</v>
      </c>
      <c r="Q274" s="14">
        <v>0.20115902060368801</v>
      </c>
      <c r="R274" s="14"/>
      <c r="S274" s="14">
        <v>0.13248885294348001</v>
      </c>
      <c r="T274" s="14">
        <v>0.14657367986197201</v>
      </c>
      <c r="U274" s="14">
        <v>0.12250675667451399</v>
      </c>
      <c r="V274" s="14">
        <v>0.13291113816775799</v>
      </c>
      <c r="W274" s="14">
        <v>0.18116690619060499</v>
      </c>
      <c r="X274" s="14">
        <v>0.19012969780822001</v>
      </c>
      <c r="Y274" s="14">
        <v>0.16854206535178201</v>
      </c>
      <c r="Z274" s="14">
        <v>8.0118828041391102E-2</v>
      </c>
      <c r="AA274" s="14">
        <v>0.121805457255314</v>
      </c>
      <c r="AB274" s="14">
        <v>0.119937845196875</v>
      </c>
      <c r="AC274" s="14">
        <v>0.13809333260277901</v>
      </c>
      <c r="AD274" s="14">
        <v>0.14326040912058299</v>
      </c>
      <c r="AE274" s="14"/>
      <c r="AF274" s="14">
        <v>0.323560269575703</v>
      </c>
      <c r="AG274" s="14">
        <v>0.26094813771686398</v>
      </c>
      <c r="AH274" s="14">
        <v>0.13283891158310601</v>
      </c>
      <c r="AI274" s="14">
        <v>5.7089236903906597E-2</v>
      </c>
      <c r="AJ274" s="14"/>
      <c r="AK274" s="14">
        <v>0.20362144616449299</v>
      </c>
      <c r="AL274" s="14"/>
      <c r="AM274" s="14">
        <v>0.219173985357933</v>
      </c>
      <c r="AN274" s="14"/>
      <c r="AO274" s="14">
        <v>0.23294253590282299</v>
      </c>
      <c r="AP274" s="14"/>
      <c r="AQ274" s="14">
        <v>0.311447748763448</v>
      </c>
      <c r="AR274" s="14">
        <v>0.11326302749728701</v>
      </c>
      <c r="AS274" s="14">
        <v>8.1439247364913106E-2</v>
      </c>
      <c r="AT274" s="14"/>
      <c r="AU274" s="14">
        <v>0.26581905933297101</v>
      </c>
      <c r="AV274" s="14"/>
      <c r="AW274" s="14">
        <v>0.237280132366017</v>
      </c>
      <c r="AX274" s="14"/>
      <c r="AY274" s="14">
        <v>0.205844434646172</v>
      </c>
    </row>
    <row r="275" spans="2:51" x14ac:dyDescent="0.3">
      <c r="B275" t="s">
        <v>118</v>
      </c>
      <c r="C275" s="14">
        <v>2.2538669719264701E-2</v>
      </c>
      <c r="D275" s="14">
        <v>1.8298853894183099E-2</v>
      </c>
      <c r="E275" s="14">
        <v>2.6912628867478701E-2</v>
      </c>
      <c r="F275" s="14"/>
      <c r="G275" s="14">
        <v>3.5749078078906101E-2</v>
      </c>
      <c r="H275" s="14">
        <v>1.13455024225157E-2</v>
      </c>
      <c r="I275" s="14">
        <v>3.0395867037287801E-2</v>
      </c>
      <c r="J275" s="14">
        <v>1.8320883049131698E-2</v>
      </c>
      <c r="K275" s="14">
        <v>3.2097588816003803E-2</v>
      </c>
      <c r="L275" s="14">
        <v>1.34015649968617E-2</v>
      </c>
      <c r="M275" s="14"/>
      <c r="N275" s="14">
        <v>1.41720175146827E-2</v>
      </c>
      <c r="O275" s="14">
        <v>1.50830202998249E-2</v>
      </c>
      <c r="P275" s="14">
        <v>3.1306367429063599E-2</v>
      </c>
      <c r="Q275" s="14">
        <v>2.9748194388391599E-2</v>
      </c>
      <c r="R275" s="14"/>
      <c r="S275" s="14">
        <v>1.4865336874370199E-2</v>
      </c>
      <c r="T275" s="14">
        <v>2.1950780204726399E-2</v>
      </c>
      <c r="U275" s="14">
        <v>2.52284493242E-2</v>
      </c>
      <c r="V275" s="14">
        <v>3.5883602773968903E-2</v>
      </c>
      <c r="W275" s="14">
        <v>1.5231263801819999E-2</v>
      </c>
      <c r="X275" s="14">
        <v>3.0155101318263801E-2</v>
      </c>
      <c r="Y275" s="14">
        <v>3.4719509218944698E-2</v>
      </c>
      <c r="Z275" s="14">
        <v>1.1969277868249599E-2</v>
      </c>
      <c r="AA275" s="14">
        <v>2.4964762466376401E-2</v>
      </c>
      <c r="AB275" s="14">
        <v>1.6996121076210999E-2</v>
      </c>
      <c r="AC275" s="14">
        <v>2.1055107806028799E-2</v>
      </c>
      <c r="AD275" s="14">
        <v>0</v>
      </c>
      <c r="AE275" s="14"/>
      <c r="AF275" s="14">
        <v>2.0786081943705199E-2</v>
      </c>
      <c r="AG275" s="14">
        <v>0</v>
      </c>
      <c r="AH275" s="14">
        <v>1.1708933142793801E-2</v>
      </c>
      <c r="AI275" s="14">
        <v>2.71660528753664E-2</v>
      </c>
      <c r="AJ275" s="14"/>
      <c r="AK275" s="14">
        <v>1.7879869521849199E-2</v>
      </c>
      <c r="AL275" s="14"/>
      <c r="AM275" s="14">
        <v>1.26150997891283E-2</v>
      </c>
      <c r="AN275" s="14"/>
      <c r="AO275" s="14">
        <v>3.2160513601816702E-2</v>
      </c>
      <c r="AP275" s="14"/>
      <c r="AQ275" s="14">
        <v>1.7060587469416199E-2</v>
      </c>
      <c r="AR275" s="14">
        <v>2.0571460703246301E-2</v>
      </c>
      <c r="AS275" s="14">
        <v>2.2443386963628301E-2</v>
      </c>
      <c r="AT275" s="14"/>
      <c r="AU275" s="14">
        <v>2.28695034489481E-2</v>
      </c>
      <c r="AV275" s="14"/>
      <c r="AW275" s="14">
        <v>1.29166403928761E-2</v>
      </c>
      <c r="AX275" s="14"/>
      <c r="AY275" s="14">
        <v>1.8179367947756001E-2</v>
      </c>
    </row>
    <row r="276" spans="2:51" x14ac:dyDescent="0.3">
      <c r="B276" t="s">
        <v>119</v>
      </c>
      <c r="C276" s="14">
        <v>0.54281361305836895</v>
      </c>
      <c r="D276" s="14">
        <v>0.53699448100147296</v>
      </c>
      <c r="E276" s="14">
        <v>0.54810471430697305</v>
      </c>
      <c r="F276" s="14"/>
      <c r="G276" s="14">
        <v>0.51007871921077697</v>
      </c>
      <c r="H276" s="14">
        <v>0.58374271509659703</v>
      </c>
      <c r="I276" s="14">
        <v>0.55323108549476996</v>
      </c>
      <c r="J276" s="14">
        <v>0.53149489507556802</v>
      </c>
      <c r="K276" s="14">
        <v>0.49617685343492701</v>
      </c>
      <c r="L276" s="14">
        <v>0.56342569860745295</v>
      </c>
      <c r="M276" s="14"/>
      <c r="N276" s="14">
        <v>0.66336673786442701</v>
      </c>
      <c r="O276" s="14">
        <v>0.53986812935281103</v>
      </c>
      <c r="P276" s="14">
        <v>0.52692369988329302</v>
      </c>
      <c r="Q276" s="14">
        <v>0.42708110078394101</v>
      </c>
      <c r="R276" s="14"/>
      <c r="S276" s="14">
        <v>0.54461781832624401</v>
      </c>
      <c r="T276" s="14">
        <v>0.55055287983198298</v>
      </c>
      <c r="U276" s="14">
        <v>0.51861856236121695</v>
      </c>
      <c r="V276" s="14">
        <v>0.50851695753285897</v>
      </c>
      <c r="W276" s="14">
        <v>0.52118451331944504</v>
      </c>
      <c r="X276" s="14">
        <v>0.53073945040290504</v>
      </c>
      <c r="Y276" s="14">
        <v>0.51692149184964498</v>
      </c>
      <c r="Z276" s="14">
        <v>0.62289535311613897</v>
      </c>
      <c r="AA276" s="14">
        <v>0.59270892674431597</v>
      </c>
      <c r="AB276" s="14">
        <v>0.544196744700434</v>
      </c>
      <c r="AC276" s="14">
        <v>0.51979222868307295</v>
      </c>
      <c r="AD276" s="14">
        <v>0.566967081153259</v>
      </c>
      <c r="AE276" s="14"/>
      <c r="AF276" s="14">
        <v>0.30442868315059102</v>
      </c>
      <c r="AG276" s="14">
        <v>0.45549783388653903</v>
      </c>
      <c r="AH276" s="14">
        <v>0.54432127661917495</v>
      </c>
      <c r="AI276" s="14">
        <v>0.65354627554620204</v>
      </c>
      <c r="AJ276" s="14"/>
      <c r="AK276" s="14">
        <v>0.43203150668303397</v>
      </c>
      <c r="AL276" s="14"/>
      <c r="AM276" s="14">
        <v>0.44723549448015498</v>
      </c>
      <c r="AN276" s="14"/>
      <c r="AO276" s="14">
        <v>0.38633570541367002</v>
      </c>
      <c r="AP276" s="14"/>
      <c r="AQ276" s="14">
        <v>0.32425982530965602</v>
      </c>
      <c r="AR276" s="14">
        <v>0.42694474217540901</v>
      </c>
      <c r="AS276" s="14">
        <v>0.63970040131989103</v>
      </c>
      <c r="AT276" s="14"/>
      <c r="AU276" s="14">
        <v>0.35282412372994199</v>
      </c>
      <c r="AV276" s="14"/>
      <c r="AW276" s="14">
        <v>0.38023068053410403</v>
      </c>
      <c r="AX276" s="14"/>
      <c r="AY276" s="14">
        <v>0.40444777178194702</v>
      </c>
    </row>
    <row r="277" spans="2:51" x14ac:dyDescent="0.3">
      <c r="B277" t="s">
        <v>120</v>
      </c>
      <c r="C277" s="14">
        <v>0.27148088738701698</v>
      </c>
      <c r="D277" s="14">
        <v>0.28848667894993002</v>
      </c>
      <c r="E277" s="14">
        <v>0.25456619403647501</v>
      </c>
      <c r="F277" s="14"/>
      <c r="G277" s="14">
        <v>0.23800495257304</v>
      </c>
      <c r="H277" s="14">
        <v>0.236749492858951</v>
      </c>
      <c r="I277" s="14">
        <v>0.29830631671332097</v>
      </c>
      <c r="J277" s="14">
        <v>0.27527976310512903</v>
      </c>
      <c r="K277" s="14">
        <v>0.30491030171726002</v>
      </c>
      <c r="L277" s="14">
        <v>0.275047815824219</v>
      </c>
      <c r="M277" s="14"/>
      <c r="N277" s="14">
        <v>0.191560899291946</v>
      </c>
      <c r="O277" s="14">
        <v>0.27115316175121401</v>
      </c>
      <c r="P277" s="14">
        <v>0.28779458799309399</v>
      </c>
      <c r="Q277" s="14">
        <v>0.34651377120690302</v>
      </c>
      <c r="R277" s="14"/>
      <c r="S277" s="14">
        <v>0.254550470830398</v>
      </c>
      <c r="T277" s="14">
        <v>0.281473029585253</v>
      </c>
      <c r="U277" s="14">
        <v>0.24861159001785199</v>
      </c>
      <c r="V277" s="14">
        <v>0.27825214158400702</v>
      </c>
      <c r="W277" s="14">
        <v>0.26893323689138698</v>
      </c>
      <c r="X277" s="14">
        <v>0.32931817598163399</v>
      </c>
      <c r="Y277" s="14">
        <v>0.30245766619591502</v>
      </c>
      <c r="Z277" s="14">
        <v>0.159149926365351</v>
      </c>
      <c r="AA277" s="14">
        <v>0.27127762491053797</v>
      </c>
      <c r="AB277" s="14">
        <v>0.23964450796554701</v>
      </c>
      <c r="AC277" s="14">
        <v>0.30302812917122901</v>
      </c>
      <c r="AD277" s="14">
        <v>0.29231366492340899</v>
      </c>
      <c r="AE277" s="14"/>
      <c r="AF277" s="14">
        <v>0.52470726653871502</v>
      </c>
      <c r="AG277" s="14">
        <v>0.369348195463159</v>
      </c>
      <c r="AH277" s="14">
        <v>0.26923819501804103</v>
      </c>
      <c r="AI277" s="14">
        <v>0.15606080834397801</v>
      </c>
      <c r="AJ277" s="14"/>
      <c r="AK277" s="14">
        <v>0.37625297779863698</v>
      </c>
      <c r="AL277" s="14"/>
      <c r="AM277" s="14">
        <v>0.36640993663296201</v>
      </c>
      <c r="AN277" s="14"/>
      <c r="AO277" s="14">
        <v>0.42165789344562299</v>
      </c>
      <c r="AP277" s="14"/>
      <c r="AQ277" s="14">
        <v>0.50167285265754302</v>
      </c>
      <c r="AR277" s="14">
        <v>0.31362691722867397</v>
      </c>
      <c r="AS277" s="14">
        <v>0.18122876023666601</v>
      </c>
      <c r="AT277" s="14"/>
      <c r="AU277" s="14">
        <v>0.439851648476007</v>
      </c>
      <c r="AV277" s="14"/>
      <c r="AW277" s="14">
        <v>0.43692303844393199</v>
      </c>
      <c r="AX277" s="14"/>
      <c r="AY277" s="14">
        <v>0.38826936865280498</v>
      </c>
    </row>
    <row r="278" spans="2:51" x14ac:dyDescent="0.3">
      <c r="B278" t="s">
        <v>121</v>
      </c>
      <c r="C278" s="14">
        <v>0.27148088738701698</v>
      </c>
      <c r="D278" s="14">
        <v>0.28848667894993002</v>
      </c>
      <c r="E278" s="14">
        <v>0.25456619403647501</v>
      </c>
      <c r="F278" s="14"/>
      <c r="G278" s="14">
        <v>0.23800495257304</v>
      </c>
      <c r="H278" s="14">
        <v>0.236749492858951</v>
      </c>
      <c r="I278" s="14">
        <v>0.29830631671332097</v>
      </c>
      <c r="J278" s="14">
        <v>0.27527976310512903</v>
      </c>
      <c r="K278" s="14">
        <v>0.30491030171726002</v>
      </c>
      <c r="L278" s="14">
        <v>0.275047815824219</v>
      </c>
      <c r="M278" s="14"/>
      <c r="N278" s="14">
        <v>0.191560899291946</v>
      </c>
      <c r="O278" s="14">
        <v>0.27115316175121401</v>
      </c>
      <c r="P278" s="14">
        <v>0.28779458799309399</v>
      </c>
      <c r="Q278" s="14">
        <v>0.34651377120690302</v>
      </c>
      <c r="R278" s="14"/>
      <c r="S278" s="14">
        <v>0.254550470830398</v>
      </c>
      <c r="T278" s="14">
        <v>0.281473029585253</v>
      </c>
      <c r="U278" s="14">
        <v>0.24861159001785199</v>
      </c>
      <c r="V278" s="14">
        <v>0.27825214158400702</v>
      </c>
      <c r="W278" s="14">
        <v>0.26893323689138698</v>
      </c>
      <c r="X278" s="14">
        <v>0.32931817598163399</v>
      </c>
      <c r="Y278" s="14">
        <v>0.30245766619591502</v>
      </c>
      <c r="Z278" s="14">
        <v>0.159149926365351</v>
      </c>
      <c r="AA278" s="14">
        <v>0.27127762491053797</v>
      </c>
      <c r="AB278" s="14">
        <v>0.23964450796554701</v>
      </c>
      <c r="AC278" s="14">
        <v>0.30302812917122901</v>
      </c>
      <c r="AD278" s="14">
        <v>0.29231366492340899</v>
      </c>
      <c r="AE278" s="14"/>
      <c r="AF278" s="14">
        <v>0.52470726653871502</v>
      </c>
      <c r="AG278" s="14">
        <v>0.369348195463159</v>
      </c>
      <c r="AH278" s="14">
        <v>0.26923819501804103</v>
      </c>
      <c r="AI278" s="14">
        <v>0.15606080834397801</v>
      </c>
      <c r="AJ278" s="14"/>
      <c r="AK278" s="14">
        <v>0.37625297779863698</v>
      </c>
      <c r="AL278" s="14"/>
      <c r="AM278" s="14">
        <v>0.36640993663296201</v>
      </c>
      <c r="AN278" s="14"/>
      <c r="AO278" s="14">
        <v>0.42165789344562299</v>
      </c>
      <c r="AP278" s="14"/>
      <c r="AQ278" s="14">
        <v>0.50167285265754302</v>
      </c>
      <c r="AR278" s="14">
        <v>0.31362691722867397</v>
      </c>
      <c r="AS278" s="14">
        <v>0.18122876023666601</v>
      </c>
      <c r="AT278" s="14"/>
      <c r="AU278" s="14">
        <v>0.439851648476007</v>
      </c>
      <c r="AV278" s="14"/>
      <c r="AW278" s="14">
        <v>0.43692303844393199</v>
      </c>
      <c r="AX278" s="14"/>
      <c r="AY278" s="14">
        <v>0.38826936865280498</v>
      </c>
    </row>
    <row r="279" spans="2:51" x14ac:dyDescent="0.3">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row>
    <row r="280" spans="2:51" x14ac:dyDescent="0.3">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row>
  </sheetData>
  <mergeCells count="13">
    <mergeCell ref="AW5"/>
    <mergeCell ref="AY5"/>
    <mergeCell ref="D2:AO2"/>
    <mergeCell ref="AK5"/>
    <mergeCell ref="AM5"/>
    <mergeCell ref="AO5"/>
    <mergeCell ref="AQ5:AS5"/>
    <mergeCell ref="AU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J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0" width="20.6640625" customWidth="1"/>
  </cols>
  <sheetData>
    <row r="2" spans="2:10" ht="40.049999999999997" customHeight="1" x14ac:dyDescent="0.3">
      <c r="D2" s="29" t="s">
        <v>78</v>
      </c>
      <c r="E2" s="26"/>
      <c r="F2" s="26"/>
      <c r="G2" s="26"/>
      <c r="H2" s="26"/>
      <c r="I2" s="26"/>
      <c r="J2" s="26"/>
    </row>
    <row r="6" spans="2:10" ht="49.95" customHeight="1" x14ac:dyDescent="0.3">
      <c r="B6" s="17" t="s">
        <v>15</v>
      </c>
      <c r="C6" s="17" t="s">
        <v>63</v>
      </c>
      <c r="D6" s="17" t="s">
        <v>64</v>
      </c>
      <c r="E6" s="17" t="s">
        <v>65</v>
      </c>
      <c r="F6" s="17" t="s">
        <v>66</v>
      </c>
      <c r="G6" s="17" t="s">
        <v>67</v>
      </c>
      <c r="H6" s="17" t="s">
        <v>68</v>
      </c>
      <c r="I6" s="17" t="s">
        <v>69</v>
      </c>
    </row>
    <row r="7" spans="2:10" x14ac:dyDescent="0.3">
      <c r="B7" s="15" t="s">
        <v>70</v>
      </c>
      <c r="C7" s="14">
        <v>9.1230751838842994E-2</v>
      </c>
      <c r="D7" s="14">
        <v>7.7427830443798001E-2</v>
      </c>
      <c r="E7" s="14">
        <v>3.7722314432471503E-2</v>
      </c>
      <c r="F7" s="14">
        <v>9.5011118608345005E-3</v>
      </c>
      <c r="G7" s="14">
        <v>2.4942052846664499E-3</v>
      </c>
      <c r="H7" s="14">
        <v>5.0392597025521501E-3</v>
      </c>
      <c r="I7" s="14">
        <v>1.2175934511100101E-2</v>
      </c>
    </row>
    <row r="8" spans="2:10" x14ac:dyDescent="0.3">
      <c r="B8" s="15" t="s">
        <v>71</v>
      </c>
      <c r="C8" s="14">
        <v>3.8763637242720701E-2</v>
      </c>
      <c r="D8" s="14">
        <v>3.1980674257790699E-2</v>
      </c>
      <c r="E8" s="14">
        <v>2.8280184538805701E-2</v>
      </c>
      <c r="F8" s="14">
        <v>1.7959511398558201E-2</v>
      </c>
      <c r="G8" s="14">
        <v>1.37723274214375E-2</v>
      </c>
      <c r="H8" s="14">
        <v>8.6592070115666595E-3</v>
      </c>
      <c r="I8" s="14">
        <v>1.65390452913661E-2</v>
      </c>
    </row>
    <row r="9" spans="2:10" x14ac:dyDescent="0.3">
      <c r="B9" s="15" t="s">
        <v>72</v>
      </c>
      <c r="C9" s="14">
        <v>2.6979077951684301E-2</v>
      </c>
      <c r="D9" s="14">
        <v>3.00758473559639E-2</v>
      </c>
      <c r="E9" s="14">
        <v>2.9034205808930399E-2</v>
      </c>
      <c r="F9" s="14">
        <v>2.1054146834804201E-2</v>
      </c>
      <c r="G9" s="14">
        <v>1.5968712470868399E-2</v>
      </c>
      <c r="H9" s="14">
        <v>1.8347259452071201E-2</v>
      </c>
      <c r="I9" s="14">
        <v>1.8309739388029701E-2</v>
      </c>
    </row>
    <row r="10" spans="2:10" x14ac:dyDescent="0.3">
      <c r="B10" s="15" t="s">
        <v>73</v>
      </c>
      <c r="C10" s="14">
        <v>1.9782193084350901E-2</v>
      </c>
      <c r="D10" s="14">
        <v>1.97104790572552E-2</v>
      </c>
      <c r="E10" s="14">
        <v>2.25039240608867E-2</v>
      </c>
      <c r="F10" s="14">
        <v>1.72769174595775E-2</v>
      </c>
      <c r="G10" s="14">
        <v>1.40906561848984E-2</v>
      </c>
      <c r="H10" s="14">
        <v>1.04863626522212E-2</v>
      </c>
      <c r="I10" s="14">
        <v>1.07154860056913E-2</v>
      </c>
    </row>
    <row r="11" spans="2:10" x14ac:dyDescent="0.3">
      <c r="B11" s="15" t="s">
        <v>74</v>
      </c>
      <c r="C11" s="14">
        <v>2.05675286803308E-2</v>
      </c>
      <c r="D11" s="14">
        <v>1.8954417807602899E-2</v>
      </c>
      <c r="E11" s="14">
        <v>2.8795387983973301E-2</v>
      </c>
      <c r="F11" s="14">
        <v>9.8026775998259104E-3</v>
      </c>
      <c r="G11" s="14">
        <v>1.8417651224093799E-2</v>
      </c>
      <c r="H11" s="14">
        <v>1.1694707190228901E-2</v>
      </c>
      <c r="I11" s="14">
        <v>1.8352667315166198E-2</v>
      </c>
    </row>
    <row r="12" spans="2:10" x14ac:dyDescent="0.3">
      <c r="B12" s="15" t="s">
        <v>75</v>
      </c>
      <c r="C12" s="14">
        <v>3.3274290757863499E-2</v>
      </c>
      <c r="D12" s="14">
        <v>2.58849043223058E-2</v>
      </c>
      <c r="E12" s="14">
        <v>2.82834902048433E-2</v>
      </c>
      <c r="F12" s="14">
        <v>3.1962964981987599E-2</v>
      </c>
      <c r="G12" s="14">
        <v>3.5977924304097797E-2</v>
      </c>
      <c r="H12" s="14">
        <v>1.47187698399429E-2</v>
      </c>
      <c r="I12" s="14">
        <v>1.7557505301528799E-2</v>
      </c>
    </row>
    <row r="13" spans="2:10" x14ac:dyDescent="0.3">
      <c r="B13" s="15" t="s">
        <v>76</v>
      </c>
      <c r="C13" s="14">
        <v>0.76107226191518595</v>
      </c>
      <c r="D13" s="14">
        <v>0.78808444575596603</v>
      </c>
      <c r="E13" s="14">
        <v>0.81984435011020595</v>
      </c>
      <c r="F13" s="14">
        <v>0.88601572922382199</v>
      </c>
      <c r="G13" s="14">
        <v>0.89092428639805599</v>
      </c>
      <c r="H13" s="14">
        <v>0.92293460883362199</v>
      </c>
      <c r="I13" s="14">
        <v>0.90016922792959297</v>
      </c>
    </row>
    <row r="14" spans="2:10" x14ac:dyDescent="0.3">
      <c r="B14" s="15" t="s">
        <v>77</v>
      </c>
      <c r="C14" s="14">
        <v>8.3302585290209001E-3</v>
      </c>
      <c r="D14" s="14">
        <v>7.8814009993171501E-3</v>
      </c>
      <c r="E14" s="14">
        <v>5.53614285988328E-3</v>
      </c>
      <c r="F14" s="14">
        <v>6.4269406405902899E-3</v>
      </c>
      <c r="G14" s="14">
        <v>8.3542367118816206E-3</v>
      </c>
      <c r="H14" s="14">
        <v>8.1198253177946506E-3</v>
      </c>
      <c r="I14" s="14">
        <v>6.1803942575244597E-3</v>
      </c>
    </row>
    <row r="15" spans="2:10" x14ac:dyDescent="0.3">
      <c r="B15" s="16"/>
      <c r="C15" s="16"/>
      <c r="D15" s="16"/>
      <c r="E15" s="16"/>
      <c r="F15" s="16"/>
      <c r="G15" s="16"/>
      <c r="H15" s="16"/>
      <c r="I15" s="16"/>
    </row>
    <row r="16" spans="2:10" x14ac:dyDescent="0.3">
      <c r="B16" t="s">
        <v>79</v>
      </c>
    </row>
    <row r="17" spans="2:2" x14ac:dyDescent="0.3">
      <c r="B17" t="s">
        <v>80</v>
      </c>
    </row>
    <row r="21" spans="2:2" x14ac:dyDescent="0.3">
      <c r="B21"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Y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5" width="10.6640625" customWidth="1"/>
    <col min="36" max="36" width="2.21875" customWidth="1"/>
    <col min="37" max="37" width="10.6640625" customWidth="1"/>
    <col min="38" max="38" width="2.21875" customWidth="1"/>
    <col min="39" max="39" width="10.6640625" customWidth="1"/>
    <col min="40" max="40" width="2.21875" customWidth="1"/>
    <col min="41" max="41" width="10.6640625" customWidth="1"/>
    <col min="42" max="42" width="2.21875" customWidth="1"/>
    <col min="43" max="45" width="10.6640625" customWidth="1"/>
    <col min="46" max="46" width="2.21875" customWidth="1"/>
    <col min="47" max="47" width="10.6640625" customWidth="1"/>
    <col min="48" max="48" width="2.21875" customWidth="1"/>
    <col min="49" max="49" width="10.6640625" customWidth="1"/>
    <col min="50" max="50" width="2.21875" customWidth="1"/>
    <col min="51" max="51" width="10.6640625" customWidth="1"/>
    <col min="52" max="52" width="2.21875" customWidth="1"/>
  </cols>
  <sheetData>
    <row r="2" spans="2:51" ht="40.049999999999997" customHeight="1" x14ac:dyDescent="0.3">
      <c r="D2" s="29" t="s">
        <v>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51" ht="30" customHeight="1" x14ac:dyDescent="0.3">
      <c r="B5" s="19"/>
      <c r="C5" s="19"/>
      <c r="D5" s="30" t="s">
        <v>55</v>
      </c>
      <c r="E5" s="30"/>
      <c r="F5" s="19"/>
      <c r="G5" s="30" t="s">
        <v>56</v>
      </c>
      <c r="H5" s="30"/>
      <c r="I5" s="30"/>
      <c r="J5" s="30"/>
      <c r="K5" s="30"/>
      <c r="L5" s="30"/>
      <c r="M5" s="19"/>
      <c r="N5" s="30" t="s">
        <v>57</v>
      </c>
      <c r="O5" s="30"/>
      <c r="P5" s="30"/>
      <c r="Q5" s="30"/>
      <c r="R5" s="19"/>
      <c r="S5" s="30" t="s">
        <v>58</v>
      </c>
      <c r="T5" s="30"/>
      <c r="U5" s="30"/>
      <c r="V5" s="30"/>
      <c r="W5" s="30"/>
      <c r="X5" s="30"/>
      <c r="Y5" s="30"/>
      <c r="Z5" s="30"/>
      <c r="AA5" s="30"/>
      <c r="AB5" s="30"/>
      <c r="AC5" s="30"/>
      <c r="AD5" s="30"/>
      <c r="AE5" s="19"/>
      <c r="AF5" s="30" t="s">
        <v>43</v>
      </c>
      <c r="AG5" s="30"/>
      <c r="AH5" s="30"/>
      <c r="AI5" s="30"/>
      <c r="AJ5" s="19"/>
      <c r="AK5" s="30" t="s">
        <v>59</v>
      </c>
      <c r="AL5" s="19"/>
      <c r="AM5" s="30" t="s">
        <v>60</v>
      </c>
      <c r="AN5" s="19"/>
      <c r="AO5" s="30" t="s">
        <v>49</v>
      </c>
      <c r="AP5" s="19"/>
      <c r="AQ5" s="30" t="s">
        <v>61</v>
      </c>
      <c r="AR5" s="30"/>
      <c r="AS5" s="30"/>
      <c r="AT5" s="19"/>
      <c r="AU5" s="30" t="s">
        <v>52</v>
      </c>
      <c r="AV5" s="19"/>
      <c r="AW5" s="30" t="s">
        <v>62</v>
      </c>
      <c r="AX5" s="19"/>
      <c r="AY5" s="30" t="s">
        <v>54</v>
      </c>
    </row>
    <row r="6" spans="2:5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M6" s="12" t="s">
        <v>48</v>
      </c>
      <c r="AO6" s="12" t="s">
        <v>49</v>
      </c>
      <c r="AQ6" s="12" t="s">
        <v>43</v>
      </c>
      <c r="AR6" s="12" t="s">
        <v>50</v>
      </c>
      <c r="AS6" s="12" t="s">
        <v>51</v>
      </c>
      <c r="AU6" s="12" t="s">
        <v>52</v>
      </c>
      <c r="AW6" s="12" t="s">
        <v>53</v>
      </c>
      <c r="AY6" s="12" t="s">
        <v>54</v>
      </c>
    </row>
    <row r="7" spans="2:51" ht="30" customHeight="1" x14ac:dyDescent="0.3">
      <c r="B7" s="10" t="s">
        <v>19</v>
      </c>
      <c r="C7" s="10">
        <v>1790</v>
      </c>
      <c r="D7" s="10">
        <v>917</v>
      </c>
      <c r="E7" s="10">
        <v>863</v>
      </c>
      <c r="F7" s="10"/>
      <c r="G7" s="10">
        <v>280</v>
      </c>
      <c r="H7" s="10">
        <v>292</v>
      </c>
      <c r="I7" s="10">
        <v>305</v>
      </c>
      <c r="J7" s="10">
        <v>283</v>
      </c>
      <c r="K7" s="10">
        <v>257</v>
      </c>
      <c r="L7" s="10">
        <v>373</v>
      </c>
      <c r="M7" s="10"/>
      <c r="N7" s="10">
        <v>479</v>
      </c>
      <c r="O7" s="10">
        <v>461</v>
      </c>
      <c r="P7" s="10">
        <v>360</v>
      </c>
      <c r="Q7" s="10">
        <v>485</v>
      </c>
      <c r="R7" s="10"/>
      <c r="S7" s="10">
        <v>265</v>
      </c>
      <c r="T7" s="10">
        <v>236</v>
      </c>
      <c r="U7" s="10">
        <v>124</v>
      </c>
      <c r="V7" s="10">
        <v>138</v>
      </c>
      <c r="W7" s="10">
        <v>125</v>
      </c>
      <c r="X7" s="10">
        <v>162</v>
      </c>
      <c r="Y7" s="10">
        <v>143</v>
      </c>
      <c r="Z7" s="10">
        <v>78</v>
      </c>
      <c r="AA7" s="10">
        <v>196</v>
      </c>
      <c r="AB7" s="10">
        <v>166</v>
      </c>
      <c r="AC7" s="10">
        <v>97</v>
      </c>
      <c r="AD7" s="10">
        <v>60</v>
      </c>
      <c r="AE7" s="10"/>
      <c r="AF7" s="10">
        <v>416</v>
      </c>
      <c r="AG7" s="10">
        <v>94</v>
      </c>
      <c r="AH7" s="10">
        <v>276</v>
      </c>
      <c r="AI7" s="10">
        <v>976</v>
      </c>
      <c r="AJ7" s="10"/>
      <c r="AK7" s="10">
        <v>378</v>
      </c>
      <c r="AL7" s="10"/>
      <c r="AM7" s="10">
        <v>610</v>
      </c>
      <c r="AN7" s="10"/>
      <c r="AO7" s="10">
        <v>187</v>
      </c>
      <c r="AP7" s="10"/>
      <c r="AQ7" s="10">
        <v>455</v>
      </c>
      <c r="AR7" s="10">
        <v>136</v>
      </c>
      <c r="AS7" s="10">
        <v>1179</v>
      </c>
      <c r="AT7" s="10"/>
      <c r="AU7" s="10">
        <v>422</v>
      </c>
      <c r="AV7" s="10"/>
      <c r="AW7" s="10">
        <v>368</v>
      </c>
      <c r="AX7" s="10"/>
      <c r="AY7" s="10">
        <v>317</v>
      </c>
    </row>
    <row r="8" spans="2:51" ht="30" customHeight="1" x14ac:dyDescent="0.3">
      <c r="B8" s="11" t="s">
        <v>20</v>
      </c>
      <c r="C8" s="11">
        <v>1790</v>
      </c>
      <c r="D8" s="11">
        <v>878</v>
      </c>
      <c r="E8" s="11">
        <v>902</v>
      </c>
      <c r="F8" s="11"/>
      <c r="G8" s="11">
        <v>252</v>
      </c>
      <c r="H8" s="11">
        <v>305</v>
      </c>
      <c r="I8" s="11">
        <v>304</v>
      </c>
      <c r="J8" s="11">
        <v>303</v>
      </c>
      <c r="K8" s="11">
        <v>251</v>
      </c>
      <c r="L8" s="11">
        <v>375</v>
      </c>
      <c r="M8" s="11"/>
      <c r="N8" s="11">
        <v>481</v>
      </c>
      <c r="O8" s="11">
        <v>464</v>
      </c>
      <c r="P8" s="11">
        <v>393</v>
      </c>
      <c r="Q8" s="11">
        <v>447</v>
      </c>
      <c r="R8" s="11"/>
      <c r="S8" s="11">
        <v>251</v>
      </c>
      <c r="T8" s="11">
        <v>233</v>
      </c>
      <c r="U8" s="11">
        <v>143</v>
      </c>
      <c r="V8" s="11">
        <v>161</v>
      </c>
      <c r="W8" s="11">
        <v>125</v>
      </c>
      <c r="X8" s="11">
        <v>161</v>
      </c>
      <c r="Y8" s="11">
        <v>143</v>
      </c>
      <c r="Z8" s="11">
        <v>72</v>
      </c>
      <c r="AA8" s="11">
        <v>197</v>
      </c>
      <c r="AB8" s="11">
        <v>161</v>
      </c>
      <c r="AC8" s="11">
        <v>89</v>
      </c>
      <c r="AD8" s="11">
        <v>54</v>
      </c>
      <c r="AE8" s="11"/>
      <c r="AF8" s="11">
        <v>412</v>
      </c>
      <c r="AG8" s="11">
        <v>93</v>
      </c>
      <c r="AH8" s="11">
        <v>283</v>
      </c>
      <c r="AI8" s="11">
        <v>976</v>
      </c>
      <c r="AJ8" s="11"/>
      <c r="AK8" s="11">
        <v>374</v>
      </c>
      <c r="AL8" s="11"/>
      <c r="AM8" s="11">
        <v>601</v>
      </c>
      <c r="AN8" s="11"/>
      <c r="AO8" s="11">
        <v>190</v>
      </c>
      <c r="AP8" s="11"/>
      <c r="AQ8" s="11">
        <v>449</v>
      </c>
      <c r="AR8" s="11">
        <v>133</v>
      </c>
      <c r="AS8" s="11">
        <v>1186</v>
      </c>
      <c r="AT8" s="11"/>
      <c r="AU8" s="11">
        <v>413</v>
      </c>
      <c r="AV8" s="11"/>
      <c r="AW8" s="11">
        <v>365</v>
      </c>
      <c r="AX8" s="11"/>
      <c r="AY8" s="11">
        <v>313</v>
      </c>
    </row>
    <row r="9" spans="2:51" x14ac:dyDescent="0.3">
      <c r="B9" s="15" t="s">
        <v>70</v>
      </c>
      <c r="C9" s="14">
        <v>9.1230751838842994E-2</v>
      </c>
      <c r="D9" s="14">
        <v>0.11263400963895</v>
      </c>
      <c r="E9" s="14">
        <v>6.81089542863859E-2</v>
      </c>
      <c r="F9" s="14"/>
      <c r="G9" s="14">
        <v>7.8228463354574201E-2</v>
      </c>
      <c r="H9" s="14">
        <v>8.8912982425348494E-2</v>
      </c>
      <c r="I9" s="14">
        <v>0.121160843057925</v>
      </c>
      <c r="J9" s="14">
        <v>9.3454904165197805E-2</v>
      </c>
      <c r="K9" s="14">
        <v>0.119387211513938</v>
      </c>
      <c r="L9" s="14">
        <v>5.6917839843594401E-2</v>
      </c>
      <c r="M9" s="14"/>
      <c r="N9" s="14">
        <v>8.4638659662219701E-2</v>
      </c>
      <c r="O9" s="14">
        <v>6.4271437474391194E-2</v>
      </c>
      <c r="P9" s="14">
        <v>7.1687265205231901E-2</v>
      </c>
      <c r="Q9" s="14">
        <v>0.14451187534726501</v>
      </c>
      <c r="R9" s="14"/>
      <c r="S9" s="14">
        <v>0.108101534768017</v>
      </c>
      <c r="T9" s="14">
        <v>9.7379376516070607E-2</v>
      </c>
      <c r="U9" s="14">
        <v>7.8389070819757503E-2</v>
      </c>
      <c r="V9" s="14">
        <v>8.93182867303529E-2</v>
      </c>
      <c r="W9" s="14">
        <v>6.64200495236167E-2</v>
      </c>
      <c r="X9" s="14">
        <v>0.100236577933127</v>
      </c>
      <c r="Y9" s="14">
        <v>6.6453088112287201E-2</v>
      </c>
      <c r="Z9" s="14">
        <v>6.3965397154982701E-2</v>
      </c>
      <c r="AA9" s="14">
        <v>0.10100568040117899</v>
      </c>
      <c r="AB9" s="14">
        <v>9.3905758277773393E-2</v>
      </c>
      <c r="AC9" s="14">
        <v>0.101204214967844</v>
      </c>
      <c r="AD9" s="14">
        <v>9.8429481648097297E-2</v>
      </c>
      <c r="AE9" s="14"/>
      <c r="AF9" s="14">
        <v>0.36018011786020099</v>
      </c>
      <c r="AG9" s="14">
        <v>7.6344772071645597E-2</v>
      </c>
      <c r="AH9" s="14">
        <v>0</v>
      </c>
      <c r="AI9" s="14">
        <v>6.9293784347774301E-3</v>
      </c>
      <c r="AJ9" s="14"/>
      <c r="AK9" s="14">
        <v>0.16547269164163</v>
      </c>
      <c r="AL9" s="14"/>
      <c r="AM9" s="14">
        <v>0.179183330992018</v>
      </c>
      <c r="AN9" s="14"/>
      <c r="AO9" s="14">
        <v>0.23581936269430201</v>
      </c>
      <c r="AP9" s="14"/>
      <c r="AQ9" s="14">
        <v>0.363578976335383</v>
      </c>
      <c r="AR9" s="14">
        <v>0</v>
      </c>
      <c r="AS9" s="14">
        <v>0</v>
      </c>
      <c r="AT9" s="14"/>
      <c r="AU9" s="14">
        <v>0.39562770596878799</v>
      </c>
      <c r="AV9" s="14"/>
      <c r="AW9" s="14">
        <v>0.22286734699236699</v>
      </c>
      <c r="AX9" s="14"/>
      <c r="AY9" s="14">
        <v>0.22946391285958601</v>
      </c>
    </row>
    <row r="10" spans="2:51" x14ac:dyDescent="0.3">
      <c r="B10" s="15" t="s">
        <v>71</v>
      </c>
      <c r="C10" s="14">
        <v>3.8763637242720701E-2</v>
      </c>
      <c r="D10" s="14">
        <v>4.8401227001439902E-2</v>
      </c>
      <c r="E10" s="14">
        <v>2.8803375505709401E-2</v>
      </c>
      <c r="F10" s="14"/>
      <c r="G10" s="14">
        <v>7.7343082166677096E-2</v>
      </c>
      <c r="H10" s="14">
        <v>7.2301661365968301E-2</v>
      </c>
      <c r="I10" s="14">
        <v>5.48755307250069E-2</v>
      </c>
      <c r="J10" s="14">
        <v>1.8386274230205502E-2</v>
      </c>
      <c r="K10" s="14">
        <v>6.8046743880499604E-3</v>
      </c>
      <c r="L10" s="14">
        <v>1.0307176779797299E-2</v>
      </c>
      <c r="M10" s="14"/>
      <c r="N10" s="14">
        <v>6.3153061872058006E-2</v>
      </c>
      <c r="O10" s="14">
        <v>4.1730084605272999E-2</v>
      </c>
      <c r="P10" s="14">
        <v>2.3813728100932199E-2</v>
      </c>
      <c r="Q10" s="14">
        <v>2.30173009026781E-2</v>
      </c>
      <c r="R10" s="14"/>
      <c r="S10" s="14">
        <v>7.5305813608846098E-2</v>
      </c>
      <c r="T10" s="14">
        <v>2.9673747183873101E-2</v>
      </c>
      <c r="U10" s="14">
        <v>4.95158386599392E-2</v>
      </c>
      <c r="V10" s="14">
        <v>1.30882091616802E-2</v>
      </c>
      <c r="W10" s="14">
        <v>3.0298632471034599E-2</v>
      </c>
      <c r="X10" s="14">
        <v>3.9023932174866702E-2</v>
      </c>
      <c r="Y10" s="14">
        <v>4.1579209750557802E-2</v>
      </c>
      <c r="Z10" s="14">
        <v>2.5041910509599901E-2</v>
      </c>
      <c r="AA10" s="14">
        <v>4.4476673942744502E-2</v>
      </c>
      <c r="AB10" s="14">
        <v>0</v>
      </c>
      <c r="AC10" s="14">
        <v>7.8272944112874901E-2</v>
      </c>
      <c r="AD10" s="14">
        <v>1.54508688676517E-2</v>
      </c>
      <c r="AE10" s="14"/>
      <c r="AF10" s="14">
        <v>0.146121482899841</v>
      </c>
      <c r="AG10" s="14">
        <v>4.1164424884603402E-2</v>
      </c>
      <c r="AH10" s="14">
        <v>0</v>
      </c>
      <c r="AI10" s="14">
        <v>2.5026878878756302E-3</v>
      </c>
      <c r="AJ10" s="14"/>
      <c r="AK10" s="14">
        <v>6.3964128690192107E-2</v>
      </c>
      <c r="AL10" s="14"/>
      <c r="AM10" s="14">
        <v>7.1175800214268503E-2</v>
      </c>
      <c r="AN10" s="14"/>
      <c r="AO10" s="14">
        <v>8.2642051938885394E-2</v>
      </c>
      <c r="AP10" s="14"/>
      <c r="AQ10" s="14">
        <v>0.154483474745891</v>
      </c>
      <c r="AR10" s="14">
        <v>0</v>
      </c>
      <c r="AS10" s="14">
        <v>0</v>
      </c>
      <c r="AT10" s="14"/>
      <c r="AU10" s="14">
        <v>0.16810087134253299</v>
      </c>
      <c r="AV10" s="14"/>
      <c r="AW10" s="14">
        <v>0.13452866249053999</v>
      </c>
      <c r="AX10" s="14"/>
      <c r="AY10" s="14">
        <v>0.157935456659346</v>
      </c>
    </row>
    <row r="11" spans="2:51" x14ac:dyDescent="0.3">
      <c r="B11" s="15" t="s">
        <v>72</v>
      </c>
      <c r="C11" s="14">
        <v>2.6979077951684301E-2</v>
      </c>
      <c r="D11" s="14">
        <v>3.0742576973360001E-2</v>
      </c>
      <c r="E11" s="14">
        <v>2.3617082419406299E-2</v>
      </c>
      <c r="F11" s="14"/>
      <c r="G11" s="14">
        <v>5.0970373105735503E-2</v>
      </c>
      <c r="H11" s="14">
        <v>5.8370430810461102E-2</v>
      </c>
      <c r="I11" s="14">
        <v>3.2421399008644797E-2</v>
      </c>
      <c r="J11" s="14">
        <v>1.3106158513343799E-2</v>
      </c>
      <c r="K11" s="14">
        <v>7.62563812721104E-3</v>
      </c>
      <c r="L11" s="14">
        <v>5.0421146830786903E-3</v>
      </c>
      <c r="M11" s="14"/>
      <c r="N11" s="14">
        <v>4.1999916311122799E-2</v>
      </c>
      <c r="O11" s="14">
        <v>2.12339444793356E-2</v>
      </c>
      <c r="P11" s="14">
        <v>1.9954629602087898E-2</v>
      </c>
      <c r="Q11" s="14">
        <v>2.32569801249051E-2</v>
      </c>
      <c r="R11" s="14"/>
      <c r="S11" s="14">
        <v>7.4225721548517004E-2</v>
      </c>
      <c r="T11" s="14">
        <v>1.1827795054875301E-2</v>
      </c>
      <c r="U11" s="14">
        <v>7.67516991951008E-3</v>
      </c>
      <c r="V11" s="14">
        <v>8.0556985836215192E-3</v>
      </c>
      <c r="W11" s="14">
        <v>8.1259913170037609E-3</v>
      </c>
      <c r="X11" s="14">
        <v>1.8277699141678001E-2</v>
      </c>
      <c r="Y11" s="14">
        <v>2.8296553990867598E-2</v>
      </c>
      <c r="Z11" s="14">
        <v>4.9496343318531498E-2</v>
      </c>
      <c r="AA11" s="14">
        <v>4.1028696894999397E-2</v>
      </c>
      <c r="AB11" s="14">
        <v>2.4705262098835602E-2</v>
      </c>
      <c r="AC11" s="14">
        <v>9.8763141595768003E-3</v>
      </c>
      <c r="AD11" s="14">
        <v>0</v>
      </c>
      <c r="AE11" s="14"/>
      <c r="AF11" s="14">
        <v>6.59408109328328E-2</v>
      </c>
      <c r="AG11" s="14">
        <v>0.103676567932641</v>
      </c>
      <c r="AH11" s="14">
        <v>0</v>
      </c>
      <c r="AI11" s="14">
        <v>7.2376927586669101E-3</v>
      </c>
      <c r="AJ11" s="14"/>
      <c r="AK11" s="14">
        <v>4.1083321977444701E-2</v>
      </c>
      <c r="AL11" s="14"/>
      <c r="AM11" s="14">
        <v>4.6018676569085301E-2</v>
      </c>
      <c r="AN11" s="14"/>
      <c r="AO11" s="14">
        <v>4.4150484674963103E-2</v>
      </c>
      <c r="AP11" s="14"/>
      <c r="AQ11" s="14">
        <v>0.107518850238934</v>
      </c>
      <c r="AR11" s="14">
        <v>0</v>
      </c>
      <c r="AS11" s="14">
        <v>0</v>
      </c>
      <c r="AT11" s="14"/>
      <c r="AU11" s="14">
        <v>0.116996412986191</v>
      </c>
      <c r="AV11" s="14"/>
      <c r="AW11" s="14">
        <v>9.7482203296844899E-2</v>
      </c>
      <c r="AX11" s="14"/>
      <c r="AY11" s="14">
        <v>0.10437832844151899</v>
      </c>
    </row>
    <row r="12" spans="2:51" x14ac:dyDescent="0.3">
      <c r="B12" s="15" t="s">
        <v>73</v>
      </c>
      <c r="C12" s="14">
        <v>1.9782193084350901E-2</v>
      </c>
      <c r="D12" s="14">
        <v>2.50908389629938E-2</v>
      </c>
      <c r="E12" s="14">
        <v>1.4837432209677801E-2</v>
      </c>
      <c r="F12" s="14"/>
      <c r="G12" s="14">
        <v>4.2981136236791201E-2</v>
      </c>
      <c r="H12" s="14">
        <v>4.9945929220201198E-2</v>
      </c>
      <c r="I12" s="14">
        <v>1.30225466674151E-2</v>
      </c>
      <c r="J12" s="14">
        <v>8.0448829424812403E-3</v>
      </c>
      <c r="K12" s="14">
        <v>3.9483577594678198E-3</v>
      </c>
      <c r="L12" s="14">
        <v>5.1983854480323298E-3</v>
      </c>
      <c r="M12" s="14"/>
      <c r="N12" s="14">
        <v>3.9042256675107301E-2</v>
      </c>
      <c r="O12" s="14">
        <v>1.6465879871704999E-2</v>
      </c>
      <c r="P12" s="14">
        <v>1.5866067777829299E-2</v>
      </c>
      <c r="Q12" s="14">
        <v>6.1639088660031703E-3</v>
      </c>
      <c r="R12" s="14"/>
      <c r="S12" s="14">
        <v>4.4883726094561302E-2</v>
      </c>
      <c r="T12" s="14">
        <v>1.7823923058234398E-2</v>
      </c>
      <c r="U12" s="14">
        <v>1.5363936701615699E-2</v>
      </c>
      <c r="V12" s="14">
        <v>0</v>
      </c>
      <c r="W12" s="14">
        <v>0</v>
      </c>
      <c r="X12" s="14">
        <v>2.4343508603880501E-2</v>
      </c>
      <c r="Y12" s="14">
        <v>2.8647538114633601E-2</v>
      </c>
      <c r="Z12" s="14">
        <v>2.7882891133049901E-2</v>
      </c>
      <c r="AA12" s="14">
        <v>1.97202966071531E-2</v>
      </c>
      <c r="AB12" s="14">
        <v>6.1169224210009098E-3</v>
      </c>
      <c r="AC12" s="14">
        <v>2.18789326087124E-2</v>
      </c>
      <c r="AD12" s="14">
        <v>1.7629930304486102E-2</v>
      </c>
      <c r="AE12" s="14"/>
      <c r="AF12" s="14">
        <v>6.6813657473167296E-2</v>
      </c>
      <c r="AG12" s="14">
        <v>7.4223879722871394E-2</v>
      </c>
      <c r="AH12" s="14">
        <v>0</v>
      </c>
      <c r="AI12" s="14">
        <v>1.0316457850272501E-3</v>
      </c>
      <c r="AJ12" s="14"/>
      <c r="AK12" s="14">
        <v>2.40385960602554E-2</v>
      </c>
      <c r="AL12" s="14"/>
      <c r="AM12" s="14">
        <v>4.0492055237780801E-2</v>
      </c>
      <c r="AN12" s="14"/>
      <c r="AO12" s="14">
        <v>4.2559228875027298E-2</v>
      </c>
      <c r="AP12" s="14"/>
      <c r="AQ12" s="14">
        <v>4.2120466720620899E-2</v>
      </c>
      <c r="AR12" s="14">
        <v>0.123563846508875</v>
      </c>
      <c r="AS12" s="14">
        <v>0</v>
      </c>
      <c r="AT12" s="14"/>
      <c r="AU12" s="14">
        <v>8.5786683889424606E-2</v>
      </c>
      <c r="AV12" s="14"/>
      <c r="AW12" s="14">
        <v>6.5097883208267204E-2</v>
      </c>
      <c r="AX12" s="14"/>
      <c r="AY12" s="14">
        <v>7.7081996871588496E-2</v>
      </c>
    </row>
    <row r="13" spans="2:51" x14ac:dyDescent="0.3">
      <c r="B13" s="15" t="s">
        <v>74</v>
      </c>
      <c r="C13" s="14">
        <v>2.05675286803308E-2</v>
      </c>
      <c r="D13" s="14">
        <v>2.1563107172932E-2</v>
      </c>
      <c r="E13" s="14">
        <v>1.9826966177351801E-2</v>
      </c>
      <c r="F13" s="14"/>
      <c r="G13" s="14">
        <v>7.5011168596297098E-2</v>
      </c>
      <c r="H13" s="14">
        <v>3.8390926379968597E-2</v>
      </c>
      <c r="I13" s="14">
        <v>1.62596174943179E-2</v>
      </c>
      <c r="J13" s="14">
        <v>4.1285834170677101E-3</v>
      </c>
      <c r="K13" s="14">
        <v>0</v>
      </c>
      <c r="L13" s="14">
        <v>0</v>
      </c>
      <c r="M13" s="14"/>
      <c r="N13" s="14">
        <v>2.7526916618626499E-2</v>
      </c>
      <c r="O13" s="14">
        <v>1.9912389479778698E-2</v>
      </c>
      <c r="P13" s="14">
        <v>2.0818813289782301E-2</v>
      </c>
      <c r="Q13" s="14">
        <v>1.37679800955953E-2</v>
      </c>
      <c r="R13" s="14"/>
      <c r="S13" s="14">
        <v>3.9464132316948598E-2</v>
      </c>
      <c r="T13" s="14">
        <v>2.7842445383106099E-2</v>
      </c>
      <c r="U13" s="14">
        <v>6.7732937814962198E-3</v>
      </c>
      <c r="V13" s="14">
        <v>8.0105789579174996E-3</v>
      </c>
      <c r="W13" s="14">
        <v>2.24306860372031E-2</v>
      </c>
      <c r="X13" s="14">
        <v>4.2500521752786999E-2</v>
      </c>
      <c r="Y13" s="14">
        <v>1.31577744165432E-2</v>
      </c>
      <c r="Z13" s="14">
        <v>0</v>
      </c>
      <c r="AA13" s="14">
        <v>2.0164283008275E-2</v>
      </c>
      <c r="AB13" s="14">
        <v>0</v>
      </c>
      <c r="AC13" s="14">
        <v>2.9922562553672601E-2</v>
      </c>
      <c r="AD13" s="14">
        <v>0</v>
      </c>
      <c r="AE13" s="14"/>
      <c r="AF13" s="14">
        <v>5.5065955697533302E-2</v>
      </c>
      <c r="AG13" s="14">
        <v>8.3189475147703598E-2</v>
      </c>
      <c r="AH13" s="14">
        <v>0</v>
      </c>
      <c r="AI13" s="14">
        <v>5.6608837404794098E-3</v>
      </c>
      <c r="AJ13" s="14"/>
      <c r="AK13" s="14">
        <v>3.0738587629057498E-2</v>
      </c>
      <c r="AL13" s="14"/>
      <c r="AM13" s="14">
        <v>4.0493206410339301E-2</v>
      </c>
      <c r="AN13" s="14"/>
      <c r="AO13" s="14">
        <v>7.1387017737268493E-2</v>
      </c>
      <c r="AP13" s="14"/>
      <c r="AQ13" s="14">
        <v>4.1513160451957701E-2</v>
      </c>
      <c r="AR13" s="14">
        <v>0.13614029555757601</v>
      </c>
      <c r="AS13" s="14">
        <v>0</v>
      </c>
      <c r="AT13" s="14"/>
      <c r="AU13" s="14">
        <v>8.9192339482420502E-2</v>
      </c>
      <c r="AV13" s="14"/>
      <c r="AW13" s="14">
        <v>7.7899550769033502E-2</v>
      </c>
      <c r="AX13" s="14"/>
      <c r="AY13" s="14">
        <v>9.0395770994744995E-2</v>
      </c>
    </row>
    <row r="14" spans="2:51" x14ac:dyDescent="0.3">
      <c r="B14" s="15" t="s">
        <v>75</v>
      </c>
      <c r="C14" s="14">
        <v>3.3274290757863499E-2</v>
      </c>
      <c r="D14" s="14">
        <v>3.1160678413024601E-2</v>
      </c>
      <c r="E14" s="14">
        <v>3.3131822769336898E-2</v>
      </c>
      <c r="F14" s="14"/>
      <c r="G14" s="14">
        <v>7.2841536497080098E-2</v>
      </c>
      <c r="H14" s="14">
        <v>4.7191122993492603E-2</v>
      </c>
      <c r="I14" s="14">
        <v>4.4536077914250398E-2</v>
      </c>
      <c r="J14" s="14">
        <v>1.55496373204955E-2</v>
      </c>
      <c r="K14" s="14">
        <v>1.480184692007E-2</v>
      </c>
      <c r="L14" s="14">
        <v>1.2892315338749899E-2</v>
      </c>
      <c r="M14" s="14"/>
      <c r="N14" s="14">
        <v>3.4859739527851201E-2</v>
      </c>
      <c r="O14" s="14">
        <v>3.4892321363761497E-2</v>
      </c>
      <c r="P14" s="14">
        <v>3.8037839021309201E-2</v>
      </c>
      <c r="Q14" s="14">
        <v>2.60727917125715E-2</v>
      </c>
      <c r="R14" s="14"/>
      <c r="S14" s="14">
        <v>4.8204018744295099E-2</v>
      </c>
      <c r="T14" s="14">
        <v>3.6715057164797303E-2</v>
      </c>
      <c r="U14" s="14">
        <v>4.8450190754662198E-2</v>
      </c>
      <c r="V14" s="14">
        <v>2.9962302008327699E-2</v>
      </c>
      <c r="W14" s="14">
        <v>2.44518027709494E-2</v>
      </c>
      <c r="X14" s="14">
        <v>3.1502289190678101E-2</v>
      </c>
      <c r="Y14" s="14">
        <v>2.15195425920152E-2</v>
      </c>
      <c r="Z14" s="14">
        <v>1.1517483470505199E-2</v>
      </c>
      <c r="AA14" s="14">
        <v>4.4137150592959598E-2</v>
      </c>
      <c r="AB14" s="14">
        <v>6.4106494904760704E-3</v>
      </c>
      <c r="AC14" s="14">
        <v>5.0845316859896898E-2</v>
      </c>
      <c r="AD14" s="14">
        <v>1.6044471357199299E-2</v>
      </c>
      <c r="AE14" s="14"/>
      <c r="AF14" s="14">
        <v>5.1702514815024303E-2</v>
      </c>
      <c r="AG14" s="14">
        <v>0.17741391094731401</v>
      </c>
      <c r="AH14" s="14">
        <v>0</v>
      </c>
      <c r="AI14" s="14">
        <v>2.1298229651129499E-2</v>
      </c>
      <c r="AJ14" s="14"/>
      <c r="AK14" s="14">
        <v>4.5798443530269302E-2</v>
      </c>
      <c r="AL14" s="14"/>
      <c r="AM14" s="14">
        <v>4.8294103706653102E-2</v>
      </c>
      <c r="AN14" s="14"/>
      <c r="AO14" s="14">
        <v>3.8646264948539698E-2</v>
      </c>
      <c r="AP14" s="14"/>
      <c r="AQ14" s="14">
        <v>4.0951066162691001E-2</v>
      </c>
      <c r="AR14" s="14">
        <v>0.30845098308758201</v>
      </c>
      <c r="AS14" s="14">
        <v>0</v>
      </c>
      <c r="AT14" s="14"/>
      <c r="AU14" s="14">
        <v>0.144295986330643</v>
      </c>
      <c r="AV14" s="14"/>
      <c r="AW14" s="14">
        <v>7.0643555585730294E-2</v>
      </c>
      <c r="AX14" s="14"/>
      <c r="AY14" s="14">
        <v>8.8243248583935202E-2</v>
      </c>
    </row>
    <row r="15" spans="2:51" x14ac:dyDescent="0.3">
      <c r="B15" s="15" t="s">
        <v>76</v>
      </c>
      <c r="C15" s="14">
        <v>0.76107226191518595</v>
      </c>
      <c r="D15" s="14">
        <v>0.72011379751980398</v>
      </c>
      <c r="E15" s="14">
        <v>0.80516179567846302</v>
      </c>
      <c r="F15" s="14"/>
      <c r="G15" s="14">
        <v>0.59896779885303897</v>
      </c>
      <c r="H15" s="14">
        <v>0.62410240346227597</v>
      </c>
      <c r="I15" s="14">
        <v>0.71772398513243996</v>
      </c>
      <c r="J15" s="14">
        <v>0.82956846597129097</v>
      </c>
      <c r="K15" s="14">
        <v>0.84293451315763901</v>
      </c>
      <c r="L15" s="14">
        <v>0.90660934116484604</v>
      </c>
      <c r="M15" s="14"/>
      <c r="N15" s="14">
        <v>0.70256150456992295</v>
      </c>
      <c r="O15" s="14">
        <v>0.79521806558000796</v>
      </c>
      <c r="P15" s="14">
        <v>0.79762435815191701</v>
      </c>
      <c r="Q15" s="14">
        <v>0.75378011173875203</v>
      </c>
      <c r="R15" s="14"/>
      <c r="S15" s="14">
        <v>0.60555040144731098</v>
      </c>
      <c r="T15" s="14">
        <v>0.77873765563904296</v>
      </c>
      <c r="U15" s="14">
        <v>0.78678170644423795</v>
      </c>
      <c r="V15" s="14">
        <v>0.82789107400928297</v>
      </c>
      <c r="W15" s="14">
        <v>0.83274865824088196</v>
      </c>
      <c r="X15" s="14">
        <v>0.73695947823678798</v>
      </c>
      <c r="Y15" s="14">
        <v>0.78691818138273195</v>
      </c>
      <c r="Z15" s="14">
        <v>0.82209597441333104</v>
      </c>
      <c r="AA15" s="14">
        <v>0.71347506255274995</v>
      </c>
      <c r="AB15" s="14">
        <v>0.868861407711914</v>
      </c>
      <c r="AC15" s="14">
        <v>0.69835405671234796</v>
      </c>
      <c r="AD15" s="14">
        <v>0.85244524782256603</v>
      </c>
      <c r="AE15" s="14"/>
      <c r="AF15" s="14">
        <v>0.24906143044217499</v>
      </c>
      <c r="AG15" s="14">
        <v>0.44398696929322101</v>
      </c>
      <c r="AH15" s="14">
        <v>0.99139611225089996</v>
      </c>
      <c r="AI15" s="14">
        <v>0.94470690965646698</v>
      </c>
      <c r="AJ15" s="14"/>
      <c r="AK15" s="14">
        <v>0.62000222088411705</v>
      </c>
      <c r="AL15" s="14"/>
      <c r="AM15" s="14">
        <v>0.56753643131485199</v>
      </c>
      <c r="AN15" s="14"/>
      <c r="AO15" s="14">
        <v>0.47882935119789599</v>
      </c>
      <c r="AP15" s="14"/>
      <c r="AQ15" s="14">
        <v>0.24529050925079601</v>
      </c>
      <c r="AR15" s="14">
        <v>0.43184487484596701</v>
      </c>
      <c r="AS15" s="14">
        <v>1</v>
      </c>
      <c r="AT15" s="14"/>
      <c r="AU15" s="14">
        <v>0</v>
      </c>
      <c r="AV15" s="14"/>
      <c r="AW15" s="14">
        <v>0.32882462750442198</v>
      </c>
      <c r="AX15" s="14"/>
      <c r="AY15" s="14">
        <v>0.24597238745660799</v>
      </c>
    </row>
    <row r="16" spans="2:51" x14ac:dyDescent="0.3">
      <c r="B16" s="15" t="s">
        <v>77</v>
      </c>
      <c r="C16" s="20">
        <v>8.3302585290209001E-3</v>
      </c>
      <c r="D16" s="20">
        <v>1.0293764317496E-2</v>
      </c>
      <c r="E16" s="20">
        <v>6.5125709536688102E-3</v>
      </c>
      <c r="F16" s="20"/>
      <c r="G16" s="20">
        <v>3.6564411898053302E-3</v>
      </c>
      <c r="H16" s="20">
        <v>2.07845433422836E-2</v>
      </c>
      <c r="I16" s="20">
        <v>0</v>
      </c>
      <c r="J16" s="20">
        <v>1.7761093439917001E-2</v>
      </c>
      <c r="K16" s="20">
        <v>4.4977581336236904E-3</v>
      </c>
      <c r="L16" s="20">
        <v>3.0328267419019099E-3</v>
      </c>
      <c r="M16" s="20"/>
      <c r="N16" s="20">
        <v>6.2179447630911601E-3</v>
      </c>
      <c r="O16" s="20">
        <v>6.2758771457470499E-3</v>
      </c>
      <c r="P16" s="20">
        <v>1.2197298850909701E-2</v>
      </c>
      <c r="Q16" s="20">
        <v>9.4290512122291205E-3</v>
      </c>
      <c r="R16" s="20"/>
      <c r="S16" s="20">
        <v>4.2646514715033801E-3</v>
      </c>
      <c r="T16" s="20">
        <v>0</v>
      </c>
      <c r="U16" s="20">
        <v>7.0507929187815996E-3</v>
      </c>
      <c r="V16" s="20">
        <v>2.3673850548817401E-2</v>
      </c>
      <c r="W16" s="20">
        <v>1.55241796393106E-2</v>
      </c>
      <c r="X16" s="20">
        <v>7.1559929661946103E-3</v>
      </c>
      <c r="Y16" s="20">
        <v>1.3428111640363701E-2</v>
      </c>
      <c r="Z16" s="20">
        <v>0</v>
      </c>
      <c r="AA16" s="20">
        <v>1.59921559999401E-2</v>
      </c>
      <c r="AB16" s="20">
        <v>0</v>
      </c>
      <c r="AC16" s="20">
        <v>9.6456580250738107E-3</v>
      </c>
      <c r="AD16" s="20">
        <v>0</v>
      </c>
      <c r="AE16" s="20"/>
      <c r="AF16" s="20">
        <v>5.1140298792247997E-3</v>
      </c>
      <c r="AG16" s="20">
        <v>0</v>
      </c>
      <c r="AH16" s="20">
        <v>8.6038877491000695E-3</v>
      </c>
      <c r="AI16" s="20">
        <v>1.0632572085576599E-2</v>
      </c>
      <c r="AJ16" s="20"/>
      <c r="AK16" s="20">
        <v>8.9020095870345501E-3</v>
      </c>
      <c r="AL16" s="20"/>
      <c r="AM16" s="20">
        <v>6.8063955550033504E-3</v>
      </c>
      <c r="AN16" s="20"/>
      <c r="AO16" s="20">
        <v>5.9662379331173396E-3</v>
      </c>
      <c r="AP16" s="20"/>
      <c r="AQ16" s="20">
        <v>4.5434960937268502E-3</v>
      </c>
      <c r="AR16" s="20">
        <v>0</v>
      </c>
      <c r="AS16" s="20">
        <v>0</v>
      </c>
      <c r="AT16" s="20"/>
      <c r="AU16" s="20">
        <v>0</v>
      </c>
      <c r="AV16" s="20"/>
      <c r="AW16" s="20">
        <v>2.6561701527942302E-3</v>
      </c>
      <c r="AX16" s="20"/>
      <c r="AY16" s="20">
        <v>6.5288981326716497E-3</v>
      </c>
    </row>
    <row r="17" spans="2:2" x14ac:dyDescent="0.3">
      <c r="B17" s="16"/>
    </row>
    <row r="18" spans="2:2" x14ac:dyDescent="0.3">
      <c r="B18" t="s">
        <v>79</v>
      </c>
    </row>
    <row r="19" spans="2:2" x14ac:dyDescent="0.3">
      <c r="B19" t="s">
        <v>80</v>
      </c>
    </row>
    <row r="21" spans="2:2" x14ac:dyDescent="0.3">
      <c r="B21" s="8" t="str">
        <f>HYPERLINK("#'Contents'!A1", "Return to Contents")</f>
        <v>Return to Contents</v>
      </c>
    </row>
  </sheetData>
  <mergeCells count="13">
    <mergeCell ref="AW5"/>
    <mergeCell ref="AY5"/>
    <mergeCell ref="D2:AO2"/>
    <mergeCell ref="AK5"/>
    <mergeCell ref="AM5"/>
    <mergeCell ref="AO5"/>
    <mergeCell ref="AQ5:AS5"/>
    <mergeCell ref="AU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Y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5" width="10.6640625" customWidth="1"/>
    <col min="36" max="36" width="2.21875" customWidth="1"/>
    <col min="37" max="37" width="10.6640625" customWidth="1"/>
    <col min="38" max="38" width="2.21875" customWidth="1"/>
    <col min="39" max="39" width="10.6640625" customWidth="1"/>
    <col min="40" max="40" width="2.21875" customWidth="1"/>
    <col min="41" max="41" width="10.6640625" customWidth="1"/>
    <col min="42" max="42" width="2.21875" customWidth="1"/>
    <col min="43" max="45" width="10.6640625" customWidth="1"/>
    <col min="46" max="46" width="2.21875" customWidth="1"/>
    <col min="47" max="47" width="10.6640625" customWidth="1"/>
    <col min="48" max="48" width="2.21875" customWidth="1"/>
    <col min="49" max="49" width="10.6640625" customWidth="1"/>
    <col min="50" max="50" width="2.21875" customWidth="1"/>
    <col min="51" max="51" width="10.6640625" customWidth="1"/>
    <col min="52" max="52" width="2.21875" customWidth="1"/>
  </cols>
  <sheetData>
    <row r="2" spans="2:51" ht="40.049999999999997" customHeight="1" x14ac:dyDescent="0.3">
      <c r="D2" s="29" t="s">
        <v>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51" ht="30" customHeight="1" x14ac:dyDescent="0.3">
      <c r="B5" s="19"/>
      <c r="C5" s="19"/>
      <c r="D5" s="30" t="s">
        <v>55</v>
      </c>
      <c r="E5" s="30"/>
      <c r="F5" s="19"/>
      <c r="G5" s="30" t="s">
        <v>56</v>
      </c>
      <c r="H5" s="30"/>
      <c r="I5" s="30"/>
      <c r="J5" s="30"/>
      <c r="K5" s="30"/>
      <c r="L5" s="30"/>
      <c r="M5" s="19"/>
      <c r="N5" s="30" t="s">
        <v>57</v>
      </c>
      <c r="O5" s="30"/>
      <c r="P5" s="30"/>
      <c r="Q5" s="30"/>
      <c r="R5" s="19"/>
      <c r="S5" s="30" t="s">
        <v>58</v>
      </c>
      <c r="T5" s="30"/>
      <c r="U5" s="30"/>
      <c r="V5" s="30"/>
      <c r="W5" s="30"/>
      <c r="X5" s="30"/>
      <c r="Y5" s="30"/>
      <c r="Z5" s="30"/>
      <c r="AA5" s="30"/>
      <c r="AB5" s="30"/>
      <c r="AC5" s="30"/>
      <c r="AD5" s="30"/>
      <c r="AE5" s="19"/>
      <c r="AF5" s="30" t="s">
        <v>43</v>
      </c>
      <c r="AG5" s="30"/>
      <c r="AH5" s="30"/>
      <c r="AI5" s="30"/>
      <c r="AJ5" s="19"/>
      <c r="AK5" s="30" t="s">
        <v>59</v>
      </c>
      <c r="AL5" s="19"/>
      <c r="AM5" s="30" t="s">
        <v>60</v>
      </c>
      <c r="AN5" s="19"/>
      <c r="AO5" s="30" t="s">
        <v>49</v>
      </c>
      <c r="AP5" s="19"/>
      <c r="AQ5" s="30" t="s">
        <v>61</v>
      </c>
      <c r="AR5" s="30"/>
      <c r="AS5" s="30"/>
      <c r="AT5" s="19"/>
      <c r="AU5" s="30" t="s">
        <v>52</v>
      </c>
      <c r="AV5" s="19"/>
      <c r="AW5" s="30" t="s">
        <v>62</v>
      </c>
      <c r="AX5" s="19"/>
      <c r="AY5" s="30" t="s">
        <v>54</v>
      </c>
    </row>
    <row r="6" spans="2:5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M6" s="12" t="s">
        <v>48</v>
      </c>
      <c r="AO6" s="12" t="s">
        <v>49</v>
      </c>
      <c r="AQ6" s="12" t="s">
        <v>43</v>
      </c>
      <c r="AR6" s="12" t="s">
        <v>50</v>
      </c>
      <c r="AS6" s="12" t="s">
        <v>51</v>
      </c>
      <c r="AU6" s="12" t="s">
        <v>52</v>
      </c>
      <c r="AW6" s="12" t="s">
        <v>53</v>
      </c>
      <c r="AY6" s="12" t="s">
        <v>54</v>
      </c>
    </row>
    <row r="7" spans="2:51" ht="30" customHeight="1" x14ac:dyDescent="0.3">
      <c r="B7" s="10" t="s">
        <v>19</v>
      </c>
      <c r="C7" s="10">
        <v>1790</v>
      </c>
      <c r="D7" s="10">
        <v>917</v>
      </c>
      <c r="E7" s="10">
        <v>863</v>
      </c>
      <c r="F7" s="10"/>
      <c r="G7" s="10">
        <v>280</v>
      </c>
      <c r="H7" s="10">
        <v>292</v>
      </c>
      <c r="I7" s="10">
        <v>305</v>
      </c>
      <c r="J7" s="10">
        <v>283</v>
      </c>
      <c r="K7" s="10">
        <v>257</v>
      </c>
      <c r="L7" s="10">
        <v>373</v>
      </c>
      <c r="M7" s="10"/>
      <c r="N7" s="10">
        <v>479</v>
      </c>
      <c r="O7" s="10">
        <v>461</v>
      </c>
      <c r="P7" s="10">
        <v>360</v>
      </c>
      <c r="Q7" s="10">
        <v>485</v>
      </c>
      <c r="R7" s="10"/>
      <c r="S7" s="10">
        <v>265</v>
      </c>
      <c r="T7" s="10">
        <v>236</v>
      </c>
      <c r="U7" s="10">
        <v>124</v>
      </c>
      <c r="V7" s="10">
        <v>138</v>
      </c>
      <c r="W7" s="10">
        <v>125</v>
      </c>
      <c r="X7" s="10">
        <v>162</v>
      </c>
      <c r="Y7" s="10">
        <v>143</v>
      </c>
      <c r="Z7" s="10">
        <v>78</v>
      </c>
      <c r="AA7" s="10">
        <v>196</v>
      </c>
      <c r="AB7" s="10">
        <v>166</v>
      </c>
      <c r="AC7" s="10">
        <v>97</v>
      </c>
      <c r="AD7" s="10">
        <v>60</v>
      </c>
      <c r="AE7" s="10"/>
      <c r="AF7" s="10">
        <v>416</v>
      </c>
      <c r="AG7" s="10">
        <v>94</v>
      </c>
      <c r="AH7" s="10">
        <v>276</v>
      </c>
      <c r="AI7" s="10">
        <v>976</v>
      </c>
      <c r="AJ7" s="10"/>
      <c r="AK7" s="10">
        <v>378</v>
      </c>
      <c r="AL7" s="10"/>
      <c r="AM7" s="10">
        <v>610</v>
      </c>
      <c r="AN7" s="10"/>
      <c r="AO7" s="10">
        <v>187</v>
      </c>
      <c r="AP7" s="10"/>
      <c r="AQ7" s="10">
        <v>455</v>
      </c>
      <c r="AR7" s="10">
        <v>136</v>
      </c>
      <c r="AS7" s="10">
        <v>1179</v>
      </c>
      <c r="AT7" s="10"/>
      <c r="AU7" s="10">
        <v>422</v>
      </c>
      <c r="AV7" s="10"/>
      <c r="AW7" s="10">
        <v>368</v>
      </c>
      <c r="AX7" s="10"/>
      <c r="AY7" s="10">
        <v>317</v>
      </c>
    </row>
    <row r="8" spans="2:51" ht="30" customHeight="1" x14ac:dyDescent="0.3">
      <c r="B8" s="11" t="s">
        <v>20</v>
      </c>
      <c r="C8" s="11">
        <v>1790</v>
      </c>
      <c r="D8" s="11">
        <v>878</v>
      </c>
      <c r="E8" s="11">
        <v>902</v>
      </c>
      <c r="F8" s="11"/>
      <c r="G8" s="11">
        <v>252</v>
      </c>
      <c r="H8" s="11">
        <v>305</v>
      </c>
      <c r="I8" s="11">
        <v>304</v>
      </c>
      <c r="J8" s="11">
        <v>303</v>
      </c>
      <c r="K8" s="11">
        <v>251</v>
      </c>
      <c r="L8" s="11">
        <v>375</v>
      </c>
      <c r="M8" s="11"/>
      <c r="N8" s="11">
        <v>481</v>
      </c>
      <c r="O8" s="11">
        <v>464</v>
      </c>
      <c r="P8" s="11">
        <v>393</v>
      </c>
      <c r="Q8" s="11">
        <v>447</v>
      </c>
      <c r="R8" s="11"/>
      <c r="S8" s="11">
        <v>251</v>
      </c>
      <c r="T8" s="11">
        <v>233</v>
      </c>
      <c r="U8" s="11">
        <v>143</v>
      </c>
      <c r="V8" s="11">
        <v>161</v>
      </c>
      <c r="W8" s="11">
        <v>125</v>
      </c>
      <c r="X8" s="11">
        <v>161</v>
      </c>
      <c r="Y8" s="11">
        <v>143</v>
      </c>
      <c r="Z8" s="11">
        <v>72</v>
      </c>
      <c r="AA8" s="11">
        <v>197</v>
      </c>
      <c r="AB8" s="11">
        <v>161</v>
      </c>
      <c r="AC8" s="11">
        <v>89</v>
      </c>
      <c r="AD8" s="11">
        <v>54</v>
      </c>
      <c r="AE8" s="11"/>
      <c r="AF8" s="11">
        <v>412</v>
      </c>
      <c r="AG8" s="11">
        <v>93</v>
      </c>
      <c r="AH8" s="11">
        <v>283</v>
      </c>
      <c r="AI8" s="11">
        <v>976</v>
      </c>
      <c r="AJ8" s="11"/>
      <c r="AK8" s="11">
        <v>374</v>
      </c>
      <c r="AL8" s="11"/>
      <c r="AM8" s="11">
        <v>601</v>
      </c>
      <c r="AN8" s="11"/>
      <c r="AO8" s="11">
        <v>190</v>
      </c>
      <c r="AP8" s="11"/>
      <c r="AQ8" s="11">
        <v>449</v>
      </c>
      <c r="AR8" s="11">
        <v>133</v>
      </c>
      <c r="AS8" s="11">
        <v>1186</v>
      </c>
      <c r="AT8" s="11"/>
      <c r="AU8" s="11">
        <v>413</v>
      </c>
      <c r="AV8" s="11"/>
      <c r="AW8" s="11">
        <v>365</v>
      </c>
      <c r="AX8" s="11"/>
      <c r="AY8" s="11">
        <v>313</v>
      </c>
    </row>
    <row r="9" spans="2:51" x14ac:dyDescent="0.3">
      <c r="B9" s="15" t="s">
        <v>70</v>
      </c>
      <c r="C9" s="14">
        <v>7.7427830443798001E-2</v>
      </c>
      <c r="D9" s="14">
        <v>6.8950728829300201E-2</v>
      </c>
      <c r="E9" s="14">
        <v>8.3083940288432204E-2</v>
      </c>
      <c r="F9" s="14"/>
      <c r="G9" s="14">
        <v>9.0693142063446794E-2</v>
      </c>
      <c r="H9" s="14">
        <v>0.113665784402341</v>
      </c>
      <c r="I9" s="14">
        <v>0.102287686966647</v>
      </c>
      <c r="J9" s="14">
        <v>6.4192159748128905E-2</v>
      </c>
      <c r="K9" s="14">
        <v>7.1351879166249604E-2</v>
      </c>
      <c r="L9" s="14">
        <v>3.35917755991735E-2</v>
      </c>
      <c r="M9" s="14"/>
      <c r="N9" s="14">
        <v>5.81519187601518E-2</v>
      </c>
      <c r="O9" s="14">
        <v>6.89026197076823E-2</v>
      </c>
      <c r="P9" s="14">
        <v>8.7190215529261803E-2</v>
      </c>
      <c r="Q9" s="14">
        <v>9.9302401170919194E-2</v>
      </c>
      <c r="R9" s="14"/>
      <c r="S9" s="14">
        <v>6.9958732264044698E-2</v>
      </c>
      <c r="T9" s="14">
        <v>8.2498203803256301E-2</v>
      </c>
      <c r="U9" s="14">
        <v>7.7937555498251307E-2</v>
      </c>
      <c r="V9" s="14">
        <v>9.8403980947995504E-2</v>
      </c>
      <c r="W9" s="14">
        <v>6.1271347944460403E-2</v>
      </c>
      <c r="X9" s="14">
        <v>8.7513956560200903E-2</v>
      </c>
      <c r="Y9" s="14">
        <v>9.0079357378824304E-2</v>
      </c>
      <c r="Z9" s="14">
        <v>6.4348635446360894E-2</v>
      </c>
      <c r="AA9" s="14">
        <v>8.3144533252578201E-2</v>
      </c>
      <c r="AB9" s="14">
        <v>5.3197917001635099E-2</v>
      </c>
      <c r="AC9" s="14">
        <v>5.9852683815559499E-2</v>
      </c>
      <c r="AD9" s="14">
        <v>9.7999171103073199E-2</v>
      </c>
      <c r="AE9" s="14"/>
      <c r="AF9" s="14">
        <v>0.279470673238437</v>
      </c>
      <c r="AG9" s="14">
        <v>0.17968934611829199</v>
      </c>
      <c r="AH9" s="14">
        <v>0</v>
      </c>
      <c r="AI9" s="14">
        <v>4.9258604753290702E-3</v>
      </c>
      <c r="AJ9" s="14"/>
      <c r="AK9" s="14">
        <v>0.12521414024512401</v>
      </c>
      <c r="AL9" s="14"/>
      <c r="AM9" s="14">
        <v>0.128851466933633</v>
      </c>
      <c r="AN9" s="14"/>
      <c r="AO9" s="14">
        <v>0.17520972216601399</v>
      </c>
      <c r="AP9" s="14"/>
      <c r="AQ9" s="14">
        <v>0.30857063835617599</v>
      </c>
      <c r="AR9" s="14">
        <v>0</v>
      </c>
      <c r="AS9" s="14">
        <v>0</v>
      </c>
      <c r="AT9" s="14"/>
      <c r="AU9" s="14">
        <v>0.15316946476102</v>
      </c>
      <c r="AV9" s="14"/>
      <c r="AW9" s="14">
        <v>0.37948465593861502</v>
      </c>
      <c r="AX9" s="14"/>
      <c r="AY9" s="14">
        <v>0.23114044177394899</v>
      </c>
    </row>
    <row r="10" spans="2:51" x14ac:dyDescent="0.3">
      <c r="B10" s="15" t="s">
        <v>71</v>
      </c>
      <c r="C10" s="14">
        <v>3.1980674257790699E-2</v>
      </c>
      <c r="D10" s="14">
        <v>4.2160550649824997E-2</v>
      </c>
      <c r="E10" s="14">
        <v>2.2432620782896699E-2</v>
      </c>
      <c r="F10" s="14"/>
      <c r="G10" s="14">
        <v>4.5101720628027003E-2</v>
      </c>
      <c r="H10" s="14">
        <v>6.9067269544941801E-2</v>
      </c>
      <c r="I10" s="14">
        <v>3.0694249394850801E-2</v>
      </c>
      <c r="J10" s="14">
        <v>2.68939226570729E-2</v>
      </c>
      <c r="K10" s="14">
        <v>1.43122445294071E-2</v>
      </c>
      <c r="L10" s="14">
        <v>9.9447800550334694E-3</v>
      </c>
      <c r="M10" s="14"/>
      <c r="N10" s="14">
        <v>6.0328901442384397E-2</v>
      </c>
      <c r="O10" s="14">
        <v>1.9963163131045601E-2</v>
      </c>
      <c r="P10" s="14">
        <v>2.13544261361708E-2</v>
      </c>
      <c r="Q10" s="14">
        <v>2.36510249739109E-2</v>
      </c>
      <c r="R10" s="14"/>
      <c r="S10" s="14">
        <v>6.5519402274605704E-2</v>
      </c>
      <c r="T10" s="14">
        <v>2.7420209353887001E-2</v>
      </c>
      <c r="U10" s="14">
        <v>2.5351669648378199E-2</v>
      </c>
      <c r="V10" s="14">
        <v>1.48104362631573E-2</v>
      </c>
      <c r="W10" s="14">
        <v>3.0609556357816099E-2</v>
      </c>
      <c r="X10" s="14">
        <v>3.2255650431856998E-2</v>
      </c>
      <c r="Y10" s="14">
        <v>2.35467608643057E-2</v>
      </c>
      <c r="Z10" s="14">
        <v>3.5144572967325302E-2</v>
      </c>
      <c r="AA10" s="14">
        <v>3.3268167513277401E-2</v>
      </c>
      <c r="AB10" s="14">
        <v>6.1169224210009098E-3</v>
      </c>
      <c r="AC10" s="14">
        <v>5.7417670013576103E-2</v>
      </c>
      <c r="AD10" s="14">
        <v>1.54508688676517E-2</v>
      </c>
      <c r="AE10" s="14"/>
      <c r="AF10" s="14">
        <v>0.118200501415078</v>
      </c>
      <c r="AG10" s="14">
        <v>4.3691911637882497E-2</v>
      </c>
      <c r="AH10" s="14">
        <v>0</v>
      </c>
      <c r="AI10" s="14">
        <v>2.85691350792134E-3</v>
      </c>
      <c r="AJ10" s="14"/>
      <c r="AK10" s="14">
        <v>3.8716449875011702E-2</v>
      </c>
      <c r="AL10" s="14"/>
      <c r="AM10" s="14">
        <v>6.8856768682830305E-2</v>
      </c>
      <c r="AN10" s="14"/>
      <c r="AO10" s="14">
        <v>7.1913270060143406E-2</v>
      </c>
      <c r="AP10" s="14"/>
      <c r="AQ10" s="14">
        <v>0.12745155087291801</v>
      </c>
      <c r="AR10" s="14">
        <v>0</v>
      </c>
      <c r="AS10" s="14">
        <v>0</v>
      </c>
      <c r="AT10" s="14"/>
      <c r="AU10" s="14">
        <v>0.123883117445024</v>
      </c>
      <c r="AV10" s="14"/>
      <c r="AW10" s="14">
        <v>0.156741769694966</v>
      </c>
      <c r="AX10" s="14"/>
      <c r="AY10" s="14">
        <v>0.15513063041445099</v>
      </c>
    </row>
    <row r="11" spans="2:51" x14ac:dyDescent="0.3">
      <c r="B11" s="15" t="s">
        <v>72</v>
      </c>
      <c r="C11" s="14">
        <v>3.00758473559639E-2</v>
      </c>
      <c r="D11" s="14">
        <v>4.0200632283497302E-2</v>
      </c>
      <c r="E11" s="14">
        <v>1.9473198327961801E-2</v>
      </c>
      <c r="F11" s="14"/>
      <c r="G11" s="14">
        <v>6.1116920080981199E-2</v>
      </c>
      <c r="H11" s="14">
        <v>4.5773177173212602E-2</v>
      </c>
      <c r="I11" s="14">
        <v>4.14880949561987E-2</v>
      </c>
      <c r="J11" s="14">
        <v>2.3412265573962601E-2</v>
      </c>
      <c r="K11" s="14">
        <v>7.2663024606913597E-3</v>
      </c>
      <c r="L11" s="14">
        <v>7.8145070191165296E-3</v>
      </c>
      <c r="M11" s="14"/>
      <c r="N11" s="14">
        <v>4.4051220488955802E-2</v>
      </c>
      <c r="O11" s="14">
        <v>3.0676161124717199E-2</v>
      </c>
      <c r="P11" s="14">
        <v>3.3032907902699603E-2</v>
      </c>
      <c r="Q11" s="14">
        <v>1.21509130746261E-2</v>
      </c>
      <c r="R11" s="14"/>
      <c r="S11" s="14">
        <v>5.7091074539520503E-2</v>
      </c>
      <c r="T11" s="14">
        <v>2.09380050165625E-2</v>
      </c>
      <c r="U11" s="14">
        <v>0</v>
      </c>
      <c r="V11" s="14">
        <v>8.0105789579174996E-3</v>
      </c>
      <c r="W11" s="14">
        <v>2.2954383916177101E-2</v>
      </c>
      <c r="X11" s="14">
        <v>1.8803328693654201E-2</v>
      </c>
      <c r="Y11" s="14">
        <v>5.4078390538700401E-2</v>
      </c>
      <c r="Z11" s="14">
        <v>1.41207046353967E-2</v>
      </c>
      <c r="AA11" s="14">
        <v>7.0116407353192606E-2</v>
      </c>
      <c r="AB11" s="14">
        <v>1.1766621609663601E-2</v>
      </c>
      <c r="AC11" s="14">
        <v>1.2202507335077601E-2</v>
      </c>
      <c r="AD11" s="14">
        <v>3.50763774280154E-2</v>
      </c>
      <c r="AE11" s="14"/>
      <c r="AF11" s="14">
        <v>8.6124110188627007E-2</v>
      </c>
      <c r="AG11" s="14">
        <v>0.13560410297480399</v>
      </c>
      <c r="AH11" s="14">
        <v>0</v>
      </c>
      <c r="AI11" s="14">
        <v>4.94731569554719E-3</v>
      </c>
      <c r="AJ11" s="14"/>
      <c r="AK11" s="14">
        <v>4.9896823989020303E-2</v>
      </c>
      <c r="AL11" s="14"/>
      <c r="AM11" s="14">
        <v>4.7083103167335001E-2</v>
      </c>
      <c r="AN11" s="14"/>
      <c r="AO11" s="14">
        <v>6.6765473844456497E-2</v>
      </c>
      <c r="AP11" s="14"/>
      <c r="AQ11" s="14">
        <v>0.11986030558442499</v>
      </c>
      <c r="AR11" s="14">
        <v>0</v>
      </c>
      <c r="AS11" s="14">
        <v>0</v>
      </c>
      <c r="AT11" s="14"/>
      <c r="AU11" s="14">
        <v>9.8536979776374004E-2</v>
      </c>
      <c r="AV11" s="14"/>
      <c r="AW11" s="14">
        <v>0.147405945905004</v>
      </c>
      <c r="AX11" s="14"/>
      <c r="AY11" s="14">
        <v>0.131368137140388</v>
      </c>
    </row>
    <row r="12" spans="2:51" x14ac:dyDescent="0.3">
      <c r="B12" s="15" t="s">
        <v>73</v>
      </c>
      <c r="C12" s="14">
        <v>1.97104790572552E-2</v>
      </c>
      <c r="D12" s="14">
        <v>2.2072093376258501E-2</v>
      </c>
      <c r="E12" s="14">
        <v>1.7631621905847501E-2</v>
      </c>
      <c r="F12" s="14"/>
      <c r="G12" s="14">
        <v>3.2550265982048E-2</v>
      </c>
      <c r="H12" s="14">
        <v>6.2078813440419801E-2</v>
      </c>
      <c r="I12" s="14">
        <v>2.0790598657299399E-2</v>
      </c>
      <c r="J12" s="14">
        <v>2.8252858864302099E-3</v>
      </c>
      <c r="K12" s="14">
        <v>0</v>
      </c>
      <c r="L12" s="14">
        <v>2.5512859977674298E-3</v>
      </c>
      <c r="M12" s="14"/>
      <c r="N12" s="14">
        <v>4.0253503389717699E-2</v>
      </c>
      <c r="O12" s="14">
        <v>1.9164942077054499E-2</v>
      </c>
      <c r="P12" s="14">
        <v>8.0277353346891595E-3</v>
      </c>
      <c r="Q12" s="14">
        <v>8.6630632477549107E-3</v>
      </c>
      <c r="R12" s="14"/>
      <c r="S12" s="14">
        <v>5.7594999073305397E-2</v>
      </c>
      <c r="T12" s="14">
        <v>0</v>
      </c>
      <c r="U12" s="14">
        <v>3.3555269374573898E-2</v>
      </c>
      <c r="V12" s="14">
        <v>6.4108422708881096E-3</v>
      </c>
      <c r="W12" s="14">
        <v>1.6247685162375101E-2</v>
      </c>
      <c r="X12" s="14">
        <v>3.6197362353309698E-2</v>
      </c>
      <c r="Y12" s="14">
        <v>7.1568876150510602E-3</v>
      </c>
      <c r="Z12" s="14">
        <v>2.7402264210453699E-2</v>
      </c>
      <c r="AA12" s="14">
        <v>1.6289720699367901E-2</v>
      </c>
      <c r="AB12" s="14">
        <v>0</v>
      </c>
      <c r="AC12" s="14">
        <v>1.0437193432018399E-2</v>
      </c>
      <c r="AD12" s="14">
        <v>0</v>
      </c>
      <c r="AE12" s="14"/>
      <c r="AF12" s="14">
        <v>5.4841501307971399E-2</v>
      </c>
      <c r="AG12" s="14">
        <v>5.94506831577791E-2</v>
      </c>
      <c r="AH12" s="14">
        <v>0</v>
      </c>
      <c r="AI12" s="14">
        <v>6.2325747816465603E-3</v>
      </c>
      <c r="AJ12" s="14"/>
      <c r="AK12" s="14">
        <v>2.99999635553088E-2</v>
      </c>
      <c r="AL12" s="14"/>
      <c r="AM12" s="14">
        <v>3.3700236065155098E-2</v>
      </c>
      <c r="AN12" s="14"/>
      <c r="AO12" s="14">
        <v>2.19229113388234E-2</v>
      </c>
      <c r="AP12" s="14"/>
      <c r="AQ12" s="14">
        <v>4.9481350832270898E-2</v>
      </c>
      <c r="AR12" s="14">
        <v>9.7830344441033695E-2</v>
      </c>
      <c r="AS12" s="14">
        <v>0</v>
      </c>
      <c r="AT12" s="14"/>
      <c r="AU12" s="14">
        <v>6.8074661890564395E-2</v>
      </c>
      <c r="AV12" s="14"/>
      <c r="AW12" s="14">
        <v>9.6603822172921405E-2</v>
      </c>
      <c r="AX12" s="14"/>
      <c r="AY12" s="14">
        <v>8.6424178552233194E-2</v>
      </c>
    </row>
    <row r="13" spans="2:51" x14ac:dyDescent="0.3">
      <c r="B13" s="15" t="s">
        <v>74</v>
      </c>
      <c r="C13" s="14">
        <v>1.8954417807602899E-2</v>
      </c>
      <c r="D13" s="14">
        <v>2.1928445457954599E-2</v>
      </c>
      <c r="E13" s="14">
        <v>1.62714643674646E-2</v>
      </c>
      <c r="F13" s="14"/>
      <c r="G13" s="14">
        <v>3.99419138603367E-2</v>
      </c>
      <c r="H13" s="14">
        <v>3.83356721966693E-2</v>
      </c>
      <c r="I13" s="14">
        <v>1.31837964234497E-2</v>
      </c>
      <c r="J13" s="14">
        <v>1.7268947594988E-2</v>
      </c>
      <c r="K13" s="14">
        <v>8.1399591573507995E-3</v>
      </c>
      <c r="L13" s="14">
        <v>2.3449938791132801E-3</v>
      </c>
      <c r="M13" s="14"/>
      <c r="N13" s="14">
        <v>2.4973447738437599E-2</v>
      </c>
      <c r="O13" s="14">
        <v>1.9794789526493699E-2</v>
      </c>
      <c r="P13" s="14">
        <v>2.1109503710915099E-2</v>
      </c>
      <c r="Q13" s="14">
        <v>9.9225105475124493E-3</v>
      </c>
      <c r="R13" s="14"/>
      <c r="S13" s="14">
        <v>3.2096601027584902E-2</v>
      </c>
      <c r="T13" s="14">
        <v>4.2251097714057096E-3</v>
      </c>
      <c r="U13" s="14">
        <v>7.1431030664412896E-3</v>
      </c>
      <c r="V13" s="14">
        <v>2.1855432761718901E-2</v>
      </c>
      <c r="W13" s="14">
        <v>8.1259913170037609E-3</v>
      </c>
      <c r="X13" s="14">
        <v>3.78039412495191E-2</v>
      </c>
      <c r="Y13" s="14">
        <v>1.35882566184552E-2</v>
      </c>
      <c r="Z13" s="14">
        <v>2.7259273511489698E-2</v>
      </c>
      <c r="AA13" s="14">
        <v>2.68175771903146E-2</v>
      </c>
      <c r="AB13" s="14">
        <v>1.34456776141006E-2</v>
      </c>
      <c r="AC13" s="14">
        <v>2.12510448905345E-2</v>
      </c>
      <c r="AD13" s="14">
        <v>0</v>
      </c>
      <c r="AE13" s="14"/>
      <c r="AF13" s="14">
        <v>3.7484664550649999E-2</v>
      </c>
      <c r="AG13" s="14">
        <v>9.0910023558926606E-2</v>
      </c>
      <c r="AH13" s="14">
        <v>0</v>
      </c>
      <c r="AI13" s="14">
        <v>6.3442108135997096E-3</v>
      </c>
      <c r="AJ13" s="14"/>
      <c r="AK13" s="14">
        <v>2.2287578054037801E-2</v>
      </c>
      <c r="AL13" s="14"/>
      <c r="AM13" s="14">
        <v>3.1879672267595499E-2</v>
      </c>
      <c r="AN13" s="14"/>
      <c r="AO13" s="14">
        <v>3.24724489602587E-2</v>
      </c>
      <c r="AP13" s="14"/>
      <c r="AQ13" s="14">
        <v>4.0251511051800901E-2</v>
      </c>
      <c r="AR13" s="14">
        <v>0.118751612227164</v>
      </c>
      <c r="AS13" s="14">
        <v>0</v>
      </c>
      <c r="AT13" s="14"/>
      <c r="AU13" s="14">
        <v>6.5049409134977698E-2</v>
      </c>
      <c r="AV13" s="14"/>
      <c r="AW13" s="14">
        <v>9.2898259953906798E-2</v>
      </c>
      <c r="AX13" s="14"/>
      <c r="AY13" s="14">
        <v>8.0025038001215701E-2</v>
      </c>
    </row>
    <row r="14" spans="2:51" x14ac:dyDescent="0.3">
      <c r="B14" s="15" t="s">
        <v>75</v>
      </c>
      <c r="C14" s="14">
        <v>2.58849043223058E-2</v>
      </c>
      <c r="D14" s="14">
        <v>2.81311650935358E-2</v>
      </c>
      <c r="E14" s="14">
        <v>2.3986665694429601E-2</v>
      </c>
      <c r="F14" s="14"/>
      <c r="G14" s="14">
        <v>5.3507453992653303E-2</v>
      </c>
      <c r="H14" s="14">
        <v>5.72143157559932E-2</v>
      </c>
      <c r="I14" s="14">
        <v>3.3135746115037099E-2</v>
      </c>
      <c r="J14" s="14">
        <v>7.6679436290871096E-3</v>
      </c>
      <c r="K14" s="14">
        <v>7.8939258643374102E-3</v>
      </c>
      <c r="L14" s="14">
        <v>2.6891814248499401E-3</v>
      </c>
      <c r="M14" s="14"/>
      <c r="N14" s="14">
        <v>3.4559455182756403E-2</v>
      </c>
      <c r="O14" s="14">
        <v>3.44560126731756E-2</v>
      </c>
      <c r="P14" s="14">
        <v>1.8981817824349601E-2</v>
      </c>
      <c r="Q14" s="14">
        <v>1.40121622118538E-2</v>
      </c>
      <c r="R14" s="14"/>
      <c r="S14" s="14">
        <v>3.5685250690065499E-2</v>
      </c>
      <c r="T14" s="14">
        <v>3.2897501246652999E-2</v>
      </c>
      <c r="U14" s="14">
        <v>3.01984052481045E-2</v>
      </c>
      <c r="V14" s="14">
        <v>7.6832875012499196E-3</v>
      </c>
      <c r="W14" s="14">
        <v>3.0368300181945598E-2</v>
      </c>
      <c r="X14" s="14">
        <v>3.5621813288845602E-2</v>
      </c>
      <c r="Y14" s="14">
        <v>2.93487842098849E-2</v>
      </c>
      <c r="Z14" s="14">
        <v>0</v>
      </c>
      <c r="AA14" s="14">
        <v>2.3846579566625399E-2</v>
      </c>
      <c r="AB14" s="14">
        <v>1.83539517568761E-2</v>
      </c>
      <c r="AC14" s="14">
        <v>3.1170863431224799E-2</v>
      </c>
      <c r="AD14" s="14">
        <v>0</v>
      </c>
      <c r="AE14" s="14"/>
      <c r="AF14" s="14">
        <v>5.5640788696275499E-2</v>
      </c>
      <c r="AG14" s="14">
        <v>0.10865341350016799</v>
      </c>
      <c r="AH14" s="14">
        <v>0</v>
      </c>
      <c r="AI14" s="14">
        <v>1.0743274940193099E-2</v>
      </c>
      <c r="AJ14" s="14"/>
      <c r="AK14" s="14">
        <v>3.5267521682101698E-2</v>
      </c>
      <c r="AL14" s="14"/>
      <c r="AM14" s="14">
        <v>4.9520483929555E-2</v>
      </c>
      <c r="AN14" s="14"/>
      <c r="AO14" s="14">
        <v>5.3995012715025603E-2</v>
      </c>
      <c r="AP14" s="14"/>
      <c r="AQ14" s="14">
        <v>4.0904595847758601E-2</v>
      </c>
      <c r="AR14" s="14">
        <v>0.20950326304709499</v>
      </c>
      <c r="AS14" s="14">
        <v>0</v>
      </c>
      <c r="AT14" s="14"/>
      <c r="AU14" s="14">
        <v>8.2796515501017798E-2</v>
      </c>
      <c r="AV14" s="14"/>
      <c r="AW14" s="14">
        <v>0.12686554633458699</v>
      </c>
      <c r="AX14" s="14"/>
      <c r="AY14" s="14">
        <v>0.106882426673904</v>
      </c>
    </row>
    <row r="15" spans="2:51" x14ac:dyDescent="0.3">
      <c r="B15" s="15" t="s">
        <v>76</v>
      </c>
      <c r="C15" s="14">
        <v>0.78808444575596603</v>
      </c>
      <c r="D15" s="14">
        <v>0.76885980547297905</v>
      </c>
      <c r="E15" s="14">
        <v>0.80897198174498297</v>
      </c>
      <c r="F15" s="14"/>
      <c r="G15" s="14">
        <v>0.66692864808876096</v>
      </c>
      <c r="H15" s="14">
        <v>0.59249182818092205</v>
      </c>
      <c r="I15" s="14">
        <v>0.75509991364537798</v>
      </c>
      <c r="J15" s="14">
        <v>0.84763488533803899</v>
      </c>
      <c r="K15" s="14">
        <v>0.89103568882196404</v>
      </c>
      <c r="L15" s="14">
        <v>0.93851916316235495</v>
      </c>
      <c r="M15" s="14"/>
      <c r="N15" s="14">
        <v>0.725014539903855</v>
      </c>
      <c r="O15" s="14">
        <v>0.800450711988409</v>
      </c>
      <c r="P15" s="14">
        <v>0.80737193121617401</v>
      </c>
      <c r="Q15" s="14">
        <v>0.82378716975133603</v>
      </c>
      <c r="R15" s="14"/>
      <c r="S15" s="14">
        <v>0.67034792086545403</v>
      </c>
      <c r="T15" s="14">
        <v>0.82792950727942105</v>
      </c>
      <c r="U15" s="14">
        <v>0.82581399716425097</v>
      </c>
      <c r="V15" s="14">
        <v>0.835296932775627</v>
      </c>
      <c r="W15" s="14">
        <v>0.81458084908303297</v>
      </c>
      <c r="X15" s="14">
        <v>0.73938333539308898</v>
      </c>
      <c r="Y15" s="14">
        <v>0.76206514136116899</v>
      </c>
      <c r="Z15" s="14">
        <v>0.83172454922897399</v>
      </c>
      <c r="AA15" s="14">
        <v>0.74138200416325495</v>
      </c>
      <c r="AB15" s="14">
        <v>0.89711890959672402</v>
      </c>
      <c r="AC15" s="14">
        <v>0.80766803708200896</v>
      </c>
      <c r="AD15" s="14">
        <v>0.83049003470732097</v>
      </c>
      <c r="AE15" s="14"/>
      <c r="AF15" s="14">
        <v>0.363702498529203</v>
      </c>
      <c r="AG15" s="14">
        <v>0.37285932986276599</v>
      </c>
      <c r="AH15" s="14">
        <v>0.99319642620762705</v>
      </c>
      <c r="AI15" s="14">
        <v>0.95424360203453296</v>
      </c>
      <c r="AJ15" s="14"/>
      <c r="AK15" s="14">
        <v>0.69115865372563801</v>
      </c>
      <c r="AL15" s="14"/>
      <c r="AM15" s="14">
        <v>0.631441225719095</v>
      </c>
      <c r="AN15" s="14"/>
      <c r="AO15" s="14">
        <v>0.57206886015130298</v>
      </c>
      <c r="AP15" s="14"/>
      <c r="AQ15" s="14">
        <v>0.30744717035734198</v>
      </c>
      <c r="AR15" s="14">
        <v>0.56584775391891096</v>
      </c>
      <c r="AS15" s="14">
        <v>1</v>
      </c>
      <c r="AT15" s="14"/>
      <c r="AU15" s="14">
        <v>0.40451898798596098</v>
      </c>
      <c r="AV15" s="14"/>
      <c r="AW15" s="14">
        <v>0</v>
      </c>
      <c r="AX15" s="14"/>
      <c r="AY15" s="14">
        <v>0.196915454211676</v>
      </c>
    </row>
    <row r="16" spans="2:51" x14ac:dyDescent="0.3">
      <c r="B16" s="15" t="s">
        <v>77</v>
      </c>
      <c r="C16" s="20">
        <v>7.8814009993171501E-3</v>
      </c>
      <c r="D16" s="20">
        <v>7.6965788366492203E-3</v>
      </c>
      <c r="E16" s="20">
        <v>8.1485068879849198E-3</v>
      </c>
      <c r="F16" s="20"/>
      <c r="G16" s="20">
        <v>1.0159935303746301E-2</v>
      </c>
      <c r="H16" s="20">
        <v>2.13731393055006E-2</v>
      </c>
      <c r="I16" s="20">
        <v>3.3199138411392401E-3</v>
      </c>
      <c r="J16" s="20">
        <v>1.0104589572291701E-2</v>
      </c>
      <c r="K16" s="20">
        <v>0</v>
      </c>
      <c r="L16" s="20">
        <v>2.5443128625913299E-3</v>
      </c>
      <c r="M16" s="20"/>
      <c r="N16" s="20">
        <v>1.2667013093741001E-2</v>
      </c>
      <c r="O16" s="20">
        <v>6.5915997714219602E-3</v>
      </c>
      <c r="P16" s="20">
        <v>2.9314623457399498E-3</v>
      </c>
      <c r="Q16" s="20">
        <v>8.5107550220866104E-3</v>
      </c>
      <c r="R16" s="20"/>
      <c r="S16" s="20">
        <v>1.17060192654197E-2</v>
      </c>
      <c r="T16" s="20">
        <v>4.09146352881435E-3</v>
      </c>
      <c r="U16" s="20">
        <v>0</v>
      </c>
      <c r="V16" s="20">
        <v>7.5285085214455401E-3</v>
      </c>
      <c r="W16" s="20">
        <v>1.5841886037188901E-2</v>
      </c>
      <c r="X16" s="20">
        <v>1.24206120295244E-2</v>
      </c>
      <c r="Y16" s="20">
        <v>2.01364214136091E-2</v>
      </c>
      <c r="Z16" s="20">
        <v>0</v>
      </c>
      <c r="AA16" s="20">
        <v>5.1350102613892503E-3</v>
      </c>
      <c r="AB16" s="20">
        <v>0</v>
      </c>
      <c r="AC16" s="20">
        <v>0</v>
      </c>
      <c r="AD16" s="20">
        <v>2.0983547893938501E-2</v>
      </c>
      <c r="AE16" s="20"/>
      <c r="AF16" s="20">
        <v>4.5352620737579598E-3</v>
      </c>
      <c r="AG16" s="20">
        <v>9.1411891893808193E-3</v>
      </c>
      <c r="AH16" s="20">
        <v>6.8035737923734397E-3</v>
      </c>
      <c r="AI16" s="20">
        <v>9.7062477512300099E-3</v>
      </c>
      <c r="AJ16" s="20"/>
      <c r="AK16" s="20">
        <v>7.4588688737575E-3</v>
      </c>
      <c r="AL16" s="20"/>
      <c r="AM16" s="20">
        <v>8.6670432348011205E-3</v>
      </c>
      <c r="AN16" s="20"/>
      <c r="AO16" s="20">
        <v>5.6523007639754002E-3</v>
      </c>
      <c r="AP16" s="20"/>
      <c r="AQ16" s="20">
        <v>6.0328770973082204E-3</v>
      </c>
      <c r="AR16" s="20">
        <v>8.0670263657961604E-3</v>
      </c>
      <c r="AS16" s="20">
        <v>0</v>
      </c>
      <c r="AT16" s="20"/>
      <c r="AU16" s="20">
        <v>3.97086350506177E-3</v>
      </c>
      <c r="AV16" s="20"/>
      <c r="AW16" s="20">
        <v>0</v>
      </c>
      <c r="AX16" s="20"/>
      <c r="AY16" s="20">
        <v>1.21136932321833E-2</v>
      </c>
    </row>
    <row r="17" spans="2:2" x14ac:dyDescent="0.3">
      <c r="B17" s="16"/>
    </row>
    <row r="18" spans="2:2" x14ac:dyDescent="0.3">
      <c r="B18" t="s">
        <v>79</v>
      </c>
    </row>
    <row r="19" spans="2:2" x14ac:dyDescent="0.3">
      <c r="B19" t="s">
        <v>80</v>
      </c>
    </row>
    <row r="21" spans="2:2" x14ac:dyDescent="0.3">
      <c r="B21" s="8" t="str">
        <f>HYPERLINK("#'Contents'!A1", "Return to Contents")</f>
        <v>Return to Contents</v>
      </c>
    </row>
  </sheetData>
  <mergeCells count="13">
    <mergeCell ref="AW5"/>
    <mergeCell ref="AY5"/>
    <mergeCell ref="D2:AO2"/>
    <mergeCell ref="AK5"/>
    <mergeCell ref="AM5"/>
    <mergeCell ref="AO5"/>
    <mergeCell ref="AQ5:AS5"/>
    <mergeCell ref="AU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Y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5" width="10.6640625" customWidth="1"/>
    <col min="36" max="36" width="2.21875" customWidth="1"/>
    <col min="37" max="37" width="10.6640625" customWidth="1"/>
    <col min="38" max="38" width="2.21875" customWidth="1"/>
    <col min="39" max="39" width="10.6640625" customWidth="1"/>
    <col min="40" max="40" width="2.21875" customWidth="1"/>
    <col min="41" max="41" width="10.6640625" customWidth="1"/>
    <col min="42" max="42" width="2.21875" customWidth="1"/>
    <col min="43" max="45" width="10.6640625" customWidth="1"/>
    <col min="46" max="46" width="2.21875" customWidth="1"/>
    <col min="47" max="47" width="10.6640625" customWidth="1"/>
    <col min="48" max="48" width="2.21875" customWidth="1"/>
    <col min="49" max="49" width="10.6640625" customWidth="1"/>
    <col min="50" max="50" width="2.21875" customWidth="1"/>
    <col min="51" max="51" width="10.6640625" customWidth="1"/>
    <col min="52" max="52" width="2.21875" customWidth="1"/>
  </cols>
  <sheetData>
    <row r="2" spans="2:51" ht="40.049999999999997" customHeight="1" x14ac:dyDescent="0.3">
      <c r="D2" s="29" t="s">
        <v>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51" ht="30" customHeight="1" x14ac:dyDescent="0.3">
      <c r="B5" s="19"/>
      <c r="C5" s="19"/>
      <c r="D5" s="30" t="s">
        <v>55</v>
      </c>
      <c r="E5" s="30"/>
      <c r="F5" s="19"/>
      <c r="G5" s="30" t="s">
        <v>56</v>
      </c>
      <c r="H5" s="30"/>
      <c r="I5" s="30"/>
      <c r="J5" s="30"/>
      <c r="K5" s="30"/>
      <c r="L5" s="30"/>
      <c r="M5" s="19"/>
      <c r="N5" s="30" t="s">
        <v>57</v>
      </c>
      <c r="O5" s="30"/>
      <c r="P5" s="30"/>
      <c r="Q5" s="30"/>
      <c r="R5" s="19"/>
      <c r="S5" s="30" t="s">
        <v>58</v>
      </c>
      <c r="T5" s="30"/>
      <c r="U5" s="30"/>
      <c r="V5" s="30"/>
      <c r="W5" s="30"/>
      <c r="X5" s="30"/>
      <c r="Y5" s="30"/>
      <c r="Z5" s="30"/>
      <c r="AA5" s="30"/>
      <c r="AB5" s="30"/>
      <c r="AC5" s="30"/>
      <c r="AD5" s="30"/>
      <c r="AE5" s="19"/>
      <c r="AF5" s="30" t="s">
        <v>43</v>
      </c>
      <c r="AG5" s="30"/>
      <c r="AH5" s="30"/>
      <c r="AI5" s="30"/>
      <c r="AJ5" s="19"/>
      <c r="AK5" s="30" t="s">
        <v>59</v>
      </c>
      <c r="AL5" s="19"/>
      <c r="AM5" s="30" t="s">
        <v>60</v>
      </c>
      <c r="AN5" s="19"/>
      <c r="AO5" s="30" t="s">
        <v>49</v>
      </c>
      <c r="AP5" s="19"/>
      <c r="AQ5" s="30" t="s">
        <v>61</v>
      </c>
      <c r="AR5" s="30"/>
      <c r="AS5" s="30"/>
      <c r="AT5" s="19"/>
      <c r="AU5" s="30" t="s">
        <v>52</v>
      </c>
      <c r="AV5" s="19"/>
      <c r="AW5" s="30" t="s">
        <v>62</v>
      </c>
      <c r="AX5" s="19"/>
      <c r="AY5" s="30" t="s">
        <v>54</v>
      </c>
    </row>
    <row r="6" spans="2:5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M6" s="12" t="s">
        <v>48</v>
      </c>
      <c r="AO6" s="12" t="s">
        <v>49</v>
      </c>
      <c r="AQ6" s="12" t="s">
        <v>43</v>
      </c>
      <c r="AR6" s="12" t="s">
        <v>50</v>
      </c>
      <c r="AS6" s="12" t="s">
        <v>51</v>
      </c>
      <c r="AU6" s="12" t="s">
        <v>52</v>
      </c>
      <c r="AW6" s="12" t="s">
        <v>53</v>
      </c>
      <c r="AY6" s="12" t="s">
        <v>54</v>
      </c>
    </row>
    <row r="7" spans="2:51" ht="30" customHeight="1" x14ac:dyDescent="0.3">
      <c r="B7" s="10" t="s">
        <v>19</v>
      </c>
      <c r="C7" s="10">
        <v>1790</v>
      </c>
      <c r="D7" s="10">
        <v>917</v>
      </c>
      <c r="E7" s="10">
        <v>863</v>
      </c>
      <c r="F7" s="10"/>
      <c r="G7" s="10">
        <v>280</v>
      </c>
      <c r="H7" s="10">
        <v>292</v>
      </c>
      <c r="I7" s="10">
        <v>305</v>
      </c>
      <c r="J7" s="10">
        <v>283</v>
      </c>
      <c r="K7" s="10">
        <v>257</v>
      </c>
      <c r="L7" s="10">
        <v>373</v>
      </c>
      <c r="M7" s="10"/>
      <c r="N7" s="10">
        <v>479</v>
      </c>
      <c r="O7" s="10">
        <v>461</v>
      </c>
      <c r="P7" s="10">
        <v>360</v>
      </c>
      <c r="Q7" s="10">
        <v>485</v>
      </c>
      <c r="R7" s="10"/>
      <c r="S7" s="10">
        <v>265</v>
      </c>
      <c r="T7" s="10">
        <v>236</v>
      </c>
      <c r="U7" s="10">
        <v>124</v>
      </c>
      <c r="V7" s="10">
        <v>138</v>
      </c>
      <c r="W7" s="10">
        <v>125</v>
      </c>
      <c r="X7" s="10">
        <v>162</v>
      </c>
      <c r="Y7" s="10">
        <v>143</v>
      </c>
      <c r="Z7" s="10">
        <v>78</v>
      </c>
      <c r="AA7" s="10">
        <v>196</v>
      </c>
      <c r="AB7" s="10">
        <v>166</v>
      </c>
      <c r="AC7" s="10">
        <v>97</v>
      </c>
      <c r="AD7" s="10">
        <v>60</v>
      </c>
      <c r="AE7" s="10"/>
      <c r="AF7" s="10">
        <v>416</v>
      </c>
      <c r="AG7" s="10">
        <v>94</v>
      </c>
      <c r="AH7" s="10">
        <v>276</v>
      </c>
      <c r="AI7" s="10">
        <v>976</v>
      </c>
      <c r="AJ7" s="10"/>
      <c r="AK7" s="10">
        <v>378</v>
      </c>
      <c r="AL7" s="10"/>
      <c r="AM7" s="10">
        <v>610</v>
      </c>
      <c r="AN7" s="10"/>
      <c r="AO7" s="10">
        <v>187</v>
      </c>
      <c r="AP7" s="10"/>
      <c r="AQ7" s="10">
        <v>455</v>
      </c>
      <c r="AR7" s="10">
        <v>136</v>
      </c>
      <c r="AS7" s="10">
        <v>1179</v>
      </c>
      <c r="AT7" s="10"/>
      <c r="AU7" s="10">
        <v>422</v>
      </c>
      <c r="AV7" s="10"/>
      <c r="AW7" s="10">
        <v>368</v>
      </c>
      <c r="AX7" s="10"/>
      <c r="AY7" s="10">
        <v>317</v>
      </c>
    </row>
    <row r="8" spans="2:51" ht="30" customHeight="1" x14ac:dyDescent="0.3">
      <c r="B8" s="11" t="s">
        <v>20</v>
      </c>
      <c r="C8" s="11">
        <v>1790</v>
      </c>
      <c r="D8" s="11">
        <v>878</v>
      </c>
      <c r="E8" s="11">
        <v>902</v>
      </c>
      <c r="F8" s="11"/>
      <c r="G8" s="11">
        <v>252</v>
      </c>
      <c r="H8" s="11">
        <v>305</v>
      </c>
      <c r="I8" s="11">
        <v>304</v>
      </c>
      <c r="J8" s="11">
        <v>303</v>
      </c>
      <c r="K8" s="11">
        <v>251</v>
      </c>
      <c r="L8" s="11">
        <v>375</v>
      </c>
      <c r="M8" s="11"/>
      <c r="N8" s="11">
        <v>481</v>
      </c>
      <c r="O8" s="11">
        <v>464</v>
      </c>
      <c r="P8" s="11">
        <v>393</v>
      </c>
      <c r="Q8" s="11">
        <v>447</v>
      </c>
      <c r="R8" s="11"/>
      <c r="S8" s="11">
        <v>251</v>
      </c>
      <c r="T8" s="11">
        <v>233</v>
      </c>
      <c r="U8" s="11">
        <v>143</v>
      </c>
      <c r="V8" s="11">
        <v>161</v>
      </c>
      <c r="W8" s="11">
        <v>125</v>
      </c>
      <c r="X8" s="11">
        <v>161</v>
      </c>
      <c r="Y8" s="11">
        <v>143</v>
      </c>
      <c r="Z8" s="11">
        <v>72</v>
      </c>
      <c r="AA8" s="11">
        <v>197</v>
      </c>
      <c r="AB8" s="11">
        <v>161</v>
      </c>
      <c r="AC8" s="11">
        <v>89</v>
      </c>
      <c r="AD8" s="11">
        <v>54</v>
      </c>
      <c r="AE8" s="11"/>
      <c r="AF8" s="11">
        <v>412</v>
      </c>
      <c r="AG8" s="11">
        <v>93</v>
      </c>
      <c r="AH8" s="11">
        <v>283</v>
      </c>
      <c r="AI8" s="11">
        <v>976</v>
      </c>
      <c r="AJ8" s="11"/>
      <c r="AK8" s="11">
        <v>374</v>
      </c>
      <c r="AL8" s="11"/>
      <c r="AM8" s="11">
        <v>601</v>
      </c>
      <c r="AN8" s="11"/>
      <c r="AO8" s="11">
        <v>190</v>
      </c>
      <c r="AP8" s="11"/>
      <c r="AQ8" s="11">
        <v>449</v>
      </c>
      <c r="AR8" s="11">
        <v>133</v>
      </c>
      <c r="AS8" s="11">
        <v>1186</v>
      </c>
      <c r="AT8" s="11"/>
      <c r="AU8" s="11">
        <v>413</v>
      </c>
      <c r="AV8" s="11"/>
      <c r="AW8" s="11">
        <v>365</v>
      </c>
      <c r="AX8" s="11"/>
      <c r="AY8" s="11">
        <v>313</v>
      </c>
    </row>
    <row r="9" spans="2:51" x14ac:dyDescent="0.3">
      <c r="B9" s="15" t="s">
        <v>70</v>
      </c>
      <c r="C9" s="14">
        <v>3.7722314432471503E-2</v>
      </c>
      <c r="D9" s="14">
        <v>2.9700194627456301E-2</v>
      </c>
      <c r="E9" s="14">
        <v>4.3811578015262802E-2</v>
      </c>
      <c r="F9" s="14"/>
      <c r="G9" s="14">
        <v>7.7605583089986899E-2</v>
      </c>
      <c r="H9" s="14">
        <v>6.7397371628967404E-2</v>
      </c>
      <c r="I9" s="14">
        <v>4.7881090323154497E-2</v>
      </c>
      <c r="J9" s="14">
        <v>3.0353319286967401E-2</v>
      </c>
      <c r="K9" s="14">
        <v>7.4435667664883897E-3</v>
      </c>
      <c r="L9" s="14">
        <v>4.7210772697631898E-3</v>
      </c>
      <c r="M9" s="14"/>
      <c r="N9" s="14">
        <v>2.73944550733792E-2</v>
      </c>
      <c r="O9" s="14">
        <v>2.3479106012967901E-2</v>
      </c>
      <c r="P9" s="14">
        <v>6.0292590393910397E-2</v>
      </c>
      <c r="Q9" s="14">
        <v>4.41989188568341E-2</v>
      </c>
      <c r="R9" s="14"/>
      <c r="S9" s="14">
        <v>4.6365339167146698E-2</v>
      </c>
      <c r="T9" s="14">
        <v>3.5911323427713103E-2</v>
      </c>
      <c r="U9" s="14">
        <v>3.89539131767275E-2</v>
      </c>
      <c r="V9" s="14">
        <v>4.3885998915034301E-2</v>
      </c>
      <c r="W9" s="14">
        <v>1.61238765733689E-2</v>
      </c>
      <c r="X9" s="14">
        <v>4.28125087214552E-2</v>
      </c>
      <c r="Y9" s="14">
        <v>3.5996553837498897E-2</v>
      </c>
      <c r="Z9" s="14">
        <v>2.5041910509599901E-2</v>
      </c>
      <c r="AA9" s="14">
        <v>4.2222535423645298E-2</v>
      </c>
      <c r="AB9" s="14">
        <v>3.3872118960628902E-2</v>
      </c>
      <c r="AC9" s="14">
        <v>2.8569477647456099E-2</v>
      </c>
      <c r="AD9" s="14">
        <v>5.0148352192456301E-2</v>
      </c>
      <c r="AE9" s="14"/>
      <c r="AF9" s="14">
        <v>0.144507205521999</v>
      </c>
      <c r="AG9" s="14">
        <v>8.6258246786010406E-2</v>
      </c>
      <c r="AH9" s="14">
        <v>0</v>
      </c>
      <c r="AI9" s="14">
        <v>0</v>
      </c>
      <c r="AJ9" s="14"/>
      <c r="AK9" s="14">
        <v>7.8976276541921603E-2</v>
      </c>
      <c r="AL9" s="14"/>
      <c r="AM9" s="14">
        <v>7.0079565826669799E-2</v>
      </c>
      <c r="AN9" s="14"/>
      <c r="AO9" s="14">
        <v>0.125047118853123</v>
      </c>
      <c r="AP9" s="14"/>
      <c r="AQ9" s="14">
        <v>0.15033352449606799</v>
      </c>
      <c r="AR9" s="14">
        <v>0</v>
      </c>
      <c r="AS9" s="14">
        <v>0</v>
      </c>
      <c r="AT9" s="14"/>
      <c r="AU9" s="14">
        <v>0.11245696602151101</v>
      </c>
      <c r="AV9" s="14"/>
      <c r="AW9" s="14">
        <v>0.133056249786936</v>
      </c>
      <c r="AX9" s="14"/>
      <c r="AY9" s="14">
        <v>0.21602577555100999</v>
      </c>
    </row>
    <row r="10" spans="2:51" x14ac:dyDescent="0.3">
      <c r="B10" s="15" t="s">
        <v>71</v>
      </c>
      <c r="C10" s="14">
        <v>2.8280184538805701E-2</v>
      </c>
      <c r="D10" s="14">
        <v>3.8835947336127899E-2</v>
      </c>
      <c r="E10" s="14">
        <v>1.8325491473695402E-2</v>
      </c>
      <c r="F10" s="14"/>
      <c r="G10" s="14">
        <v>4.6142524005279302E-2</v>
      </c>
      <c r="H10" s="14">
        <v>6.1921213638588303E-2</v>
      </c>
      <c r="I10" s="14">
        <v>4.0418335846283598E-2</v>
      </c>
      <c r="J10" s="14">
        <v>1.7376071032403299E-2</v>
      </c>
      <c r="K10" s="14">
        <v>6.3668742377194403E-3</v>
      </c>
      <c r="L10" s="14">
        <v>2.5113732717298E-3</v>
      </c>
      <c r="M10" s="14"/>
      <c r="N10" s="14">
        <v>5.1442798034963003E-2</v>
      </c>
      <c r="O10" s="14">
        <v>2.3014875374887198E-2</v>
      </c>
      <c r="P10" s="14">
        <v>2.0977234868113499E-2</v>
      </c>
      <c r="Q10" s="14">
        <v>1.55583646365296E-2</v>
      </c>
      <c r="R10" s="14"/>
      <c r="S10" s="14">
        <v>5.6952553410709102E-2</v>
      </c>
      <c r="T10" s="14">
        <v>2.04657486773097E-2</v>
      </c>
      <c r="U10" s="14">
        <v>0</v>
      </c>
      <c r="V10" s="14">
        <v>2.7562885240524901E-2</v>
      </c>
      <c r="W10" s="14">
        <v>0</v>
      </c>
      <c r="X10" s="14">
        <v>3.9365648887361201E-2</v>
      </c>
      <c r="Y10" s="14">
        <v>6.7083097732454104E-3</v>
      </c>
      <c r="Z10" s="14">
        <v>2.7425788051844101E-2</v>
      </c>
      <c r="AA10" s="14">
        <v>5.46021110882869E-2</v>
      </c>
      <c r="AB10" s="14">
        <v>2.2197017665509401E-2</v>
      </c>
      <c r="AC10" s="14">
        <v>2.87335640206802E-2</v>
      </c>
      <c r="AD10" s="14">
        <v>1.7745885128304901E-2</v>
      </c>
      <c r="AE10" s="14"/>
      <c r="AF10" s="14">
        <v>0.100644382314708</v>
      </c>
      <c r="AG10" s="14">
        <v>4.4984653368011197E-2</v>
      </c>
      <c r="AH10" s="14">
        <v>0</v>
      </c>
      <c r="AI10" s="14">
        <v>4.0477844030486496E-3</v>
      </c>
      <c r="AJ10" s="14"/>
      <c r="AK10" s="14">
        <v>4.16373464979541E-2</v>
      </c>
      <c r="AL10" s="14"/>
      <c r="AM10" s="14">
        <v>4.8834304428104103E-2</v>
      </c>
      <c r="AN10" s="14"/>
      <c r="AO10" s="14">
        <v>5.5760885598185199E-2</v>
      </c>
      <c r="AP10" s="14"/>
      <c r="AQ10" s="14">
        <v>0.112704108405878</v>
      </c>
      <c r="AR10" s="14">
        <v>0</v>
      </c>
      <c r="AS10" s="14">
        <v>0</v>
      </c>
      <c r="AT10" s="14"/>
      <c r="AU10" s="14">
        <v>0.105197731817227</v>
      </c>
      <c r="AV10" s="14"/>
      <c r="AW10" s="14">
        <v>0.117295409966283</v>
      </c>
      <c r="AX10" s="14"/>
      <c r="AY10" s="14">
        <v>0.16195318048837201</v>
      </c>
    </row>
    <row r="11" spans="2:51" x14ac:dyDescent="0.3">
      <c r="B11" s="15" t="s">
        <v>72</v>
      </c>
      <c r="C11" s="14">
        <v>2.9034205808930399E-2</v>
      </c>
      <c r="D11" s="14">
        <v>3.3077027951786103E-2</v>
      </c>
      <c r="E11" s="14">
        <v>2.4336190190452099E-2</v>
      </c>
      <c r="F11" s="14"/>
      <c r="G11" s="14">
        <v>5.6448773181281699E-2</v>
      </c>
      <c r="H11" s="14">
        <v>4.4220211367880499E-2</v>
      </c>
      <c r="I11" s="14">
        <v>4.2047605505880603E-2</v>
      </c>
      <c r="J11" s="14">
        <v>2.4581934052219399E-2</v>
      </c>
      <c r="K11" s="14">
        <v>1.21926108066119E-2</v>
      </c>
      <c r="L11" s="14">
        <v>2.5444051632618398E-3</v>
      </c>
      <c r="M11" s="14"/>
      <c r="N11" s="14">
        <v>3.8568990127320499E-2</v>
      </c>
      <c r="O11" s="14">
        <v>3.2634843108339001E-2</v>
      </c>
      <c r="P11" s="14">
        <v>2.3476282640780201E-2</v>
      </c>
      <c r="Q11" s="14">
        <v>2.0247869947759099E-2</v>
      </c>
      <c r="R11" s="14"/>
      <c r="S11" s="14">
        <v>5.3434700583805499E-2</v>
      </c>
      <c r="T11" s="14">
        <v>2.1895041100080101E-2</v>
      </c>
      <c r="U11" s="14">
        <v>2.4492044626765401E-2</v>
      </c>
      <c r="V11" s="14">
        <v>0</v>
      </c>
      <c r="W11" s="14">
        <v>3.8679495271572301E-2</v>
      </c>
      <c r="X11" s="14">
        <v>1.82375494061927E-2</v>
      </c>
      <c r="Y11" s="14">
        <v>5.72790864137551E-2</v>
      </c>
      <c r="Z11" s="14">
        <v>3.6547338929491101E-2</v>
      </c>
      <c r="AA11" s="14">
        <v>2.44282405561413E-2</v>
      </c>
      <c r="AB11" s="14">
        <v>1.24141225139398E-2</v>
      </c>
      <c r="AC11" s="14">
        <v>5.1120614039087797E-2</v>
      </c>
      <c r="AD11" s="14">
        <v>0</v>
      </c>
      <c r="AE11" s="14"/>
      <c r="AF11" s="14">
        <v>8.8359702400727602E-2</v>
      </c>
      <c r="AG11" s="14">
        <v>9.0366624643679103E-2</v>
      </c>
      <c r="AH11" s="14">
        <v>0</v>
      </c>
      <c r="AI11" s="14">
        <v>4.5951716950586897E-3</v>
      </c>
      <c r="AJ11" s="14"/>
      <c r="AK11" s="14">
        <v>4.4262552034116803E-2</v>
      </c>
      <c r="AL11" s="14"/>
      <c r="AM11" s="14">
        <v>4.4517532431171E-2</v>
      </c>
      <c r="AN11" s="14"/>
      <c r="AO11" s="14">
        <v>5.4179226324340198E-2</v>
      </c>
      <c r="AP11" s="14"/>
      <c r="AQ11" s="14">
        <v>0.11570908508316401</v>
      </c>
      <c r="AR11" s="14">
        <v>0</v>
      </c>
      <c r="AS11" s="14">
        <v>0</v>
      </c>
      <c r="AT11" s="14"/>
      <c r="AU11" s="14">
        <v>9.9844256850947999E-2</v>
      </c>
      <c r="AV11" s="14"/>
      <c r="AW11" s="14">
        <v>0.123545860225316</v>
      </c>
      <c r="AX11" s="14"/>
      <c r="AY11" s="14">
        <v>0.16627126203006101</v>
      </c>
    </row>
    <row r="12" spans="2:51" x14ac:dyDescent="0.3">
      <c r="B12" s="15" t="s">
        <v>73</v>
      </c>
      <c r="C12" s="14">
        <v>2.25039240608867E-2</v>
      </c>
      <c r="D12" s="14">
        <v>2.4561124544209501E-2</v>
      </c>
      <c r="E12" s="14">
        <v>2.0752132623236001E-2</v>
      </c>
      <c r="F12" s="14"/>
      <c r="G12" s="14">
        <v>4.6384350752583299E-2</v>
      </c>
      <c r="H12" s="14">
        <v>6.2989659911983395E-2</v>
      </c>
      <c r="I12" s="14">
        <v>1.9691947271379101E-2</v>
      </c>
      <c r="J12" s="14">
        <v>7.8914745383955095E-3</v>
      </c>
      <c r="K12" s="14">
        <v>3.9483577594678198E-3</v>
      </c>
      <c r="L12" s="14">
        <v>0</v>
      </c>
      <c r="M12" s="14"/>
      <c r="N12" s="14">
        <v>3.80853034539591E-2</v>
      </c>
      <c r="O12" s="14">
        <v>3.0065940161388499E-2</v>
      </c>
      <c r="P12" s="14">
        <v>8.2575404258650193E-3</v>
      </c>
      <c r="Q12" s="14">
        <v>1.0664840012043901E-2</v>
      </c>
      <c r="R12" s="14"/>
      <c r="S12" s="14">
        <v>3.84407653619213E-2</v>
      </c>
      <c r="T12" s="14">
        <v>2.5993456623744401E-2</v>
      </c>
      <c r="U12" s="14">
        <v>1.62330352715995E-2</v>
      </c>
      <c r="V12" s="14">
        <v>2.76528485040149E-2</v>
      </c>
      <c r="W12" s="14">
        <v>7.0873779488328801E-3</v>
      </c>
      <c r="X12" s="14">
        <v>2.4629600636534601E-2</v>
      </c>
      <c r="Y12" s="14">
        <v>2.27850633296291E-2</v>
      </c>
      <c r="Z12" s="14">
        <v>3.8092390884915499E-2</v>
      </c>
      <c r="AA12" s="14">
        <v>2.58425240584528E-2</v>
      </c>
      <c r="AB12" s="14">
        <v>5.7780548437215799E-3</v>
      </c>
      <c r="AC12" s="14">
        <v>1.0437193432018399E-2</v>
      </c>
      <c r="AD12" s="14">
        <v>0</v>
      </c>
      <c r="AE12" s="14"/>
      <c r="AF12" s="14">
        <v>6.9327047489037896E-2</v>
      </c>
      <c r="AG12" s="14">
        <v>9.1516604260379095E-2</v>
      </c>
      <c r="AH12" s="14">
        <v>0</v>
      </c>
      <c r="AI12" s="14">
        <v>1.1233904394388E-3</v>
      </c>
      <c r="AJ12" s="14"/>
      <c r="AK12" s="14">
        <v>3.0170162440047801E-2</v>
      </c>
      <c r="AL12" s="14"/>
      <c r="AM12" s="14">
        <v>4.3583543550039898E-2</v>
      </c>
      <c r="AN12" s="14"/>
      <c r="AO12" s="14">
        <v>5.9381553786053101E-2</v>
      </c>
      <c r="AP12" s="14"/>
      <c r="AQ12" s="14">
        <v>5.6689022515309398E-2</v>
      </c>
      <c r="AR12" s="14">
        <v>0.11103905473596</v>
      </c>
      <c r="AS12" s="14">
        <v>0</v>
      </c>
      <c r="AT12" s="14"/>
      <c r="AU12" s="14">
        <v>7.9660952633083898E-2</v>
      </c>
      <c r="AV12" s="14"/>
      <c r="AW12" s="14">
        <v>8.9167402722363995E-2</v>
      </c>
      <c r="AX12" s="14"/>
      <c r="AY12" s="14">
        <v>0.128874055617577</v>
      </c>
    </row>
    <row r="13" spans="2:51" x14ac:dyDescent="0.3">
      <c r="B13" s="15" t="s">
        <v>74</v>
      </c>
      <c r="C13" s="14">
        <v>2.8795387983973301E-2</v>
      </c>
      <c r="D13" s="14">
        <v>3.2038740891781797E-2</v>
      </c>
      <c r="E13" s="14">
        <v>2.4643834107029298E-2</v>
      </c>
      <c r="F13" s="14"/>
      <c r="G13" s="14">
        <v>7.2588500914397502E-2</v>
      </c>
      <c r="H13" s="14">
        <v>6.0995039955868503E-2</v>
      </c>
      <c r="I13" s="14">
        <v>2.4953580173203101E-2</v>
      </c>
      <c r="J13" s="14">
        <v>1.7268947594988E-2</v>
      </c>
      <c r="K13" s="14">
        <v>3.4459924597051998E-3</v>
      </c>
      <c r="L13" s="14">
        <v>2.5349864605023701E-3</v>
      </c>
      <c r="M13" s="14"/>
      <c r="N13" s="14">
        <v>3.8641371830476501E-2</v>
      </c>
      <c r="O13" s="14">
        <v>2.3099049773271201E-2</v>
      </c>
      <c r="P13" s="14">
        <v>2.93980219939485E-2</v>
      </c>
      <c r="Q13" s="14">
        <v>2.3905733562490799E-2</v>
      </c>
      <c r="R13" s="14"/>
      <c r="S13" s="14">
        <v>5.9516152682237602E-2</v>
      </c>
      <c r="T13" s="14">
        <v>1.87817702569857E-2</v>
      </c>
      <c r="U13" s="14">
        <v>2.3433216246141302E-2</v>
      </c>
      <c r="V13" s="14">
        <v>8.0556985836215192E-3</v>
      </c>
      <c r="W13" s="14">
        <v>1.6251982634007501E-2</v>
      </c>
      <c r="X13" s="14">
        <v>6.7393937670762002E-2</v>
      </c>
      <c r="Y13" s="14">
        <v>2.6849906032555299E-2</v>
      </c>
      <c r="Z13" s="14">
        <v>2.71644912679634E-2</v>
      </c>
      <c r="AA13" s="14">
        <v>1.48537500670022E-2</v>
      </c>
      <c r="AB13" s="14">
        <v>2.5462201823379198E-2</v>
      </c>
      <c r="AC13" s="14">
        <v>1.13747307309577E-2</v>
      </c>
      <c r="AD13" s="14">
        <v>1.5994744007461599E-2</v>
      </c>
      <c r="AE13" s="14"/>
      <c r="AF13" s="14">
        <v>7.5867074483839794E-2</v>
      </c>
      <c r="AG13" s="14">
        <v>9.2751299094531295E-2</v>
      </c>
      <c r="AH13" s="14">
        <v>0</v>
      </c>
      <c r="AI13" s="14">
        <v>1.03553651807457E-2</v>
      </c>
      <c r="AJ13" s="14"/>
      <c r="AK13" s="14">
        <v>4.3581597431486797E-2</v>
      </c>
      <c r="AL13" s="14"/>
      <c r="AM13" s="14">
        <v>5.4848195890262297E-2</v>
      </c>
      <c r="AN13" s="14"/>
      <c r="AO13" s="14">
        <v>6.1805580045099E-2</v>
      </c>
      <c r="AP13" s="14"/>
      <c r="AQ13" s="14">
        <v>7.3138250105389893E-2</v>
      </c>
      <c r="AR13" s="14">
        <v>0.14006133543034299</v>
      </c>
      <c r="AS13" s="14">
        <v>0</v>
      </c>
      <c r="AT13" s="14"/>
      <c r="AU13" s="14">
        <v>0.10167034598699901</v>
      </c>
      <c r="AV13" s="14"/>
      <c r="AW13" s="14">
        <v>0.12554873647683101</v>
      </c>
      <c r="AX13" s="14"/>
      <c r="AY13" s="14">
        <v>0.16490361514444599</v>
      </c>
    </row>
    <row r="14" spans="2:51" x14ac:dyDescent="0.3">
      <c r="B14" s="15" t="s">
        <v>75</v>
      </c>
      <c r="C14" s="14">
        <v>2.82834902048433E-2</v>
      </c>
      <c r="D14" s="14">
        <v>2.2755835278643902E-2</v>
      </c>
      <c r="E14" s="14">
        <v>3.3973832790530498E-2</v>
      </c>
      <c r="F14" s="14"/>
      <c r="G14" s="14">
        <v>7.0795994175940999E-2</v>
      </c>
      <c r="H14" s="14">
        <v>5.8819669450261299E-2</v>
      </c>
      <c r="I14" s="14">
        <v>2.2578371271568701E-2</v>
      </c>
      <c r="J14" s="14">
        <v>1.45988592592555E-2</v>
      </c>
      <c r="K14" s="14">
        <v>4.3430502843837702E-3</v>
      </c>
      <c r="L14" s="14">
        <v>6.5534634818489399E-3</v>
      </c>
      <c r="M14" s="14"/>
      <c r="N14" s="14">
        <v>3.4213459670836999E-2</v>
      </c>
      <c r="O14" s="14">
        <v>4.4697719220880901E-2</v>
      </c>
      <c r="P14" s="14">
        <v>1.6772887799056301E-2</v>
      </c>
      <c r="Q14" s="14">
        <v>1.5300417766172299E-2</v>
      </c>
      <c r="R14" s="14"/>
      <c r="S14" s="14">
        <v>4.5989772224725799E-2</v>
      </c>
      <c r="T14" s="14">
        <v>1.7940448724597699E-2</v>
      </c>
      <c r="U14" s="14">
        <v>2.39555616364787E-2</v>
      </c>
      <c r="V14" s="14">
        <v>1.5256139064852301E-2</v>
      </c>
      <c r="W14" s="14">
        <v>4.4493121990964203E-2</v>
      </c>
      <c r="X14" s="14">
        <v>3.55359684256761E-2</v>
      </c>
      <c r="Y14" s="14">
        <v>1.9631414544292802E-2</v>
      </c>
      <c r="Z14" s="14">
        <v>0</v>
      </c>
      <c r="AA14" s="14">
        <v>3.53636469695238E-2</v>
      </c>
      <c r="AB14" s="14">
        <v>1.96962483602246E-2</v>
      </c>
      <c r="AC14" s="14">
        <v>5.3856615509312401E-2</v>
      </c>
      <c r="AD14" s="14">
        <v>0</v>
      </c>
      <c r="AE14" s="14"/>
      <c r="AF14" s="14">
        <v>6.16142815313468E-2</v>
      </c>
      <c r="AG14" s="14">
        <v>9.8096306348104401E-2</v>
      </c>
      <c r="AH14" s="14">
        <v>0</v>
      </c>
      <c r="AI14" s="14">
        <v>1.38764278397468E-2</v>
      </c>
      <c r="AJ14" s="14"/>
      <c r="AK14" s="14">
        <v>3.0361626283653999E-2</v>
      </c>
      <c r="AL14" s="14"/>
      <c r="AM14" s="14">
        <v>4.7720137366746601E-2</v>
      </c>
      <c r="AN14" s="14"/>
      <c r="AO14" s="14">
        <v>6.2068115654656003E-2</v>
      </c>
      <c r="AP14" s="14"/>
      <c r="AQ14" s="14">
        <v>4.6803515857724402E-2</v>
      </c>
      <c r="AR14" s="14">
        <v>0.22182061013382601</v>
      </c>
      <c r="AS14" s="14">
        <v>0</v>
      </c>
      <c r="AT14" s="14"/>
      <c r="AU14" s="14">
        <v>6.7211740155778799E-2</v>
      </c>
      <c r="AV14" s="14"/>
      <c r="AW14" s="14">
        <v>8.8326638080853406E-2</v>
      </c>
      <c r="AX14" s="14"/>
      <c r="AY14" s="14">
        <v>0.16197211116853399</v>
      </c>
    </row>
    <row r="15" spans="2:51" x14ac:dyDescent="0.3">
      <c r="B15" s="15" t="s">
        <v>76</v>
      </c>
      <c r="C15" s="14">
        <v>0.81984435011020595</v>
      </c>
      <c r="D15" s="14">
        <v>0.81150988948063596</v>
      </c>
      <c r="E15" s="14">
        <v>0.83049044554038598</v>
      </c>
      <c r="F15" s="14"/>
      <c r="G15" s="14">
        <v>0.61615735480814904</v>
      </c>
      <c r="H15" s="14">
        <v>0.64038392077827999</v>
      </c>
      <c r="I15" s="14">
        <v>0.795500710621314</v>
      </c>
      <c r="J15" s="14">
        <v>0.87701958781042499</v>
      </c>
      <c r="K15" s="14">
        <v>0.96225954768562305</v>
      </c>
      <c r="L15" s="14">
        <v>0.98113469435289402</v>
      </c>
      <c r="M15" s="14"/>
      <c r="N15" s="14">
        <v>0.76128602126156097</v>
      </c>
      <c r="O15" s="14">
        <v>0.814145950841346</v>
      </c>
      <c r="P15" s="14">
        <v>0.84082544187832597</v>
      </c>
      <c r="Q15" s="14">
        <v>0.86831026984763104</v>
      </c>
      <c r="R15" s="14"/>
      <c r="S15" s="14">
        <v>0.69261634003244199</v>
      </c>
      <c r="T15" s="14">
        <v>0.85901221118956905</v>
      </c>
      <c r="U15" s="14">
        <v>0.85562801924012399</v>
      </c>
      <c r="V15" s="14">
        <v>0.877586429691952</v>
      </c>
      <c r="W15" s="14">
        <v>0.86152225954406503</v>
      </c>
      <c r="X15" s="14">
        <v>0.77202478625201798</v>
      </c>
      <c r="Y15" s="14">
        <v>0.80433541708408096</v>
      </c>
      <c r="Z15" s="14">
        <v>0.84572808035618596</v>
      </c>
      <c r="AA15" s="14">
        <v>0.80268719183694803</v>
      </c>
      <c r="AB15" s="14">
        <v>0.88058023583259704</v>
      </c>
      <c r="AC15" s="14">
        <v>0.81590780462048695</v>
      </c>
      <c r="AD15" s="14">
        <v>0.91611101867177702</v>
      </c>
      <c r="AE15" s="14"/>
      <c r="AF15" s="14">
        <v>0.45757444855909601</v>
      </c>
      <c r="AG15" s="14">
        <v>0.46576355279362303</v>
      </c>
      <c r="AH15" s="14">
        <v>0.99656872162013599</v>
      </c>
      <c r="AI15" s="14">
        <v>0.96060339759121804</v>
      </c>
      <c r="AJ15" s="14"/>
      <c r="AK15" s="14">
        <v>0.72575925776285899</v>
      </c>
      <c r="AL15" s="14"/>
      <c r="AM15" s="14">
        <v>0.68564752560917797</v>
      </c>
      <c r="AN15" s="14"/>
      <c r="AO15" s="14">
        <v>0.58175751973854395</v>
      </c>
      <c r="AP15" s="14"/>
      <c r="AQ15" s="14">
        <v>0.43824893154241101</v>
      </c>
      <c r="AR15" s="14">
        <v>0.52100498594747902</v>
      </c>
      <c r="AS15" s="14">
        <v>1</v>
      </c>
      <c r="AT15" s="14"/>
      <c r="AU15" s="14">
        <v>0.42505864434808399</v>
      </c>
      <c r="AV15" s="14"/>
      <c r="AW15" s="14">
        <v>0.318464915665847</v>
      </c>
      <c r="AX15" s="14"/>
      <c r="AY15" s="14">
        <v>0</v>
      </c>
    </row>
    <row r="16" spans="2:51" x14ac:dyDescent="0.3">
      <c r="B16" s="15" t="s">
        <v>77</v>
      </c>
      <c r="C16" s="20">
        <v>5.53614285988328E-3</v>
      </c>
      <c r="D16" s="20">
        <v>7.5212398893585797E-3</v>
      </c>
      <c r="E16" s="20">
        <v>3.66649525940813E-3</v>
      </c>
      <c r="F16" s="20"/>
      <c r="G16" s="20">
        <v>1.38769190723818E-2</v>
      </c>
      <c r="H16" s="20">
        <v>3.2729132681708299E-3</v>
      </c>
      <c r="I16" s="20">
        <v>6.92835898721643E-3</v>
      </c>
      <c r="J16" s="20">
        <v>1.09098064253456E-2</v>
      </c>
      <c r="K16" s="20">
        <v>0</v>
      </c>
      <c r="L16" s="20">
        <v>0</v>
      </c>
      <c r="M16" s="20"/>
      <c r="N16" s="20">
        <v>1.03676005475041E-2</v>
      </c>
      <c r="O16" s="20">
        <v>8.8625155069197801E-3</v>
      </c>
      <c r="P16" s="20">
        <v>0</v>
      </c>
      <c r="Q16" s="20">
        <v>1.8135853705387301E-3</v>
      </c>
      <c r="R16" s="20"/>
      <c r="S16" s="20">
        <v>6.6843765370123804E-3</v>
      </c>
      <c r="T16" s="20">
        <v>0</v>
      </c>
      <c r="U16" s="20">
        <v>1.7304209802163299E-2</v>
      </c>
      <c r="V16" s="20">
        <v>0</v>
      </c>
      <c r="W16" s="20">
        <v>1.5841886037188901E-2</v>
      </c>
      <c r="X16" s="20">
        <v>0</v>
      </c>
      <c r="Y16" s="20">
        <v>2.64142489849425E-2</v>
      </c>
      <c r="Z16" s="20">
        <v>0</v>
      </c>
      <c r="AA16" s="20">
        <v>0</v>
      </c>
      <c r="AB16" s="20">
        <v>0</v>
      </c>
      <c r="AC16" s="20">
        <v>0</v>
      </c>
      <c r="AD16" s="20">
        <v>0</v>
      </c>
      <c r="AE16" s="20"/>
      <c r="AF16" s="20">
        <v>2.1058576992450898E-3</v>
      </c>
      <c r="AG16" s="20">
        <v>3.02627127056612E-2</v>
      </c>
      <c r="AH16" s="20">
        <v>3.4312783798639101E-3</v>
      </c>
      <c r="AI16" s="20">
        <v>5.3984628507435196E-3</v>
      </c>
      <c r="AJ16" s="20"/>
      <c r="AK16" s="20">
        <v>5.2511810079603396E-3</v>
      </c>
      <c r="AL16" s="20"/>
      <c r="AM16" s="20">
        <v>4.7691948978278598E-3</v>
      </c>
      <c r="AN16" s="20"/>
      <c r="AO16" s="20">
        <v>0</v>
      </c>
      <c r="AP16" s="20"/>
      <c r="AQ16" s="20">
        <v>6.3735619940541903E-3</v>
      </c>
      <c r="AR16" s="20">
        <v>6.0740137523915497E-3</v>
      </c>
      <c r="AS16" s="20">
        <v>0</v>
      </c>
      <c r="AT16" s="20"/>
      <c r="AU16" s="20">
        <v>8.8993621863684997E-3</v>
      </c>
      <c r="AV16" s="20"/>
      <c r="AW16" s="20">
        <v>4.5947870755699803E-3</v>
      </c>
      <c r="AX16" s="20"/>
      <c r="AY16" s="20">
        <v>0</v>
      </c>
    </row>
    <row r="17" spans="2:2" x14ac:dyDescent="0.3">
      <c r="B17" s="16"/>
    </row>
    <row r="18" spans="2:2" x14ac:dyDescent="0.3">
      <c r="B18" t="s">
        <v>79</v>
      </c>
    </row>
    <row r="19" spans="2:2" x14ac:dyDescent="0.3">
      <c r="B19" t="s">
        <v>80</v>
      </c>
    </row>
    <row r="21" spans="2:2" x14ac:dyDescent="0.3">
      <c r="B21" s="8" t="str">
        <f>HYPERLINK("#'Contents'!A1", "Return to Contents")</f>
        <v>Return to Contents</v>
      </c>
    </row>
  </sheetData>
  <mergeCells count="13">
    <mergeCell ref="AW5"/>
    <mergeCell ref="AY5"/>
    <mergeCell ref="D2:AO2"/>
    <mergeCell ref="AK5"/>
    <mergeCell ref="AM5"/>
    <mergeCell ref="AO5"/>
    <mergeCell ref="AQ5:AS5"/>
    <mergeCell ref="AU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Y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5" width="10.6640625" customWidth="1"/>
    <col min="36" max="36" width="2.21875" customWidth="1"/>
    <col min="37" max="37" width="10.6640625" customWidth="1"/>
    <col min="38" max="38" width="2.21875" customWidth="1"/>
    <col min="39" max="39" width="10.6640625" customWidth="1"/>
    <col min="40" max="40" width="2.21875" customWidth="1"/>
    <col min="41" max="41" width="10.6640625" customWidth="1"/>
    <col min="42" max="42" width="2.21875" customWidth="1"/>
    <col min="43" max="45" width="10.6640625" customWidth="1"/>
    <col min="46" max="46" width="2.21875" customWidth="1"/>
    <col min="47" max="47" width="10.6640625" customWidth="1"/>
    <col min="48" max="48" width="2.21875" customWidth="1"/>
    <col min="49" max="49" width="10.6640625" customWidth="1"/>
    <col min="50" max="50" width="2.21875" customWidth="1"/>
    <col min="51" max="51" width="10.6640625" customWidth="1"/>
    <col min="52" max="52" width="2.21875" customWidth="1"/>
  </cols>
  <sheetData>
    <row r="2" spans="2:51" ht="40.049999999999997" customHeight="1" x14ac:dyDescent="0.3">
      <c r="D2" s="29" t="s">
        <v>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51" ht="30" customHeight="1" x14ac:dyDescent="0.3">
      <c r="B5" s="19"/>
      <c r="C5" s="19"/>
      <c r="D5" s="30" t="s">
        <v>55</v>
      </c>
      <c r="E5" s="30"/>
      <c r="F5" s="19"/>
      <c r="G5" s="30" t="s">
        <v>56</v>
      </c>
      <c r="H5" s="30"/>
      <c r="I5" s="30"/>
      <c r="J5" s="30"/>
      <c r="K5" s="30"/>
      <c r="L5" s="30"/>
      <c r="M5" s="19"/>
      <c r="N5" s="30" t="s">
        <v>57</v>
      </c>
      <c r="O5" s="30"/>
      <c r="P5" s="30"/>
      <c r="Q5" s="30"/>
      <c r="R5" s="19"/>
      <c r="S5" s="30" t="s">
        <v>58</v>
      </c>
      <c r="T5" s="30"/>
      <c r="U5" s="30"/>
      <c r="V5" s="30"/>
      <c r="W5" s="30"/>
      <c r="X5" s="30"/>
      <c r="Y5" s="30"/>
      <c r="Z5" s="30"/>
      <c r="AA5" s="30"/>
      <c r="AB5" s="30"/>
      <c r="AC5" s="30"/>
      <c r="AD5" s="30"/>
      <c r="AE5" s="19"/>
      <c r="AF5" s="30" t="s">
        <v>43</v>
      </c>
      <c r="AG5" s="30"/>
      <c r="AH5" s="30"/>
      <c r="AI5" s="30"/>
      <c r="AJ5" s="19"/>
      <c r="AK5" s="30" t="s">
        <v>59</v>
      </c>
      <c r="AL5" s="19"/>
      <c r="AM5" s="30" t="s">
        <v>60</v>
      </c>
      <c r="AN5" s="19"/>
      <c r="AO5" s="30" t="s">
        <v>49</v>
      </c>
      <c r="AP5" s="19"/>
      <c r="AQ5" s="30" t="s">
        <v>61</v>
      </c>
      <c r="AR5" s="30"/>
      <c r="AS5" s="30"/>
      <c r="AT5" s="19"/>
      <c r="AU5" s="30" t="s">
        <v>52</v>
      </c>
      <c r="AV5" s="19"/>
      <c r="AW5" s="30" t="s">
        <v>62</v>
      </c>
      <c r="AX5" s="19"/>
      <c r="AY5" s="30" t="s">
        <v>54</v>
      </c>
    </row>
    <row r="6" spans="2:5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M6" s="12" t="s">
        <v>48</v>
      </c>
      <c r="AO6" s="12" t="s">
        <v>49</v>
      </c>
      <c r="AQ6" s="12" t="s">
        <v>43</v>
      </c>
      <c r="AR6" s="12" t="s">
        <v>50</v>
      </c>
      <c r="AS6" s="12" t="s">
        <v>51</v>
      </c>
      <c r="AU6" s="12" t="s">
        <v>52</v>
      </c>
      <c r="AW6" s="12" t="s">
        <v>53</v>
      </c>
      <c r="AY6" s="12" t="s">
        <v>54</v>
      </c>
    </row>
    <row r="7" spans="2:51" ht="30" customHeight="1" x14ac:dyDescent="0.3">
      <c r="B7" s="10" t="s">
        <v>19</v>
      </c>
      <c r="C7" s="10">
        <v>1790</v>
      </c>
      <c r="D7" s="10">
        <v>917</v>
      </c>
      <c r="E7" s="10">
        <v>863</v>
      </c>
      <c r="F7" s="10"/>
      <c r="G7" s="10">
        <v>280</v>
      </c>
      <c r="H7" s="10">
        <v>292</v>
      </c>
      <c r="I7" s="10">
        <v>305</v>
      </c>
      <c r="J7" s="10">
        <v>283</v>
      </c>
      <c r="K7" s="10">
        <v>257</v>
      </c>
      <c r="L7" s="10">
        <v>373</v>
      </c>
      <c r="M7" s="10"/>
      <c r="N7" s="10">
        <v>479</v>
      </c>
      <c r="O7" s="10">
        <v>461</v>
      </c>
      <c r="P7" s="10">
        <v>360</v>
      </c>
      <c r="Q7" s="10">
        <v>485</v>
      </c>
      <c r="R7" s="10"/>
      <c r="S7" s="10">
        <v>265</v>
      </c>
      <c r="T7" s="10">
        <v>236</v>
      </c>
      <c r="U7" s="10">
        <v>124</v>
      </c>
      <c r="V7" s="10">
        <v>138</v>
      </c>
      <c r="W7" s="10">
        <v>125</v>
      </c>
      <c r="X7" s="10">
        <v>162</v>
      </c>
      <c r="Y7" s="10">
        <v>143</v>
      </c>
      <c r="Z7" s="10">
        <v>78</v>
      </c>
      <c r="AA7" s="10">
        <v>196</v>
      </c>
      <c r="AB7" s="10">
        <v>166</v>
      </c>
      <c r="AC7" s="10">
        <v>97</v>
      </c>
      <c r="AD7" s="10">
        <v>60</v>
      </c>
      <c r="AE7" s="10"/>
      <c r="AF7" s="10">
        <v>416</v>
      </c>
      <c r="AG7" s="10">
        <v>94</v>
      </c>
      <c r="AH7" s="10">
        <v>276</v>
      </c>
      <c r="AI7" s="10">
        <v>976</v>
      </c>
      <c r="AJ7" s="10"/>
      <c r="AK7" s="10">
        <v>378</v>
      </c>
      <c r="AL7" s="10"/>
      <c r="AM7" s="10">
        <v>610</v>
      </c>
      <c r="AN7" s="10"/>
      <c r="AO7" s="10">
        <v>187</v>
      </c>
      <c r="AP7" s="10"/>
      <c r="AQ7" s="10">
        <v>455</v>
      </c>
      <c r="AR7" s="10">
        <v>136</v>
      </c>
      <c r="AS7" s="10">
        <v>1179</v>
      </c>
      <c r="AT7" s="10"/>
      <c r="AU7" s="10">
        <v>422</v>
      </c>
      <c r="AV7" s="10"/>
      <c r="AW7" s="10">
        <v>368</v>
      </c>
      <c r="AX7" s="10"/>
      <c r="AY7" s="10">
        <v>317</v>
      </c>
    </row>
    <row r="8" spans="2:51" ht="30" customHeight="1" x14ac:dyDescent="0.3">
      <c r="B8" s="11" t="s">
        <v>20</v>
      </c>
      <c r="C8" s="11">
        <v>1790</v>
      </c>
      <c r="D8" s="11">
        <v>878</v>
      </c>
      <c r="E8" s="11">
        <v>902</v>
      </c>
      <c r="F8" s="11"/>
      <c r="G8" s="11">
        <v>252</v>
      </c>
      <c r="H8" s="11">
        <v>305</v>
      </c>
      <c r="I8" s="11">
        <v>304</v>
      </c>
      <c r="J8" s="11">
        <v>303</v>
      </c>
      <c r="K8" s="11">
        <v>251</v>
      </c>
      <c r="L8" s="11">
        <v>375</v>
      </c>
      <c r="M8" s="11"/>
      <c r="N8" s="11">
        <v>481</v>
      </c>
      <c r="O8" s="11">
        <v>464</v>
      </c>
      <c r="P8" s="11">
        <v>393</v>
      </c>
      <c r="Q8" s="11">
        <v>447</v>
      </c>
      <c r="R8" s="11"/>
      <c r="S8" s="11">
        <v>251</v>
      </c>
      <c r="T8" s="11">
        <v>233</v>
      </c>
      <c r="U8" s="11">
        <v>143</v>
      </c>
      <c r="V8" s="11">
        <v>161</v>
      </c>
      <c r="W8" s="11">
        <v>125</v>
      </c>
      <c r="X8" s="11">
        <v>161</v>
      </c>
      <c r="Y8" s="11">
        <v>143</v>
      </c>
      <c r="Z8" s="11">
        <v>72</v>
      </c>
      <c r="AA8" s="11">
        <v>197</v>
      </c>
      <c r="AB8" s="11">
        <v>161</v>
      </c>
      <c r="AC8" s="11">
        <v>89</v>
      </c>
      <c r="AD8" s="11">
        <v>54</v>
      </c>
      <c r="AE8" s="11"/>
      <c r="AF8" s="11">
        <v>412</v>
      </c>
      <c r="AG8" s="11">
        <v>93</v>
      </c>
      <c r="AH8" s="11">
        <v>283</v>
      </c>
      <c r="AI8" s="11">
        <v>976</v>
      </c>
      <c r="AJ8" s="11"/>
      <c r="AK8" s="11">
        <v>374</v>
      </c>
      <c r="AL8" s="11"/>
      <c r="AM8" s="11">
        <v>601</v>
      </c>
      <c r="AN8" s="11"/>
      <c r="AO8" s="11">
        <v>190</v>
      </c>
      <c r="AP8" s="11"/>
      <c r="AQ8" s="11">
        <v>449</v>
      </c>
      <c r="AR8" s="11">
        <v>133</v>
      </c>
      <c r="AS8" s="11">
        <v>1186</v>
      </c>
      <c r="AT8" s="11"/>
      <c r="AU8" s="11">
        <v>413</v>
      </c>
      <c r="AV8" s="11"/>
      <c r="AW8" s="11">
        <v>365</v>
      </c>
      <c r="AX8" s="11"/>
      <c r="AY8" s="11">
        <v>313</v>
      </c>
    </row>
    <row r="9" spans="2:51" x14ac:dyDescent="0.3">
      <c r="B9" s="15" t="s">
        <v>70</v>
      </c>
      <c r="C9" s="14">
        <v>9.5011118608345005E-3</v>
      </c>
      <c r="D9" s="14">
        <v>1.57518056151069E-2</v>
      </c>
      <c r="E9" s="14">
        <v>3.5260734362335998E-3</v>
      </c>
      <c r="F9" s="14"/>
      <c r="G9" s="14">
        <v>7.2159905623587197E-3</v>
      </c>
      <c r="H9" s="14">
        <v>1.7154271208161199E-2</v>
      </c>
      <c r="I9" s="14">
        <v>1.65643699277572E-2</v>
      </c>
      <c r="J9" s="14">
        <v>6.6977679872752697E-3</v>
      </c>
      <c r="K9" s="14">
        <v>3.56874537459889E-3</v>
      </c>
      <c r="L9" s="14">
        <v>5.3121139845532898E-3</v>
      </c>
      <c r="M9" s="14"/>
      <c r="N9" s="14">
        <v>1.6438809863534701E-2</v>
      </c>
      <c r="O9" s="14">
        <v>4.6722861221881098E-3</v>
      </c>
      <c r="P9" s="14">
        <v>1.3181605340564799E-2</v>
      </c>
      <c r="Q9" s="14">
        <v>3.9185929015577003E-3</v>
      </c>
      <c r="R9" s="14"/>
      <c r="S9" s="14">
        <v>1.52792863181086E-2</v>
      </c>
      <c r="T9" s="14">
        <v>1.3788164650879399E-2</v>
      </c>
      <c r="U9" s="14">
        <v>0</v>
      </c>
      <c r="V9" s="14">
        <v>1.46899184867572E-2</v>
      </c>
      <c r="W9" s="14">
        <v>7.0873779488328801E-3</v>
      </c>
      <c r="X9" s="14">
        <v>6.2715114029904201E-3</v>
      </c>
      <c r="Y9" s="14">
        <v>0</v>
      </c>
      <c r="Z9" s="14">
        <v>2.65908707784746E-2</v>
      </c>
      <c r="AA9" s="14">
        <v>1.44293356153127E-2</v>
      </c>
      <c r="AB9" s="14">
        <v>5.8446474865959004E-3</v>
      </c>
      <c r="AC9" s="14">
        <v>0</v>
      </c>
      <c r="AD9" s="14">
        <v>0</v>
      </c>
      <c r="AE9" s="14"/>
      <c r="AF9" s="14">
        <v>3.3968745436534699E-2</v>
      </c>
      <c r="AG9" s="14">
        <v>2.2452647681200501E-2</v>
      </c>
      <c r="AH9" s="14">
        <v>0</v>
      </c>
      <c r="AI9" s="14">
        <v>9.5627888244335002E-4</v>
      </c>
      <c r="AJ9" s="14"/>
      <c r="AK9" s="14">
        <v>1.0726827858985001E-2</v>
      </c>
      <c r="AL9" s="14"/>
      <c r="AM9" s="14">
        <v>1.47637240984415E-2</v>
      </c>
      <c r="AN9" s="14"/>
      <c r="AO9" s="14">
        <v>3.2831779852145797E-2</v>
      </c>
      <c r="AP9" s="14"/>
      <c r="AQ9" s="14">
        <v>3.78644750238636E-2</v>
      </c>
      <c r="AR9" s="14">
        <v>0</v>
      </c>
      <c r="AS9" s="14">
        <v>0</v>
      </c>
      <c r="AT9" s="14"/>
      <c r="AU9" s="14">
        <v>4.1202149646807802E-2</v>
      </c>
      <c r="AV9" s="14"/>
      <c r="AW9" s="14">
        <v>4.1253603639146798E-2</v>
      </c>
      <c r="AX9" s="14"/>
      <c r="AY9" s="14">
        <v>4.1912889533291198E-2</v>
      </c>
    </row>
    <row r="10" spans="2:51" x14ac:dyDescent="0.3">
      <c r="B10" s="15" t="s">
        <v>71</v>
      </c>
      <c r="C10" s="14">
        <v>1.7959511398558201E-2</v>
      </c>
      <c r="D10" s="14">
        <v>2.8751197998204699E-2</v>
      </c>
      <c r="E10" s="14">
        <v>6.6461135668357497E-3</v>
      </c>
      <c r="F10" s="14"/>
      <c r="G10" s="14">
        <v>3.1670188576094202E-2</v>
      </c>
      <c r="H10" s="14">
        <v>4.1432284841490301E-2</v>
      </c>
      <c r="I10" s="14">
        <v>2.86840960392525E-2</v>
      </c>
      <c r="J10" s="14">
        <v>6.0891855632952997E-3</v>
      </c>
      <c r="K10" s="14">
        <v>0</v>
      </c>
      <c r="L10" s="14">
        <v>2.5444051632618398E-3</v>
      </c>
      <c r="M10" s="14"/>
      <c r="N10" s="14">
        <v>4.8839078946968498E-2</v>
      </c>
      <c r="O10" s="14">
        <v>6.1898760168226001E-3</v>
      </c>
      <c r="P10" s="14">
        <v>7.7062384415159998E-3</v>
      </c>
      <c r="Q10" s="14">
        <v>6.1639244979997398E-3</v>
      </c>
      <c r="R10" s="14"/>
      <c r="S10" s="14">
        <v>3.9130997544770001E-2</v>
      </c>
      <c r="T10" s="14">
        <v>4.4525049682297996E-3</v>
      </c>
      <c r="U10" s="14">
        <v>0</v>
      </c>
      <c r="V10" s="14">
        <v>7.2201053290424201E-3</v>
      </c>
      <c r="W10" s="14">
        <v>7.3269890981688202E-3</v>
      </c>
      <c r="X10" s="14">
        <v>2.5090192244294301E-2</v>
      </c>
      <c r="Y10" s="14">
        <v>3.21282388371604E-2</v>
      </c>
      <c r="Z10" s="14">
        <v>1.41207046353967E-2</v>
      </c>
      <c r="AA10" s="14">
        <v>3.04778254425229E-2</v>
      </c>
      <c r="AB10" s="14">
        <v>1.11852753081285E-2</v>
      </c>
      <c r="AC10" s="14">
        <v>1.96937653502815E-2</v>
      </c>
      <c r="AD10" s="14">
        <v>0</v>
      </c>
      <c r="AE10" s="14"/>
      <c r="AF10" s="14">
        <v>6.3809106636920396E-2</v>
      </c>
      <c r="AG10" s="14">
        <v>4.3197681411249099E-2</v>
      </c>
      <c r="AH10" s="14">
        <v>0</v>
      </c>
      <c r="AI10" s="14">
        <v>9.2025829113361003E-4</v>
      </c>
      <c r="AJ10" s="14"/>
      <c r="AK10" s="14">
        <v>2.5835885393694701E-2</v>
      </c>
      <c r="AL10" s="14"/>
      <c r="AM10" s="14">
        <v>3.5948534361254898E-2</v>
      </c>
      <c r="AN10" s="14"/>
      <c r="AO10" s="14">
        <v>2.66236505488254E-2</v>
      </c>
      <c r="AP10" s="14"/>
      <c r="AQ10" s="14">
        <v>7.1573462217060305E-2</v>
      </c>
      <c r="AR10" s="14">
        <v>0</v>
      </c>
      <c r="AS10" s="14">
        <v>0</v>
      </c>
      <c r="AT10" s="14"/>
      <c r="AU10" s="14">
        <v>7.2757018716594804E-2</v>
      </c>
      <c r="AV10" s="14"/>
      <c r="AW10" s="14">
        <v>7.2291677166905793E-2</v>
      </c>
      <c r="AX10" s="14"/>
      <c r="AY10" s="14">
        <v>8.8182291366204604E-2</v>
      </c>
    </row>
    <row r="11" spans="2:51" x14ac:dyDescent="0.3">
      <c r="B11" s="15" t="s">
        <v>72</v>
      </c>
      <c r="C11" s="14">
        <v>2.1054146834804201E-2</v>
      </c>
      <c r="D11" s="14">
        <v>2.59562723874316E-2</v>
      </c>
      <c r="E11" s="14">
        <v>1.6518917510583299E-2</v>
      </c>
      <c r="F11" s="14"/>
      <c r="G11" s="14">
        <v>3.4373956759924301E-2</v>
      </c>
      <c r="H11" s="14">
        <v>4.5654894772364903E-2</v>
      </c>
      <c r="I11" s="14">
        <v>3.5422263068046703E-2</v>
      </c>
      <c r="J11" s="14">
        <v>8.0736809208110608E-3</v>
      </c>
      <c r="K11" s="14">
        <v>7.4614792092189399E-3</v>
      </c>
      <c r="L11" s="14">
        <v>0</v>
      </c>
      <c r="M11" s="14"/>
      <c r="N11" s="14">
        <v>4.6735895930910702E-2</v>
      </c>
      <c r="O11" s="14">
        <v>1.36209420098814E-2</v>
      </c>
      <c r="P11" s="14">
        <v>1.0671661915166599E-2</v>
      </c>
      <c r="Q11" s="14">
        <v>1.0498605517418399E-2</v>
      </c>
      <c r="R11" s="14"/>
      <c r="S11" s="14">
        <v>6.1540293520946698E-2</v>
      </c>
      <c r="T11" s="14">
        <v>3.7611191572648099E-3</v>
      </c>
      <c r="U11" s="14">
        <v>1.5764880882125999E-2</v>
      </c>
      <c r="V11" s="14">
        <v>8.0105789579174996E-3</v>
      </c>
      <c r="W11" s="14">
        <v>2.3090255842444101E-2</v>
      </c>
      <c r="X11" s="14">
        <v>1.9629862510370299E-2</v>
      </c>
      <c r="Y11" s="14">
        <v>1.55331981753794E-2</v>
      </c>
      <c r="Z11" s="14">
        <v>3.6452556685964803E-2</v>
      </c>
      <c r="AA11" s="14">
        <v>3.0078805940872599E-2</v>
      </c>
      <c r="AB11" s="14">
        <v>6.2070612569699096E-3</v>
      </c>
      <c r="AC11" s="14">
        <v>0</v>
      </c>
      <c r="AD11" s="14">
        <v>0</v>
      </c>
      <c r="AE11" s="14"/>
      <c r="AF11" s="14">
        <v>6.3309017312824303E-2</v>
      </c>
      <c r="AG11" s="14">
        <v>9.3943448198346699E-2</v>
      </c>
      <c r="AH11" s="14">
        <v>0</v>
      </c>
      <c r="AI11" s="14">
        <v>2.0987903651635701E-3</v>
      </c>
      <c r="AJ11" s="14"/>
      <c r="AK11" s="14">
        <v>3.1890249882798698E-2</v>
      </c>
      <c r="AL11" s="14"/>
      <c r="AM11" s="14">
        <v>3.2480556721371401E-2</v>
      </c>
      <c r="AN11" s="14"/>
      <c r="AO11" s="14">
        <v>4.1746816199899298E-2</v>
      </c>
      <c r="AP11" s="14"/>
      <c r="AQ11" s="14">
        <v>8.3906413128492605E-2</v>
      </c>
      <c r="AR11" s="14">
        <v>0</v>
      </c>
      <c r="AS11" s="14">
        <v>0</v>
      </c>
      <c r="AT11" s="14"/>
      <c r="AU11" s="14">
        <v>8.4700919119841594E-2</v>
      </c>
      <c r="AV11" s="14"/>
      <c r="AW11" s="14">
        <v>8.4062893674849398E-2</v>
      </c>
      <c r="AX11" s="14"/>
      <c r="AY11" s="14">
        <v>8.8235123813932295E-2</v>
      </c>
    </row>
    <row r="12" spans="2:51" x14ac:dyDescent="0.3">
      <c r="B12" s="15" t="s">
        <v>73</v>
      </c>
      <c r="C12" s="14">
        <v>1.72769174595775E-2</v>
      </c>
      <c r="D12" s="14">
        <v>2.61409583101904E-2</v>
      </c>
      <c r="E12" s="14">
        <v>8.8459211602612293E-3</v>
      </c>
      <c r="F12" s="14"/>
      <c r="G12" s="14">
        <v>5.3526287561304203E-2</v>
      </c>
      <c r="H12" s="14">
        <v>4.4600424783914502E-2</v>
      </c>
      <c r="I12" s="14">
        <v>1.25808377249587E-2</v>
      </c>
      <c r="J12" s="14">
        <v>0</v>
      </c>
      <c r="K12" s="14">
        <v>0</v>
      </c>
      <c r="L12" s="14">
        <v>0</v>
      </c>
      <c r="M12" s="14"/>
      <c r="N12" s="14">
        <v>3.3225338510218798E-2</v>
      </c>
      <c r="O12" s="14">
        <v>1.40651471180324E-2</v>
      </c>
      <c r="P12" s="14">
        <v>1.4961294062271599E-2</v>
      </c>
      <c r="Q12" s="14">
        <v>5.6784733780507798E-3</v>
      </c>
      <c r="R12" s="14"/>
      <c r="S12" s="14">
        <v>5.24431381338758E-2</v>
      </c>
      <c r="T12" s="14">
        <v>7.47305522716964E-3</v>
      </c>
      <c r="U12" s="14">
        <v>7.9464048118082602E-3</v>
      </c>
      <c r="V12" s="14">
        <v>6.4108422708881096E-3</v>
      </c>
      <c r="W12" s="14">
        <v>1.48304468307019E-2</v>
      </c>
      <c r="X12" s="14">
        <v>5.2646190633297701E-3</v>
      </c>
      <c r="Y12" s="14">
        <v>2.7183274751637999E-2</v>
      </c>
      <c r="Z12" s="14">
        <v>0</v>
      </c>
      <c r="AA12" s="14">
        <v>2.7027108408053099E-2</v>
      </c>
      <c r="AB12" s="14">
        <v>5.7788305377443503E-3</v>
      </c>
      <c r="AC12" s="14">
        <v>1.13110213471299E-2</v>
      </c>
      <c r="AD12" s="14">
        <v>0</v>
      </c>
      <c r="AE12" s="14"/>
      <c r="AF12" s="14">
        <v>4.9167401243670202E-2</v>
      </c>
      <c r="AG12" s="14">
        <v>7.4869438267750499E-2</v>
      </c>
      <c r="AH12" s="14">
        <v>0</v>
      </c>
      <c r="AI12" s="14">
        <v>2.0806956093952001E-3</v>
      </c>
      <c r="AJ12" s="14"/>
      <c r="AK12" s="14">
        <v>1.50839425034071E-2</v>
      </c>
      <c r="AL12" s="14"/>
      <c r="AM12" s="14">
        <v>3.2228220416398501E-2</v>
      </c>
      <c r="AN12" s="14"/>
      <c r="AO12" s="14">
        <v>5.0168793497364098E-2</v>
      </c>
      <c r="AP12" s="14"/>
      <c r="AQ12" s="14">
        <v>4.5407605650698402E-2</v>
      </c>
      <c r="AR12" s="14">
        <v>7.8901625291494706E-2</v>
      </c>
      <c r="AS12" s="14">
        <v>0</v>
      </c>
      <c r="AT12" s="14"/>
      <c r="AU12" s="14">
        <v>7.2668183943359693E-2</v>
      </c>
      <c r="AV12" s="14"/>
      <c r="AW12" s="14">
        <v>6.6297579643770296E-2</v>
      </c>
      <c r="AX12" s="14"/>
      <c r="AY12" s="14">
        <v>8.0801552591291598E-2</v>
      </c>
    </row>
    <row r="13" spans="2:51" x14ac:dyDescent="0.3">
      <c r="B13" s="15" t="s">
        <v>74</v>
      </c>
      <c r="C13" s="14">
        <v>9.8026775998259104E-3</v>
      </c>
      <c r="D13" s="14">
        <v>1.7617555954374701E-2</v>
      </c>
      <c r="E13" s="14">
        <v>2.3094339528674499E-3</v>
      </c>
      <c r="F13" s="14"/>
      <c r="G13" s="14">
        <v>2.1166804840945699E-2</v>
      </c>
      <c r="H13" s="14">
        <v>3.3820515589939398E-2</v>
      </c>
      <c r="I13" s="14">
        <v>6.2219068927124302E-3</v>
      </c>
      <c r="J13" s="14">
        <v>0</v>
      </c>
      <c r="K13" s="14">
        <v>0</v>
      </c>
      <c r="L13" s="14">
        <v>0</v>
      </c>
      <c r="M13" s="14"/>
      <c r="N13" s="14">
        <v>2.47834758197501E-2</v>
      </c>
      <c r="O13" s="14">
        <v>3.7958685856744798E-3</v>
      </c>
      <c r="P13" s="14">
        <v>3.1088899111835501E-3</v>
      </c>
      <c r="Q13" s="14">
        <v>5.9124480437147296E-3</v>
      </c>
      <c r="R13" s="14"/>
      <c r="S13" s="14">
        <v>2.5991328215983801E-2</v>
      </c>
      <c r="T13" s="14">
        <v>0</v>
      </c>
      <c r="U13" s="14">
        <v>0</v>
      </c>
      <c r="V13" s="14">
        <v>7.5903309341148698E-3</v>
      </c>
      <c r="W13" s="14">
        <v>0</v>
      </c>
      <c r="X13" s="14">
        <v>2.4168325587943601E-2</v>
      </c>
      <c r="Y13" s="14">
        <v>0</v>
      </c>
      <c r="Z13" s="14">
        <v>0</v>
      </c>
      <c r="AA13" s="14">
        <v>1.9707096826970898E-2</v>
      </c>
      <c r="AB13" s="14">
        <v>6.3330899862086903E-3</v>
      </c>
      <c r="AC13" s="14">
        <v>1.13110213471299E-2</v>
      </c>
      <c r="AD13" s="14">
        <v>0</v>
      </c>
      <c r="AE13" s="14"/>
      <c r="AF13" s="14">
        <v>2.1456386729677899E-2</v>
      </c>
      <c r="AG13" s="14">
        <v>3.1560866860021602E-2</v>
      </c>
      <c r="AH13" s="14">
        <v>0</v>
      </c>
      <c r="AI13" s="14">
        <v>5.92741131853812E-3</v>
      </c>
      <c r="AJ13" s="14"/>
      <c r="AK13" s="14">
        <v>7.9744890220355604E-3</v>
      </c>
      <c r="AL13" s="14"/>
      <c r="AM13" s="14">
        <v>1.53252243729106E-2</v>
      </c>
      <c r="AN13" s="14"/>
      <c r="AO13" s="14">
        <v>2.0725271047524502E-2</v>
      </c>
      <c r="AP13" s="14"/>
      <c r="AQ13" s="14">
        <v>2.2233046715749299E-2</v>
      </c>
      <c r="AR13" s="14">
        <v>5.66491896558209E-2</v>
      </c>
      <c r="AS13" s="14">
        <v>0</v>
      </c>
      <c r="AT13" s="14"/>
      <c r="AU13" s="14">
        <v>4.0360153805056503E-2</v>
      </c>
      <c r="AV13" s="14"/>
      <c r="AW13" s="14">
        <v>3.7135604986525302E-2</v>
      </c>
      <c r="AX13" s="14"/>
      <c r="AY13" s="14">
        <v>4.1025543542453302E-2</v>
      </c>
    </row>
    <row r="14" spans="2:51" x14ac:dyDescent="0.3">
      <c r="B14" s="15" t="s">
        <v>75</v>
      </c>
      <c r="C14" s="14">
        <v>3.1962964981987599E-2</v>
      </c>
      <c r="D14" s="14">
        <v>5.4750672088954601E-2</v>
      </c>
      <c r="E14" s="14">
        <v>1.01505620782375E-2</v>
      </c>
      <c r="F14" s="14"/>
      <c r="G14" s="14">
        <v>6.3281458564609802E-2</v>
      </c>
      <c r="H14" s="14">
        <v>3.03399483057686E-2</v>
      </c>
      <c r="I14" s="14">
        <v>4.4686955002813597E-2</v>
      </c>
      <c r="J14" s="14">
        <v>3.1337393672335803E-2</v>
      </c>
      <c r="K14" s="14">
        <v>1.0606410311896399E-2</v>
      </c>
      <c r="L14" s="14">
        <v>1.6697894920435899E-2</v>
      </c>
      <c r="M14" s="14"/>
      <c r="N14" s="14">
        <v>4.34276722423E-2</v>
      </c>
      <c r="O14" s="14">
        <v>2.34820389795454E-2</v>
      </c>
      <c r="P14" s="14">
        <v>1.75591114353271E-2</v>
      </c>
      <c r="Q14" s="14">
        <v>3.8810900897136298E-2</v>
      </c>
      <c r="R14" s="14"/>
      <c r="S14" s="14">
        <v>3.7480622121149103E-2</v>
      </c>
      <c r="T14" s="14">
        <v>3.35736422070071E-2</v>
      </c>
      <c r="U14" s="14">
        <v>3.8108881444679499E-2</v>
      </c>
      <c r="V14" s="14">
        <v>2.1593544191485101E-2</v>
      </c>
      <c r="W14" s="14">
        <v>1.43727252393603E-2</v>
      </c>
      <c r="X14" s="14">
        <v>2.8541741134023999E-2</v>
      </c>
      <c r="Y14" s="14">
        <v>3.97774000084197E-2</v>
      </c>
      <c r="Z14" s="14">
        <v>5.96440074399485E-2</v>
      </c>
      <c r="AA14" s="14">
        <v>6.2015878841665803E-2</v>
      </c>
      <c r="AB14" s="14">
        <v>0</v>
      </c>
      <c r="AC14" s="14">
        <v>2.7690741312255501E-2</v>
      </c>
      <c r="AD14" s="14">
        <v>0</v>
      </c>
      <c r="AE14" s="14"/>
      <c r="AF14" s="14">
        <v>7.7805909234962403E-2</v>
      </c>
      <c r="AG14" s="14">
        <v>0.132008643160136</v>
      </c>
      <c r="AH14" s="14">
        <v>0</v>
      </c>
      <c r="AI14" s="14">
        <v>1.21778722888264E-2</v>
      </c>
      <c r="AJ14" s="14"/>
      <c r="AK14" s="14">
        <v>5.6891744557473999E-2</v>
      </c>
      <c r="AL14" s="14"/>
      <c r="AM14" s="14">
        <v>5.5955824746040203E-2</v>
      </c>
      <c r="AN14" s="14"/>
      <c r="AO14" s="14">
        <v>4.4452085999598601E-2</v>
      </c>
      <c r="AP14" s="14"/>
      <c r="AQ14" s="14">
        <v>7.4999480588661793E-2</v>
      </c>
      <c r="AR14" s="14">
        <v>0.17628024600707701</v>
      </c>
      <c r="AS14" s="14">
        <v>0</v>
      </c>
      <c r="AT14" s="14"/>
      <c r="AU14" s="14">
        <v>0.100429629981569</v>
      </c>
      <c r="AV14" s="14"/>
      <c r="AW14" s="14">
        <v>8.1589945943542103E-2</v>
      </c>
      <c r="AX14" s="14"/>
      <c r="AY14" s="14">
        <v>8.7784691662675801E-2</v>
      </c>
    </row>
    <row r="15" spans="2:51" x14ac:dyDescent="0.3">
      <c r="B15" s="15" t="s">
        <v>76</v>
      </c>
      <c r="C15" s="14">
        <v>0.88601572922382199</v>
      </c>
      <c r="D15" s="14">
        <v>0.82647569983125402</v>
      </c>
      <c r="E15" s="14">
        <v>0.94368473217262305</v>
      </c>
      <c r="F15" s="14"/>
      <c r="G15" s="14">
        <v>0.77518466943585096</v>
      </c>
      <c r="H15" s="14">
        <v>0.77669444477152005</v>
      </c>
      <c r="I15" s="14">
        <v>0.84594902858879095</v>
      </c>
      <c r="J15" s="14">
        <v>0.94143569528634197</v>
      </c>
      <c r="K15" s="14">
        <v>0.97836336510428601</v>
      </c>
      <c r="L15" s="14">
        <v>0.97544558593174902</v>
      </c>
      <c r="M15" s="14"/>
      <c r="N15" s="14">
        <v>0.769849157729668</v>
      </c>
      <c r="O15" s="14">
        <v>0.93208313109001395</v>
      </c>
      <c r="P15" s="14">
        <v>0.93281119889397002</v>
      </c>
      <c r="Q15" s="14">
        <v>0.92342161932700795</v>
      </c>
      <c r="R15" s="14"/>
      <c r="S15" s="14">
        <v>0.76059331675677899</v>
      </c>
      <c r="T15" s="14">
        <v>0.92453856344659002</v>
      </c>
      <c r="U15" s="14">
        <v>0.93817983286138595</v>
      </c>
      <c r="V15" s="14">
        <v>0.934484679829795</v>
      </c>
      <c r="W15" s="14">
        <v>0.91745031900330298</v>
      </c>
      <c r="X15" s="14">
        <v>0.88576912899371796</v>
      </c>
      <c r="Y15" s="14">
        <v>0.86524146681379299</v>
      </c>
      <c r="Z15" s="14">
        <v>0.86319186046021501</v>
      </c>
      <c r="AA15" s="14">
        <v>0.811129627937062</v>
      </c>
      <c r="AB15" s="14">
        <v>0.96465109542435301</v>
      </c>
      <c r="AC15" s="14">
        <v>0.92999345064320305</v>
      </c>
      <c r="AD15" s="14">
        <v>1</v>
      </c>
      <c r="AE15" s="14"/>
      <c r="AF15" s="14">
        <v>0.68146449903718198</v>
      </c>
      <c r="AG15" s="14">
        <v>0.59282608523191505</v>
      </c>
      <c r="AH15" s="14">
        <v>0.99656872162013599</v>
      </c>
      <c r="AI15" s="14">
        <v>0.96971723469722204</v>
      </c>
      <c r="AJ15" s="14"/>
      <c r="AK15" s="14">
        <v>0.84711096205464498</v>
      </c>
      <c r="AL15" s="14"/>
      <c r="AM15" s="14">
        <v>0.805209782279381</v>
      </c>
      <c r="AN15" s="14"/>
      <c r="AO15" s="14">
        <v>0.77477058551715405</v>
      </c>
      <c r="AP15" s="14"/>
      <c r="AQ15" s="14">
        <v>0.65105261432470796</v>
      </c>
      <c r="AR15" s="14">
        <v>0.68200606873051395</v>
      </c>
      <c r="AS15" s="14">
        <v>1</v>
      </c>
      <c r="AT15" s="14"/>
      <c r="AU15" s="14">
        <v>0.57637018873350399</v>
      </c>
      <c r="AV15" s="14"/>
      <c r="AW15" s="14">
        <v>0.60895441194232802</v>
      </c>
      <c r="AX15" s="14"/>
      <c r="AY15" s="14">
        <v>0.55403542035622799</v>
      </c>
    </row>
    <row r="16" spans="2:51" x14ac:dyDescent="0.3">
      <c r="B16" s="15" t="s">
        <v>77</v>
      </c>
      <c r="C16" s="20">
        <v>6.4269406405902899E-3</v>
      </c>
      <c r="D16" s="20">
        <v>4.5558378144828597E-3</v>
      </c>
      <c r="E16" s="20">
        <v>8.3182461223582395E-3</v>
      </c>
      <c r="F16" s="20"/>
      <c r="G16" s="20">
        <v>1.35806436989119E-2</v>
      </c>
      <c r="H16" s="20">
        <v>1.03032157268413E-2</v>
      </c>
      <c r="I16" s="20">
        <v>9.8905427556682697E-3</v>
      </c>
      <c r="J16" s="20">
        <v>6.3662765699404704E-3</v>
      </c>
      <c r="K16" s="20">
        <v>0</v>
      </c>
      <c r="L16" s="20">
        <v>0</v>
      </c>
      <c r="M16" s="20"/>
      <c r="N16" s="20">
        <v>1.67005709566488E-2</v>
      </c>
      <c r="O16" s="20">
        <v>2.0907100778419698E-3</v>
      </c>
      <c r="P16" s="20">
        <v>0</v>
      </c>
      <c r="Q16" s="20">
        <v>5.59543543711386E-3</v>
      </c>
      <c r="R16" s="20"/>
      <c r="S16" s="20">
        <v>7.5410173883872101E-3</v>
      </c>
      <c r="T16" s="20">
        <v>1.2412950342859001E-2</v>
      </c>
      <c r="U16" s="20">
        <v>0</v>
      </c>
      <c r="V16" s="20">
        <v>0</v>
      </c>
      <c r="W16" s="20">
        <v>1.5841886037188901E-2</v>
      </c>
      <c r="X16" s="20">
        <v>5.2646190633297701E-3</v>
      </c>
      <c r="Y16" s="20">
        <v>2.01364214136091E-2</v>
      </c>
      <c r="Z16" s="20">
        <v>0</v>
      </c>
      <c r="AA16" s="20">
        <v>5.1343209875403997E-3</v>
      </c>
      <c r="AB16" s="20">
        <v>0</v>
      </c>
      <c r="AC16" s="20">
        <v>0</v>
      </c>
      <c r="AD16" s="20">
        <v>0</v>
      </c>
      <c r="AE16" s="20"/>
      <c r="AF16" s="20">
        <v>9.0189343682275606E-3</v>
      </c>
      <c r="AG16" s="20">
        <v>9.1411891893808193E-3</v>
      </c>
      <c r="AH16" s="20">
        <v>3.4312783798639101E-3</v>
      </c>
      <c r="AI16" s="20">
        <v>6.1214585472777897E-3</v>
      </c>
      <c r="AJ16" s="20"/>
      <c r="AK16" s="20">
        <v>4.4858987269595198E-3</v>
      </c>
      <c r="AL16" s="20"/>
      <c r="AM16" s="20">
        <v>8.0881330042016503E-3</v>
      </c>
      <c r="AN16" s="20"/>
      <c r="AO16" s="20">
        <v>8.6810173374883698E-3</v>
      </c>
      <c r="AP16" s="20"/>
      <c r="AQ16" s="20">
        <v>1.29629023507666E-2</v>
      </c>
      <c r="AR16" s="20">
        <v>6.16287031509344E-3</v>
      </c>
      <c r="AS16" s="20">
        <v>0</v>
      </c>
      <c r="AT16" s="20"/>
      <c r="AU16" s="20">
        <v>1.15117560532668E-2</v>
      </c>
      <c r="AV16" s="20"/>
      <c r="AW16" s="20">
        <v>8.4142830029325308E-3</v>
      </c>
      <c r="AX16" s="20"/>
      <c r="AY16" s="20">
        <v>1.8022487133922599E-2</v>
      </c>
    </row>
    <row r="17" spans="2:2" x14ac:dyDescent="0.3">
      <c r="B17" s="16"/>
    </row>
    <row r="18" spans="2:2" x14ac:dyDescent="0.3">
      <c r="B18" t="s">
        <v>79</v>
      </c>
    </row>
    <row r="19" spans="2:2" x14ac:dyDescent="0.3">
      <c r="B19" t="s">
        <v>80</v>
      </c>
    </row>
    <row r="21" spans="2:2" x14ac:dyDescent="0.3">
      <c r="B21" s="8" t="str">
        <f>HYPERLINK("#'Contents'!A1", "Return to Contents")</f>
        <v>Return to Contents</v>
      </c>
    </row>
  </sheetData>
  <mergeCells count="13">
    <mergeCell ref="AW5"/>
    <mergeCell ref="AY5"/>
    <mergeCell ref="D2:AO2"/>
    <mergeCell ref="AK5"/>
    <mergeCell ref="AM5"/>
    <mergeCell ref="AO5"/>
    <mergeCell ref="AQ5:AS5"/>
    <mergeCell ref="AU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Y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5" width="10.6640625" customWidth="1"/>
    <col min="36" max="36" width="2.21875" customWidth="1"/>
    <col min="37" max="37" width="10.6640625" customWidth="1"/>
    <col min="38" max="38" width="2.21875" customWidth="1"/>
    <col min="39" max="39" width="10.6640625" customWidth="1"/>
    <col min="40" max="40" width="2.21875" customWidth="1"/>
    <col min="41" max="41" width="10.6640625" customWidth="1"/>
    <col min="42" max="42" width="2.21875" customWidth="1"/>
    <col min="43" max="45" width="10.6640625" customWidth="1"/>
    <col min="46" max="46" width="2.21875" customWidth="1"/>
    <col min="47" max="47" width="10.6640625" customWidth="1"/>
    <col min="48" max="48" width="2.21875" customWidth="1"/>
    <col min="49" max="49" width="10.6640625" customWidth="1"/>
    <col min="50" max="50" width="2.21875" customWidth="1"/>
    <col min="51" max="51" width="10.6640625" customWidth="1"/>
    <col min="52" max="52" width="2.21875" customWidth="1"/>
  </cols>
  <sheetData>
    <row r="2" spans="2:51" ht="40.049999999999997" customHeight="1" x14ac:dyDescent="0.3">
      <c r="D2" s="29" t="s">
        <v>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51" ht="30" customHeight="1" x14ac:dyDescent="0.3">
      <c r="B5" s="19"/>
      <c r="C5" s="19"/>
      <c r="D5" s="30" t="s">
        <v>55</v>
      </c>
      <c r="E5" s="30"/>
      <c r="F5" s="19"/>
      <c r="G5" s="30" t="s">
        <v>56</v>
      </c>
      <c r="H5" s="30"/>
      <c r="I5" s="30"/>
      <c r="J5" s="30"/>
      <c r="K5" s="30"/>
      <c r="L5" s="30"/>
      <c r="M5" s="19"/>
      <c r="N5" s="30" t="s">
        <v>57</v>
      </c>
      <c r="O5" s="30"/>
      <c r="P5" s="30"/>
      <c r="Q5" s="30"/>
      <c r="R5" s="19"/>
      <c r="S5" s="30" t="s">
        <v>58</v>
      </c>
      <c r="T5" s="30"/>
      <c r="U5" s="30"/>
      <c r="V5" s="30"/>
      <c r="W5" s="30"/>
      <c r="X5" s="30"/>
      <c r="Y5" s="30"/>
      <c r="Z5" s="30"/>
      <c r="AA5" s="30"/>
      <c r="AB5" s="30"/>
      <c r="AC5" s="30"/>
      <c r="AD5" s="30"/>
      <c r="AE5" s="19"/>
      <c r="AF5" s="30" t="s">
        <v>43</v>
      </c>
      <c r="AG5" s="30"/>
      <c r="AH5" s="30"/>
      <c r="AI5" s="30"/>
      <c r="AJ5" s="19"/>
      <c r="AK5" s="30" t="s">
        <v>59</v>
      </c>
      <c r="AL5" s="19"/>
      <c r="AM5" s="30" t="s">
        <v>60</v>
      </c>
      <c r="AN5" s="19"/>
      <c r="AO5" s="30" t="s">
        <v>49</v>
      </c>
      <c r="AP5" s="19"/>
      <c r="AQ5" s="30" t="s">
        <v>61</v>
      </c>
      <c r="AR5" s="30"/>
      <c r="AS5" s="30"/>
      <c r="AT5" s="19"/>
      <c r="AU5" s="30" t="s">
        <v>52</v>
      </c>
      <c r="AV5" s="19"/>
      <c r="AW5" s="30" t="s">
        <v>62</v>
      </c>
      <c r="AX5" s="19"/>
      <c r="AY5" s="30" t="s">
        <v>54</v>
      </c>
    </row>
    <row r="6" spans="2:5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M6" s="12" t="s">
        <v>48</v>
      </c>
      <c r="AO6" s="12" t="s">
        <v>49</v>
      </c>
      <c r="AQ6" s="12" t="s">
        <v>43</v>
      </c>
      <c r="AR6" s="12" t="s">
        <v>50</v>
      </c>
      <c r="AS6" s="12" t="s">
        <v>51</v>
      </c>
      <c r="AU6" s="12" t="s">
        <v>52</v>
      </c>
      <c r="AW6" s="12" t="s">
        <v>53</v>
      </c>
      <c r="AY6" s="12" t="s">
        <v>54</v>
      </c>
    </row>
    <row r="7" spans="2:51" ht="30" customHeight="1" x14ac:dyDescent="0.3">
      <c r="B7" s="10" t="s">
        <v>19</v>
      </c>
      <c r="C7" s="10">
        <v>1790</v>
      </c>
      <c r="D7" s="10">
        <v>917</v>
      </c>
      <c r="E7" s="10">
        <v>863</v>
      </c>
      <c r="F7" s="10"/>
      <c r="G7" s="10">
        <v>280</v>
      </c>
      <c r="H7" s="10">
        <v>292</v>
      </c>
      <c r="I7" s="10">
        <v>305</v>
      </c>
      <c r="J7" s="10">
        <v>283</v>
      </c>
      <c r="K7" s="10">
        <v>257</v>
      </c>
      <c r="L7" s="10">
        <v>373</v>
      </c>
      <c r="M7" s="10"/>
      <c r="N7" s="10">
        <v>479</v>
      </c>
      <c r="O7" s="10">
        <v>461</v>
      </c>
      <c r="P7" s="10">
        <v>360</v>
      </c>
      <c r="Q7" s="10">
        <v>485</v>
      </c>
      <c r="R7" s="10"/>
      <c r="S7" s="10">
        <v>265</v>
      </c>
      <c r="T7" s="10">
        <v>236</v>
      </c>
      <c r="U7" s="10">
        <v>124</v>
      </c>
      <c r="V7" s="10">
        <v>138</v>
      </c>
      <c r="W7" s="10">
        <v>125</v>
      </c>
      <c r="X7" s="10">
        <v>162</v>
      </c>
      <c r="Y7" s="10">
        <v>143</v>
      </c>
      <c r="Z7" s="10">
        <v>78</v>
      </c>
      <c r="AA7" s="10">
        <v>196</v>
      </c>
      <c r="AB7" s="10">
        <v>166</v>
      </c>
      <c r="AC7" s="10">
        <v>97</v>
      </c>
      <c r="AD7" s="10">
        <v>60</v>
      </c>
      <c r="AE7" s="10"/>
      <c r="AF7" s="10">
        <v>416</v>
      </c>
      <c r="AG7" s="10">
        <v>94</v>
      </c>
      <c r="AH7" s="10">
        <v>276</v>
      </c>
      <c r="AI7" s="10">
        <v>976</v>
      </c>
      <c r="AJ7" s="10"/>
      <c r="AK7" s="10">
        <v>378</v>
      </c>
      <c r="AL7" s="10"/>
      <c r="AM7" s="10">
        <v>610</v>
      </c>
      <c r="AN7" s="10"/>
      <c r="AO7" s="10">
        <v>187</v>
      </c>
      <c r="AP7" s="10"/>
      <c r="AQ7" s="10">
        <v>455</v>
      </c>
      <c r="AR7" s="10">
        <v>136</v>
      </c>
      <c r="AS7" s="10">
        <v>1179</v>
      </c>
      <c r="AT7" s="10"/>
      <c r="AU7" s="10">
        <v>422</v>
      </c>
      <c r="AV7" s="10"/>
      <c r="AW7" s="10">
        <v>368</v>
      </c>
      <c r="AX7" s="10"/>
      <c r="AY7" s="10">
        <v>317</v>
      </c>
    </row>
    <row r="8" spans="2:51" ht="30" customHeight="1" x14ac:dyDescent="0.3">
      <c r="B8" s="11" t="s">
        <v>20</v>
      </c>
      <c r="C8" s="11">
        <v>1790</v>
      </c>
      <c r="D8" s="11">
        <v>878</v>
      </c>
      <c r="E8" s="11">
        <v>902</v>
      </c>
      <c r="F8" s="11"/>
      <c r="G8" s="11">
        <v>252</v>
      </c>
      <c r="H8" s="11">
        <v>305</v>
      </c>
      <c r="I8" s="11">
        <v>304</v>
      </c>
      <c r="J8" s="11">
        <v>303</v>
      </c>
      <c r="K8" s="11">
        <v>251</v>
      </c>
      <c r="L8" s="11">
        <v>375</v>
      </c>
      <c r="M8" s="11"/>
      <c r="N8" s="11">
        <v>481</v>
      </c>
      <c r="O8" s="11">
        <v>464</v>
      </c>
      <c r="P8" s="11">
        <v>393</v>
      </c>
      <c r="Q8" s="11">
        <v>447</v>
      </c>
      <c r="R8" s="11"/>
      <c r="S8" s="11">
        <v>251</v>
      </c>
      <c r="T8" s="11">
        <v>233</v>
      </c>
      <c r="U8" s="11">
        <v>143</v>
      </c>
      <c r="V8" s="11">
        <v>161</v>
      </c>
      <c r="W8" s="11">
        <v>125</v>
      </c>
      <c r="X8" s="11">
        <v>161</v>
      </c>
      <c r="Y8" s="11">
        <v>143</v>
      </c>
      <c r="Z8" s="11">
        <v>72</v>
      </c>
      <c r="AA8" s="11">
        <v>197</v>
      </c>
      <c r="AB8" s="11">
        <v>161</v>
      </c>
      <c r="AC8" s="11">
        <v>89</v>
      </c>
      <c r="AD8" s="11">
        <v>54</v>
      </c>
      <c r="AE8" s="11"/>
      <c r="AF8" s="11">
        <v>412</v>
      </c>
      <c r="AG8" s="11">
        <v>93</v>
      </c>
      <c r="AH8" s="11">
        <v>283</v>
      </c>
      <c r="AI8" s="11">
        <v>976</v>
      </c>
      <c r="AJ8" s="11"/>
      <c r="AK8" s="11">
        <v>374</v>
      </c>
      <c r="AL8" s="11"/>
      <c r="AM8" s="11">
        <v>601</v>
      </c>
      <c r="AN8" s="11"/>
      <c r="AO8" s="11">
        <v>190</v>
      </c>
      <c r="AP8" s="11"/>
      <c r="AQ8" s="11">
        <v>449</v>
      </c>
      <c r="AR8" s="11">
        <v>133</v>
      </c>
      <c r="AS8" s="11">
        <v>1186</v>
      </c>
      <c r="AT8" s="11"/>
      <c r="AU8" s="11">
        <v>413</v>
      </c>
      <c r="AV8" s="11"/>
      <c r="AW8" s="11">
        <v>365</v>
      </c>
      <c r="AX8" s="11"/>
      <c r="AY8" s="11">
        <v>313</v>
      </c>
    </row>
    <row r="9" spans="2:51" x14ac:dyDescent="0.3">
      <c r="B9" s="15" t="s">
        <v>70</v>
      </c>
      <c r="C9" s="14">
        <v>2.4942052846664499E-3</v>
      </c>
      <c r="D9" s="14">
        <v>2.3854182565136899E-3</v>
      </c>
      <c r="E9" s="14">
        <v>2.62766137229956E-3</v>
      </c>
      <c r="F9" s="14"/>
      <c r="G9" s="14">
        <v>0</v>
      </c>
      <c r="H9" s="14">
        <v>7.5007392771832297E-3</v>
      </c>
      <c r="I9" s="14">
        <v>7.1537596370723697E-3</v>
      </c>
      <c r="J9" s="14">
        <v>0</v>
      </c>
      <c r="K9" s="14">
        <v>0</v>
      </c>
      <c r="L9" s="14">
        <v>0</v>
      </c>
      <c r="M9" s="14"/>
      <c r="N9" s="14">
        <v>6.8058782949732303E-3</v>
      </c>
      <c r="O9" s="14">
        <v>2.5668103441181399E-3</v>
      </c>
      <c r="P9" s="14">
        <v>0</v>
      </c>
      <c r="Q9" s="14">
        <v>0</v>
      </c>
      <c r="R9" s="14"/>
      <c r="S9" s="14">
        <v>4.7000074530032304E-3</v>
      </c>
      <c r="T9" s="14">
        <v>0</v>
      </c>
      <c r="U9" s="14">
        <v>0</v>
      </c>
      <c r="V9" s="14">
        <v>7.3990264316818504E-3</v>
      </c>
      <c r="W9" s="14">
        <v>0</v>
      </c>
      <c r="X9" s="14">
        <v>0</v>
      </c>
      <c r="Y9" s="14">
        <v>0</v>
      </c>
      <c r="Z9" s="14">
        <v>0</v>
      </c>
      <c r="AA9" s="14">
        <v>5.6275195912176496E-3</v>
      </c>
      <c r="AB9" s="14">
        <v>6.1169224210009098E-3</v>
      </c>
      <c r="AC9" s="14">
        <v>0</v>
      </c>
      <c r="AD9" s="14">
        <v>0</v>
      </c>
      <c r="AE9" s="14"/>
      <c r="AF9" s="14">
        <v>5.0827838688839704E-3</v>
      </c>
      <c r="AG9" s="14">
        <v>1.2845190257221599E-2</v>
      </c>
      <c r="AH9" s="14">
        <v>0</v>
      </c>
      <c r="AI9" s="14">
        <v>1.2095670938408699E-3</v>
      </c>
      <c r="AJ9" s="14"/>
      <c r="AK9" s="14">
        <v>3.1532181549951501E-3</v>
      </c>
      <c r="AL9" s="14"/>
      <c r="AM9" s="14">
        <v>5.4466066392564096E-3</v>
      </c>
      <c r="AN9" s="14"/>
      <c r="AO9" s="14">
        <v>1.14230768428925E-2</v>
      </c>
      <c r="AP9" s="14"/>
      <c r="AQ9" s="14">
        <v>9.94007597099761E-3</v>
      </c>
      <c r="AR9" s="14">
        <v>0</v>
      </c>
      <c r="AS9" s="14">
        <v>0</v>
      </c>
      <c r="AT9" s="14"/>
      <c r="AU9" s="14">
        <v>1.08162729682523E-2</v>
      </c>
      <c r="AV9" s="14"/>
      <c r="AW9" s="14">
        <v>8.9937022953084297E-3</v>
      </c>
      <c r="AX9" s="14"/>
      <c r="AY9" s="14">
        <v>1.0508690945072899E-2</v>
      </c>
    </row>
    <row r="10" spans="2:51" x14ac:dyDescent="0.3">
      <c r="B10" s="15" t="s">
        <v>71</v>
      </c>
      <c r="C10" s="14">
        <v>1.37723274214375E-2</v>
      </c>
      <c r="D10" s="14">
        <v>1.9609191093891198E-2</v>
      </c>
      <c r="E10" s="14">
        <v>8.2471612989349404E-3</v>
      </c>
      <c r="F10" s="14"/>
      <c r="G10" s="14">
        <v>2.3987293587891999E-2</v>
      </c>
      <c r="H10" s="14">
        <v>4.4850727448784801E-2</v>
      </c>
      <c r="I10" s="14">
        <v>1.23224787265629E-2</v>
      </c>
      <c r="J10" s="14">
        <v>3.8724821008450602E-3</v>
      </c>
      <c r="K10" s="14">
        <v>0</v>
      </c>
      <c r="L10" s="14">
        <v>0</v>
      </c>
      <c r="M10" s="14"/>
      <c r="N10" s="14">
        <v>3.0565995948330101E-2</v>
      </c>
      <c r="O10" s="14">
        <v>8.6931715728394195E-3</v>
      </c>
      <c r="P10" s="14">
        <v>7.9183362077456503E-3</v>
      </c>
      <c r="Q10" s="14">
        <v>6.2744615073484899E-3</v>
      </c>
      <c r="R10" s="14"/>
      <c r="S10" s="14">
        <v>4.6432767326355602E-2</v>
      </c>
      <c r="T10" s="14">
        <v>9.0946770336018702E-3</v>
      </c>
      <c r="U10" s="14">
        <v>8.0897109626159192E-3</v>
      </c>
      <c r="V10" s="14">
        <v>7.2908920550753898E-3</v>
      </c>
      <c r="W10" s="14">
        <v>7.0873779488328801E-3</v>
      </c>
      <c r="X10" s="14">
        <v>0</v>
      </c>
      <c r="Y10" s="14">
        <v>6.9838218427666996E-3</v>
      </c>
      <c r="Z10" s="14">
        <v>3.7099842958641403E-2</v>
      </c>
      <c r="AA10" s="14">
        <v>1.5808668912696399E-2</v>
      </c>
      <c r="AB10" s="14">
        <v>0</v>
      </c>
      <c r="AC10" s="14">
        <v>9.8468826751407397E-3</v>
      </c>
      <c r="AD10" s="14">
        <v>0</v>
      </c>
      <c r="AE10" s="14"/>
      <c r="AF10" s="14">
        <v>4.4089529718357397E-2</v>
      </c>
      <c r="AG10" s="14">
        <v>6.0395031130985301E-2</v>
      </c>
      <c r="AH10" s="14">
        <v>0</v>
      </c>
      <c r="AI10" s="14">
        <v>9.1378054190312697E-4</v>
      </c>
      <c r="AJ10" s="14"/>
      <c r="AK10" s="14">
        <v>1.8738128640121601E-2</v>
      </c>
      <c r="AL10" s="14"/>
      <c r="AM10" s="14">
        <v>2.0498756755518498E-2</v>
      </c>
      <c r="AN10" s="14"/>
      <c r="AO10" s="14">
        <v>5.8562266486574602E-2</v>
      </c>
      <c r="AP10" s="14"/>
      <c r="AQ10" s="14">
        <v>5.48864128017632E-2</v>
      </c>
      <c r="AR10" s="14">
        <v>0</v>
      </c>
      <c r="AS10" s="14">
        <v>0</v>
      </c>
      <c r="AT10" s="14"/>
      <c r="AU10" s="14">
        <v>5.4728590706680701E-2</v>
      </c>
      <c r="AV10" s="14"/>
      <c r="AW10" s="14">
        <v>6.50610408823767E-2</v>
      </c>
      <c r="AX10" s="14"/>
      <c r="AY10" s="14">
        <v>6.6658976156016403E-2</v>
      </c>
    </row>
    <row r="11" spans="2:51" x14ac:dyDescent="0.3">
      <c r="B11" s="15" t="s">
        <v>72</v>
      </c>
      <c r="C11" s="14">
        <v>1.5968712470868399E-2</v>
      </c>
      <c r="D11" s="14">
        <v>2.53409635382527E-2</v>
      </c>
      <c r="E11" s="14">
        <v>7.0288650554551704E-3</v>
      </c>
      <c r="F11" s="14"/>
      <c r="G11" s="14">
        <v>3.1677381056828699E-2</v>
      </c>
      <c r="H11" s="14">
        <v>3.44553064174438E-2</v>
      </c>
      <c r="I11" s="14">
        <v>2.90318182768734E-2</v>
      </c>
      <c r="J11" s="14">
        <v>4.14647308366781E-3</v>
      </c>
      <c r="K11" s="14">
        <v>0</v>
      </c>
      <c r="L11" s="14">
        <v>0</v>
      </c>
      <c r="M11" s="14"/>
      <c r="N11" s="14">
        <v>3.3689779511994797E-2</v>
      </c>
      <c r="O11" s="14">
        <v>1.1754188309448599E-2</v>
      </c>
      <c r="P11" s="14">
        <v>1.34612573983529E-2</v>
      </c>
      <c r="Q11" s="14">
        <v>3.6577043499955901E-3</v>
      </c>
      <c r="R11" s="14"/>
      <c r="S11" s="14">
        <v>4.2480366789411403E-2</v>
      </c>
      <c r="T11" s="14">
        <v>3.7611191572648099E-3</v>
      </c>
      <c r="U11" s="14">
        <v>8.0687298882344306E-3</v>
      </c>
      <c r="V11" s="14">
        <v>1.45008041273266E-2</v>
      </c>
      <c r="W11" s="14">
        <v>0</v>
      </c>
      <c r="X11" s="14">
        <v>6.8069526082971503E-3</v>
      </c>
      <c r="Y11" s="14">
        <v>2.82832122515384E-2</v>
      </c>
      <c r="Z11" s="14">
        <v>1.18228798704014E-2</v>
      </c>
      <c r="AA11" s="14">
        <v>2.9889577459682799E-2</v>
      </c>
      <c r="AB11" s="14">
        <v>5.7788305377443503E-3</v>
      </c>
      <c r="AC11" s="14">
        <v>8.3618105857846403E-3</v>
      </c>
      <c r="AD11" s="14">
        <v>0</v>
      </c>
      <c r="AE11" s="14"/>
      <c r="AF11" s="14">
        <v>4.36553656429211E-2</v>
      </c>
      <c r="AG11" s="14">
        <v>4.3724086442949998E-2</v>
      </c>
      <c r="AH11" s="14">
        <v>0</v>
      </c>
      <c r="AI11" s="14">
        <v>4.7685575581052596E-3</v>
      </c>
      <c r="AJ11" s="14"/>
      <c r="AK11" s="14">
        <v>2.65765357414505E-2</v>
      </c>
      <c r="AL11" s="14"/>
      <c r="AM11" s="14">
        <v>2.6787977452454301E-2</v>
      </c>
      <c r="AN11" s="14"/>
      <c r="AO11" s="14">
        <v>4.1935599389200801E-2</v>
      </c>
      <c r="AP11" s="14"/>
      <c r="AQ11" s="14">
        <v>6.3639595383455205E-2</v>
      </c>
      <c r="AR11" s="14">
        <v>0</v>
      </c>
      <c r="AS11" s="14">
        <v>0</v>
      </c>
      <c r="AT11" s="14"/>
      <c r="AU11" s="14">
        <v>6.4736659057833795E-2</v>
      </c>
      <c r="AV11" s="14"/>
      <c r="AW11" s="14">
        <v>7.5717201394205402E-2</v>
      </c>
      <c r="AX11" s="14"/>
      <c r="AY11" s="14">
        <v>8.5436995362739798E-2</v>
      </c>
    </row>
    <row r="12" spans="2:51" x14ac:dyDescent="0.3">
      <c r="B12" s="15" t="s">
        <v>73</v>
      </c>
      <c r="C12" s="14">
        <v>1.40906561848984E-2</v>
      </c>
      <c r="D12" s="14">
        <v>1.3952002986039901E-2</v>
      </c>
      <c r="E12" s="14">
        <v>1.43816469331441E-2</v>
      </c>
      <c r="F12" s="14"/>
      <c r="G12" s="14">
        <v>3.9765369906638301E-2</v>
      </c>
      <c r="H12" s="14">
        <v>2.68411407369403E-2</v>
      </c>
      <c r="I12" s="14">
        <v>1.9134734576757E-2</v>
      </c>
      <c r="J12" s="14">
        <v>3.92720783714325E-3</v>
      </c>
      <c r="K12" s="14">
        <v>0</v>
      </c>
      <c r="L12" s="14">
        <v>0</v>
      </c>
      <c r="M12" s="14"/>
      <c r="N12" s="14">
        <v>2.8365920261204401E-2</v>
      </c>
      <c r="O12" s="14">
        <v>1.2474408256354E-2</v>
      </c>
      <c r="P12" s="14">
        <v>1.0071119286185599E-2</v>
      </c>
      <c r="Q12" s="14">
        <v>4.0988626731760002E-3</v>
      </c>
      <c r="R12" s="14"/>
      <c r="S12" s="14">
        <v>4.1782342894225999E-2</v>
      </c>
      <c r="T12" s="14">
        <v>0</v>
      </c>
      <c r="U12" s="14">
        <v>8.1433243089836099E-3</v>
      </c>
      <c r="V12" s="14">
        <v>0</v>
      </c>
      <c r="W12" s="14">
        <v>7.7430688818690601E-3</v>
      </c>
      <c r="X12" s="14">
        <v>2.6054696945924601E-2</v>
      </c>
      <c r="Y12" s="14">
        <v>1.34347151863845E-2</v>
      </c>
      <c r="Z12" s="14">
        <v>0</v>
      </c>
      <c r="AA12" s="14">
        <v>1.99417171382427E-2</v>
      </c>
      <c r="AB12" s="14">
        <v>5.06835288712761E-3</v>
      </c>
      <c r="AC12" s="14">
        <v>9.8468826751407397E-3</v>
      </c>
      <c r="AD12" s="14">
        <v>1.5994744007461599E-2</v>
      </c>
      <c r="AE12" s="14"/>
      <c r="AF12" s="14">
        <v>4.0664139920436097E-2</v>
      </c>
      <c r="AG12" s="14">
        <v>2.9335436060245398E-2</v>
      </c>
      <c r="AH12" s="14">
        <v>0</v>
      </c>
      <c r="AI12" s="14">
        <v>3.9878124347419398E-3</v>
      </c>
      <c r="AJ12" s="14"/>
      <c r="AK12" s="14">
        <v>1.51901498057583E-2</v>
      </c>
      <c r="AL12" s="14"/>
      <c r="AM12" s="14">
        <v>2.4809359014115E-2</v>
      </c>
      <c r="AN12" s="14"/>
      <c r="AO12" s="14">
        <v>1.92178297495426E-2</v>
      </c>
      <c r="AP12" s="14"/>
      <c r="AQ12" s="14">
        <v>4.7196034253211901E-2</v>
      </c>
      <c r="AR12" s="14">
        <v>3.0149873383075902E-2</v>
      </c>
      <c r="AS12" s="14">
        <v>0</v>
      </c>
      <c r="AT12" s="14"/>
      <c r="AU12" s="14">
        <v>5.1915132810311897E-2</v>
      </c>
      <c r="AV12" s="14"/>
      <c r="AW12" s="14">
        <v>5.3002157423322101E-2</v>
      </c>
      <c r="AX12" s="14"/>
      <c r="AY12" s="14">
        <v>6.7680010088901496E-2</v>
      </c>
    </row>
    <row r="13" spans="2:51" x14ac:dyDescent="0.3">
      <c r="B13" s="15" t="s">
        <v>74</v>
      </c>
      <c r="C13" s="14">
        <v>1.8417651224093799E-2</v>
      </c>
      <c r="D13" s="14">
        <v>2.3564339926339099E-2</v>
      </c>
      <c r="E13" s="14">
        <v>1.36153143165184E-2</v>
      </c>
      <c r="F13" s="14"/>
      <c r="G13" s="14">
        <v>5.4151675799466101E-2</v>
      </c>
      <c r="H13" s="14">
        <v>5.27369234622065E-2</v>
      </c>
      <c r="I13" s="14">
        <v>3.9756335350679597E-3</v>
      </c>
      <c r="J13" s="14">
        <v>6.6619792362110197E-3</v>
      </c>
      <c r="K13" s="14">
        <v>0</v>
      </c>
      <c r="L13" s="14">
        <v>0</v>
      </c>
      <c r="M13" s="14"/>
      <c r="N13" s="14">
        <v>4.2572336550815798E-2</v>
      </c>
      <c r="O13" s="14">
        <v>1.19281418188959E-2</v>
      </c>
      <c r="P13" s="14">
        <v>1.1322742545415E-2</v>
      </c>
      <c r="Q13" s="14">
        <v>5.6058303934442702E-3</v>
      </c>
      <c r="R13" s="14"/>
      <c r="S13" s="14">
        <v>3.4398004262273997E-2</v>
      </c>
      <c r="T13" s="14">
        <v>3.9086559493820301E-3</v>
      </c>
      <c r="U13" s="14">
        <v>2.38258895322646E-2</v>
      </c>
      <c r="V13" s="14">
        <v>1.4001173205002999E-2</v>
      </c>
      <c r="W13" s="14">
        <v>2.38663078975591E-2</v>
      </c>
      <c r="X13" s="14">
        <v>2.83628767053896E-2</v>
      </c>
      <c r="Y13" s="14">
        <v>1.35882566184552E-2</v>
      </c>
      <c r="Z13" s="14">
        <v>1.41207046353967E-2</v>
      </c>
      <c r="AA13" s="14">
        <v>3.6805921903052999E-2</v>
      </c>
      <c r="AB13" s="14">
        <v>0</v>
      </c>
      <c r="AC13" s="14">
        <v>0</v>
      </c>
      <c r="AD13" s="14">
        <v>0</v>
      </c>
      <c r="AE13" s="14"/>
      <c r="AF13" s="14">
        <v>4.6377500052108001E-2</v>
      </c>
      <c r="AG13" s="14">
        <v>8.4284497817980294E-2</v>
      </c>
      <c r="AH13" s="14">
        <v>0</v>
      </c>
      <c r="AI13" s="14">
        <v>5.3117261072277901E-3</v>
      </c>
      <c r="AJ13" s="14"/>
      <c r="AK13" s="14">
        <v>1.9095405478161E-2</v>
      </c>
      <c r="AL13" s="14"/>
      <c r="AM13" s="14">
        <v>3.5512561934086001E-2</v>
      </c>
      <c r="AN13" s="14"/>
      <c r="AO13" s="14">
        <v>4.8789190093077903E-2</v>
      </c>
      <c r="AP13" s="14"/>
      <c r="AQ13" s="14">
        <v>3.5930885066649501E-2</v>
      </c>
      <c r="AR13" s="14">
        <v>0.119218189026599</v>
      </c>
      <c r="AS13" s="14">
        <v>7.7334451218796503E-4</v>
      </c>
      <c r="AT13" s="14"/>
      <c r="AU13" s="14">
        <v>6.3087375962184306E-2</v>
      </c>
      <c r="AV13" s="14"/>
      <c r="AW13" s="14">
        <v>6.8948849389300806E-2</v>
      </c>
      <c r="AX13" s="14"/>
      <c r="AY13" s="14">
        <v>8.2853073079248593E-2</v>
      </c>
    </row>
    <row r="14" spans="2:51" x14ac:dyDescent="0.3">
      <c r="B14" s="15" t="s">
        <v>75</v>
      </c>
      <c r="C14" s="14">
        <v>3.5977924304097797E-2</v>
      </c>
      <c r="D14" s="14">
        <v>3.7045452900225498E-2</v>
      </c>
      <c r="E14" s="14">
        <v>3.5338112116083203E-2</v>
      </c>
      <c r="F14" s="14"/>
      <c r="G14" s="14">
        <v>5.1990338098212498E-2</v>
      </c>
      <c r="H14" s="14">
        <v>8.3959803935130403E-2</v>
      </c>
      <c r="I14" s="14">
        <v>4.9702234818729402E-2</v>
      </c>
      <c r="J14" s="14">
        <v>2.1628971582795E-2</v>
      </c>
      <c r="K14" s="14">
        <v>1.09816529845827E-2</v>
      </c>
      <c r="L14" s="14">
        <v>3.33848932490693E-3</v>
      </c>
      <c r="M14" s="14"/>
      <c r="N14" s="14">
        <v>4.3827929168097399E-2</v>
      </c>
      <c r="O14" s="14">
        <v>4.11494294322396E-2</v>
      </c>
      <c r="P14" s="14">
        <v>3.5148943160348702E-2</v>
      </c>
      <c r="Q14" s="14">
        <v>2.32939164561611E-2</v>
      </c>
      <c r="R14" s="14"/>
      <c r="S14" s="14">
        <v>4.5254406383378E-2</v>
      </c>
      <c r="T14" s="14">
        <v>4.2211237290469203E-2</v>
      </c>
      <c r="U14" s="14">
        <v>4.9909387502008302E-2</v>
      </c>
      <c r="V14" s="14">
        <v>1.58275367190398E-2</v>
      </c>
      <c r="W14" s="14">
        <v>8.1259913170037609E-3</v>
      </c>
      <c r="X14" s="14">
        <v>4.7728000861391597E-2</v>
      </c>
      <c r="Y14" s="14">
        <v>4.31704919945737E-2</v>
      </c>
      <c r="Z14" s="14">
        <v>3.9579484061761601E-2</v>
      </c>
      <c r="AA14" s="14">
        <v>4.9825958285205703E-2</v>
      </c>
      <c r="AB14" s="14">
        <v>1.34456776141006E-2</v>
      </c>
      <c r="AC14" s="14">
        <v>4.2872658872281401E-2</v>
      </c>
      <c r="AD14" s="14">
        <v>0</v>
      </c>
      <c r="AE14" s="14"/>
      <c r="AF14" s="14">
        <v>7.4105536540015296E-2</v>
      </c>
      <c r="AG14" s="14">
        <v>0.11364860673083101</v>
      </c>
      <c r="AH14" s="14">
        <v>3.7615991122148099E-3</v>
      </c>
      <c r="AI14" s="14">
        <v>2.12023582648962E-2</v>
      </c>
      <c r="AJ14" s="14"/>
      <c r="AK14" s="14">
        <v>5.4897239558855102E-2</v>
      </c>
      <c r="AL14" s="14"/>
      <c r="AM14" s="14">
        <v>5.2598791505444997E-2</v>
      </c>
      <c r="AN14" s="14"/>
      <c r="AO14" s="14">
        <v>7.3511201225177694E-2</v>
      </c>
      <c r="AP14" s="14"/>
      <c r="AQ14" s="14">
        <v>7.6430856585643997E-2</v>
      </c>
      <c r="AR14" s="14">
        <v>0.14185613481529899</v>
      </c>
      <c r="AS14" s="14">
        <v>8.5023389726684596E-3</v>
      </c>
      <c r="AT14" s="14"/>
      <c r="AU14" s="14">
        <v>0.103221899075308</v>
      </c>
      <c r="AV14" s="14"/>
      <c r="AW14" s="14">
        <v>0.10758234742560301</v>
      </c>
      <c r="AX14" s="14"/>
      <c r="AY14" s="14">
        <v>0.12949080147846301</v>
      </c>
    </row>
    <row r="15" spans="2:51" x14ac:dyDescent="0.3">
      <c r="B15" s="15" t="s">
        <v>76</v>
      </c>
      <c r="C15" s="14">
        <v>0.89092428639805599</v>
      </c>
      <c r="D15" s="14">
        <v>0.86841259058771803</v>
      </c>
      <c r="E15" s="14">
        <v>0.91161383287081399</v>
      </c>
      <c r="F15" s="14"/>
      <c r="G15" s="14">
        <v>0.784951212720571</v>
      </c>
      <c r="H15" s="14">
        <v>0.73582506891207</v>
      </c>
      <c r="I15" s="14">
        <v>0.87867934042893703</v>
      </c>
      <c r="J15" s="14">
        <v>0.93555140612051102</v>
      </c>
      <c r="K15" s="14">
        <v>0.98901834701541702</v>
      </c>
      <c r="L15" s="14">
        <v>0.99666151067509301</v>
      </c>
      <c r="M15" s="14"/>
      <c r="N15" s="14">
        <v>0.80396555242290701</v>
      </c>
      <c r="O15" s="14">
        <v>0.90340445423890803</v>
      </c>
      <c r="P15" s="14">
        <v>0.91569410875072299</v>
      </c>
      <c r="Q15" s="14">
        <v>0.94854494503627396</v>
      </c>
      <c r="R15" s="14"/>
      <c r="S15" s="14">
        <v>0.77753475776799696</v>
      </c>
      <c r="T15" s="14">
        <v>0.94102431056928204</v>
      </c>
      <c r="U15" s="14">
        <v>0.90196295780589297</v>
      </c>
      <c r="V15" s="14">
        <v>0.93345205894042804</v>
      </c>
      <c r="W15" s="14">
        <v>0.92989098449576901</v>
      </c>
      <c r="X15" s="14">
        <v>0.877883406187705</v>
      </c>
      <c r="Y15" s="14">
        <v>0.86769477091942704</v>
      </c>
      <c r="Z15" s="14">
        <v>0.88433330184123204</v>
      </c>
      <c r="AA15" s="14">
        <v>0.835718274477669</v>
      </c>
      <c r="AB15" s="14">
        <v>0.96959021654002697</v>
      </c>
      <c r="AC15" s="14">
        <v>0.91990749930968296</v>
      </c>
      <c r="AD15" s="14">
        <v>0.98400525599253896</v>
      </c>
      <c r="AE15" s="14"/>
      <c r="AF15" s="14">
        <v>0.73714046555993495</v>
      </c>
      <c r="AG15" s="14">
        <v>0.64227260563677202</v>
      </c>
      <c r="AH15" s="14">
        <v>0.99280712250792102</v>
      </c>
      <c r="AI15" s="14">
        <v>0.95330533504427795</v>
      </c>
      <c r="AJ15" s="14"/>
      <c r="AK15" s="14">
        <v>0.85066267369600701</v>
      </c>
      <c r="AL15" s="14"/>
      <c r="AM15" s="14">
        <v>0.826537590563171</v>
      </c>
      <c r="AN15" s="14"/>
      <c r="AO15" s="14">
        <v>0.73506316597963905</v>
      </c>
      <c r="AP15" s="14"/>
      <c r="AQ15" s="14">
        <v>0.69672587231167504</v>
      </c>
      <c r="AR15" s="14">
        <v>0.70266658397230897</v>
      </c>
      <c r="AS15" s="14">
        <v>0.98884680558592197</v>
      </c>
      <c r="AT15" s="14"/>
      <c r="AU15" s="14">
        <v>0.64317406532124499</v>
      </c>
      <c r="AV15" s="14"/>
      <c r="AW15" s="14">
        <v>0.60743233934716001</v>
      </c>
      <c r="AX15" s="14"/>
      <c r="AY15" s="14">
        <v>0.542632751448892</v>
      </c>
    </row>
    <row r="16" spans="2:51" x14ac:dyDescent="0.3">
      <c r="B16" s="15" t="s">
        <v>77</v>
      </c>
      <c r="C16" s="20">
        <v>8.3542367118816206E-3</v>
      </c>
      <c r="D16" s="20">
        <v>9.6900407110198199E-3</v>
      </c>
      <c r="E16" s="20">
        <v>7.1474060367506097E-3</v>
      </c>
      <c r="F16" s="20"/>
      <c r="G16" s="20">
        <v>1.34767288303914E-2</v>
      </c>
      <c r="H16" s="20">
        <v>1.38302898102415E-2</v>
      </c>
      <c r="I16" s="20">
        <v>0</v>
      </c>
      <c r="J16" s="20">
        <v>2.4211480038827098E-2</v>
      </c>
      <c r="K16" s="20">
        <v>0</v>
      </c>
      <c r="L16" s="20">
        <v>0</v>
      </c>
      <c r="M16" s="20"/>
      <c r="N16" s="20">
        <v>1.02066078416773E-2</v>
      </c>
      <c r="O16" s="20">
        <v>8.0293960271959602E-3</v>
      </c>
      <c r="P16" s="20">
        <v>6.3834926512288098E-3</v>
      </c>
      <c r="Q16" s="20">
        <v>8.5242795836005403E-3</v>
      </c>
      <c r="R16" s="20"/>
      <c r="S16" s="20">
        <v>7.4173471233551502E-3</v>
      </c>
      <c r="T16" s="20">
        <v>0</v>
      </c>
      <c r="U16" s="20">
        <v>0</v>
      </c>
      <c r="V16" s="20">
        <v>7.5285085214455401E-3</v>
      </c>
      <c r="W16" s="20">
        <v>2.3286269458965898E-2</v>
      </c>
      <c r="X16" s="20">
        <v>1.3164066691292E-2</v>
      </c>
      <c r="Y16" s="20">
        <v>2.6844731186854501E-2</v>
      </c>
      <c r="Z16" s="20">
        <v>1.30437866325667E-2</v>
      </c>
      <c r="AA16" s="20">
        <v>6.3823622322325899E-3</v>
      </c>
      <c r="AB16" s="20">
        <v>0</v>
      </c>
      <c r="AC16" s="20">
        <v>9.1642658819695803E-3</v>
      </c>
      <c r="AD16" s="20">
        <v>0</v>
      </c>
      <c r="AE16" s="20"/>
      <c r="AF16" s="20">
        <v>8.8846786973430705E-3</v>
      </c>
      <c r="AG16" s="20">
        <v>1.3494545923014E-2</v>
      </c>
      <c r="AH16" s="20">
        <v>3.4312783798639101E-3</v>
      </c>
      <c r="AI16" s="20">
        <v>9.3008629550070995E-3</v>
      </c>
      <c r="AJ16" s="20"/>
      <c r="AK16" s="20">
        <v>1.16866489246517E-2</v>
      </c>
      <c r="AL16" s="20"/>
      <c r="AM16" s="20">
        <v>7.8083561359534202E-3</v>
      </c>
      <c r="AN16" s="20"/>
      <c r="AO16" s="20">
        <v>1.14976702338953E-2</v>
      </c>
      <c r="AP16" s="20"/>
      <c r="AQ16" s="20">
        <v>1.5250267626603E-2</v>
      </c>
      <c r="AR16" s="20">
        <v>6.1092188027173202E-3</v>
      </c>
      <c r="AS16" s="20">
        <v>1.8775109292214799E-3</v>
      </c>
      <c r="AT16" s="20"/>
      <c r="AU16" s="20">
        <v>8.3200040981833891E-3</v>
      </c>
      <c r="AV16" s="20"/>
      <c r="AW16" s="20">
        <v>1.32623618427229E-2</v>
      </c>
      <c r="AX16" s="20"/>
      <c r="AY16" s="20">
        <v>1.4738701440665501E-2</v>
      </c>
    </row>
    <row r="17" spans="2:2" x14ac:dyDescent="0.3">
      <c r="B17" s="16"/>
    </row>
    <row r="18" spans="2:2" x14ac:dyDescent="0.3">
      <c r="B18" t="s">
        <v>79</v>
      </c>
    </row>
    <row r="19" spans="2:2" x14ac:dyDescent="0.3">
      <c r="B19" t="s">
        <v>80</v>
      </c>
    </row>
    <row r="21" spans="2:2" x14ac:dyDescent="0.3">
      <c r="B21" s="8" t="str">
        <f>HYPERLINK("#'Contents'!A1", "Return to Contents")</f>
        <v>Return to Contents</v>
      </c>
    </row>
  </sheetData>
  <mergeCells count="13">
    <mergeCell ref="AW5"/>
    <mergeCell ref="AY5"/>
    <mergeCell ref="D2:AO2"/>
    <mergeCell ref="AK5"/>
    <mergeCell ref="AM5"/>
    <mergeCell ref="AO5"/>
    <mergeCell ref="AQ5:AS5"/>
    <mergeCell ref="AU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Y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5" width="10.6640625" customWidth="1"/>
    <col min="36" max="36" width="2.21875" customWidth="1"/>
    <col min="37" max="37" width="10.6640625" customWidth="1"/>
    <col min="38" max="38" width="2.21875" customWidth="1"/>
    <col min="39" max="39" width="10.6640625" customWidth="1"/>
    <col min="40" max="40" width="2.21875" customWidth="1"/>
    <col min="41" max="41" width="10.6640625" customWidth="1"/>
    <col min="42" max="42" width="2.21875" customWidth="1"/>
    <col min="43" max="45" width="10.6640625" customWidth="1"/>
    <col min="46" max="46" width="2.21875" customWidth="1"/>
    <col min="47" max="47" width="10.6640625" customWidth="1"/>
    <col min="48" max="48" width="2.21875" customWidth="1"/>
    <col min="49" max="49" width="10.6640625" customWidth="1"/>
    <col min="50" max="50" width="2.21875" customWidth="1"/>
    <col min="51" max="51" width="10.6640625" customWidth="1"/>
    <col min="52" max="52" width="2.21875" customWidth="1"/>
  </cols>
  <sheetData>
    <row r="2" spans="2:51" ht="40.049999999999997" customHeight="1" x14ac:dyDescent="0.3">
      <c r="D2" s="29" t="s">
        <v>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51" ht="30" customHeight="1" x14ac:dyDescent="0.3">
      <c r="B5" s="19"/>
      <c r="C5" s="19"/>
      <c r="D5" s="30" t="s">
        <v>55</v>
      </c>
      <c r="E5" s="30"/>
      <c r="F5" s="19"/>
      <c r="G5" s="30" t="s">
        <v>56</v>
      </c>
      <c r="H5" s="30"/>
      <c r="I5" s="30"/>
      <c r="J5" s="30"/>
      <c r="K5" s="30"/>
      <c r="L5" s="30"/>
      <c r="M5" s="19"/>
      <c r="N5" s="30" t="s">
        <v>57</v>
      </c>
      <c r="O5" s="30"/>
      <c r="P5" s="30"/>
      <c r="Q5" s="30"/>
      <c r="R5" s="19"/>
      <c r="S5" s="30" t="s">
        <v>58</v>
      </c>
      <c r="T5" s="30"/>
      <c r="U5" s="30"/>
      <c r="V5" s="30"/>
      <c r="W5" s="30"/>
      <c r="X5" s="30"/>
      <c r="Y5" s="30"/>
      <c r="Z5" s="30"/>
      <c r="AA5" s="30"/>
      <c r="AB5" s="30"/>
      <c r="AC5" s="30"/>
      <c r="AD5" s="30"/>
      <c r="AE5" s="19"/>
      <c r="AF5" s="30" t="s">
        <v>43</v>
      </c>
      <c r="AG5" s="30"/>
      <c r="AH5" s="30"/>
      <c r="AI5" s="30"/>
      <c r="AJ5" s="19"/>
      <c r="AK5" s="30" t="s">
        <v>59</v>
      </c>
      <c r="AL5" s="19"/>
      <c r="AM5" s="30" t="s">
        <v>60</v>
      </c>
      <c r="AN5" s="19"/>
      <c r="AO5" s="30" t="s">
        <v>49</v>
      </c>
      <c r="AP5" s="19"/>
      <c r="AQ5" s="30" t="s">
        <v>61</v>
      </c>
      <c r="AR5" s="30"/>
      <c r="AS5" s="30"/>
      <c r="AT5" s="19"/>
      <c r="AU5" s="30" t="s">
        <v>52</v>
      </c>
      <c r="AV5" s="19"/>
      <c r="AW5" s="30" t="s">
        <v>62</v>
      </c>
      <c r="AX5" s="19"/>
      <c r="AY5" s="30" t="s">
        <v>54</v>
      </c>
    </row>
    <row r="6" spans="2:5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M6" s="12" t="s">
        <v>48</v>
      </c>
      <c r="AO6" s="12" t="s">
        <v>49</v>
      </c>
      <c r="AQ6" s="12" t="s">
        <v>43</v>
      </c>
      <c r="AR6" s="12" t="s">
        <v>50</v>
      </c>
      <c r="AS6" s="12" t="s">
        <v>51</v>
      </c>
      <c r="AU6" s="12" t="s">
        <v>52</v>
      </c>
      <c r="AW6" s="12" t="s">
        <v>53</v>
      </c>
      <c r="AY6" s="12" t="s">
        <v>54</v>
      </c>
    </row>
    <row r="7" spans="2:51" ht="30" customHeight="1" x14ac:dyDescent="0.3">
      <c r="B7" s="10" t="s">
        <v>19</v>
      </c>
      <c r="C7" s="10">
        <v>1790</v>
      </c>
      <c r="D7" s="10">
        <v>917</v>
      </c>
      <c r="E7" s="10">
        <v>863</v>
      </c>
      <c r="F7" s="10"/>
      <c r="G7" s="10">
        <v>280</v>
      </c>
      <c r="H7" s="10">
        <v>292</v>
      </c>
      <c r="I7" s="10">
        <v>305</v>
      </c>
      <c r="J7" s="10">
        <v>283</v>
      </c>
      <c r="K7" s="10">
        <v>257</v>
      </c>
      <c r="L7" s="10">
        <v>373</v>
      </c>
      <c r="M7" s="10"/>
      <c r="N7" s="10">
        <v>479</v>
      </c>
      <c r="O7" s="10">
        <v>461</v>
      </c>
      <c r="P7" s="10">
        <v>360</v>
      </c>
      <c r="Q7" s="10">
        <v>485</v>
      </c>
      <c r="R7" s="10"/>
      <c r="S7" s="10">
        <v>265</v>
      </c>
      <c r="T7" s="10">
        <v>236</v>
      </c>
      <c r="U7" s="10">
        <v>124</v>
      </c>
      <c r="V7" s="10">
        <v>138</v>
      </c>
      <c r="W7" s="10">
        <v>125</v>
      </c>
      <c r="X7" s="10">
        <v>162</v>
      </c>
      <c r="Y7" s="10">
        <v>143</v>
      </c>
      <c r="Z7" s="10">
        <v>78</v>
      </c>
      <c r="AA7" s="10">
        <v>196</v>
      </c>
      <c r="AB7" s="10">
        <v>166</v>
      </c>
      <c r="AC7" s="10">
        <v>97</v>
      </c>
      <c r="AD7" s="10">
        <v>60</v>
      </c>
      <c r="AE7" s="10"/>
      <c r="AF7" s="10">
        <v>416</v>
      </c>
      <c r="AG7" s="10">
        <v>94</v>
      </c>
      <c r="AH7" s="10">
        <v>276</v>
      </c>
      <c r="AI7" s="10">
        <v>976</v>
      </c>
      <c r="AJ7" s="10"/>
      <c r="AK7" s="10">
        <v>378</v>
      </c>
      <c r="AL7" s="10"/>
      <c r="AM7" s="10">
        <v>610</v>
      </c>
      <c r="AN7" s="10"/>
      <c r="AO7" s="10">
        <v>187</v>
      </c>
      <c r="AP7" s="10"/>
      <c r="AQ7" s="10">
        <v>455</v>
      </c>
      <c r="AR7" s="10">
        <v>136</v>
      </c>
      <c r="AS7" s="10">
        <v>1179</v>
      </c>
      <c r="AT7" s="10"/>
      <c r="AU7" s="10">
        <v>422</v>
      </c>
      <c r="AV7" s="10"/>
      <c r="AW7" s="10">
        <v>368</v>
      </c>
      <c r="AX7" s="10"/>
      <c r="AY7" s="10">
        <v>317</v>
      </c>
    </row>
    <row r="8" spans="2:51" ht="30" customHeight="1" x14ac:dyDescent="0.3">
      <c r="B8" s="11" t="s">
        <v>20</v>
      </c>
      <c r="C8" s="11">
        <v>1790</v>
      </c>
      <c r="D8" s="11">
        <v>878</v>
      </c>
      <c r="E8" s="11">
        <v>902</v>
      </c>
      <c r="F8" s="11"/>
      <c r="G8" s="11">
        <v>252</v>
      </c>
      <c r="H8" s="11">
        <v>305</v>
      </c>
      <c r="I8" s="11">
        <v>304</v>
      </c>
      <c r="J8" s="11">
        <v>303</v>
      </c>
      <c r="K8" s="11">
        <v>251</v>
      </c>
      <c r="L8" s="11">
        <v>375</v>
      </c>
      <c r="M8" s="11"/>
      <c r="N8" s="11">
        <v>481</v>
      </c>
      <c r="O8" s="11">
        <v>464</v>
      </c>
      <c r="P8" s="11">
        <v>393</v>
      </c>
      <c r="Q8" s="11">
        <v>447</v>
      </c>
      <c r="R8" s="11"/>
      <c r="S8" s="11">
        <v>251</v>
      </c>
      <c r="T8" s="11">
        <v>233</v>
      </c>
      <c r="U8" s="11">
        <v>143</v>
      </c>
      <c r="V8" s="11">
        <v>161</v>
      </c>
      <c r="W8" s="11">
        <v>125</v>
      </c>
      <c r="X8" s="11">
        <v>161</v>
      </c>
      <c r="Y8" s="11">
        <v>143</v>
      </c>
      <c r="Z8" s="11">
        <v>72</v>
      </c>
      <c r="AA8" s="11">
        <v>197</v>
      </c>
      <c r="AB8" s="11">
        <v>161</v>
      </c>
      <c r="AC8" s="11">
        <v>89</v>
      </c>
      <c r="AD8" s="11">
        <v>54</v>
      </c>
      <c r="AE8" s="11"/>
      <c r="AF8" s="11">
        <v>412</v>
      </c>
      <c r="AG8" s="11">
        <v>93</v>
      </c>
      <c r="AH8" s="11">
        <v>283</v>
      </c>
      <c r="AI8" s="11">
        <v>976</v>
      </c>
      <c r="AJ8" s="11"/>
      <c r="AK8" s="11">
        <v>374</v>
      </c>
      <c r="AL8" s="11"/>
      <c r="AM8" s="11">
        <v>601</v>
      </c>
      <c r="AN8" s="11"/>
      <c r="AO8" s="11">
        <v>190</v>
      </c>
      <c r="AP8" s="11"/>
      <c r="AQ8" s="11">
        <v>449</v>
      </c>
      <c r="AR8" s="11">
        <v>133</v>
      </c>
      <c r="AS8" s="11">
        <v>1186</v>
      </c>
      <c r="AT8" s="11"/>
      <c r="AU8" s="11">
        <v>413</v>
      </c>
      <c r="AV8" s="11"/>
      <c r="AW8" s="11">
        <v>365</v>
      </c>
      <c r="AX8" s="11"/>
      <c r="AY8" s="11">
        <v>313</v>
      </c>
    </row>
    <row r="9" spans="2:51" x14ac:dyDescent="0.3">
      <c r="B9" s="15" t="s">
        <v>70</v>
      </c>
      <c r="C9" s="14">
        <v>5.0392597025521501E-3</v>
      </c>
      <c r="D9" s="14">
        <v>5.5902172403979903E-3</v>
      </c>
      <c r="E9" s="14">
        <v>4.5591531071028698E-3</v>
      </c>
      <c r="F9" s="14"/>
      <c r="G9" s="14">
        <v>6.5823506759715104E-3</v>
      </c>
      <c r="H9" s="14">
        <v>1.00419465057437E-2</v>
      </c>
      <c r="I9" s="14">
        <v>7.0891378030645798E-3</v>
      </c>
      <c r="J9" s="14">
        <v>3.8724821008450602E-3</v>
      </c>
      <c r="K9" s="14">
        <v>3.8557162665000299E-3</v>
      </c>
      <c r="L9" s="14">
        <v>0</v>
      </c>
      <c r="M9" s="14"/>
      <c r="N9" s="14">
        <v>6.4250817881013403E-3</v>
      </c>
      <c r="O9" s="14">
        <v>4.4362945833698302E-3</v>
      </c>
      <c r="P9" s="14">
        <v>2.9862440716091599E-3</v>
      </c>
      <c r="Q9" s="14">
        <v>6.03529288739509E-3</v>
      </c>
      <c r="R9" s="14"/>
      <c r="S9" s="14">
        <v>6.6079450744608598E-3</v>
      </c>
      <c r="T9" s="14">
        <v>4.1513968463330504E-3</v>
      </c>
      <c r="U9" s="14">
        <v>0</v>
      </c>
      <c r="V9" s="14">
        <v>1.46899184867572E-2</v>
      </c>
      <c r="W9" s="14">
        <v>0</v>
      </c>
      <c r="X9" s="14">
        <v>0</v>
      </c>
      <c r="Y9" s="14">
        <v>0</v>
      </c>
      <c r="Z9" s="14">
        <v>2.71644912679634E-2</v>
      </c>
      <c r="AA9" s="14">
        <v>1.0526593111297E-2</v>
      </c>
      <c r="AB9" s="14">
        <v>0</v>
      </c>
      <c r="AC9" s="14">
        <v>0</v>
      </c>
      <c r="AD9" s="14">
        <v>0</v>
      </c>
      <c r="AE9" s="14"/>
      <c r="AF9" s="14">
        <v>1.6727512095521799E-2</v>
      </c>
      <c r="AG9" s="14">
        <v>1.2845190257221599E-2</v>
      </c>
      <c r="AH9" s="14">
        <v>0</v>
      </c>
      <c r="AI9" s="14">
        <v>9.6248889125380801E-4</v>
      </c>
      <c r="AJ9" s="14"/>
      <c r="AK9" s="14">
        <v>1.2107054853379699E-2</v>
      </c>
      <c r="AL9" s="14"/>
      <c r="AM9" s="14">
        <v>3.5358875814514102E-3</v>
      </c>
      <c r="AN9" s="14"/>
      <c r="AO9" s="14">
        <v>2.2421256091901199E-2</v>
      </c>
      <c r="AP9" s="14"/>
      <c r="AQ9" s="14">
        <v>2.0082799354526198E-2</v>
      </c>
      <c r="AR9" s="14">
        <v>0</v>
      </c>
      <c r="AS9" s="14">
        <v>0</v>
      </c>
      <c r="AT9" s="14"/>
      <c r="AU9" s="14">
        <v>1.9578393065277502E-2</v>
      </c>
      <c r="AV9" s="14"/>
      <c r="AW9" s="14">
        <v>1.98822298136845E-2</v>
      </c>
      <c r="AX9" s="14"/>
      <c r="AY9" s="14">
        <v>1.9984529629728701E-2</v>
      </c>
    </row>
    <row r="10" spans="2:51" x14ac:dyDescent="0.3">
      <c r="B10" s="15" t="s">
        <v>71</v>
      </c>
      <c r="C10" s="14">
        <v>8.6592070115666595E-3</v>
      </c>
      <c r="D10" s="14">
        <v>1.1977554710246901E-2</v>
      </c>
      <c r="E10" s="14">
        <v>5.5272538074268096E-3</v>
      </c>
      <c r="F10" s="14"/>
      <c r="G10" s="14">
        <v>2.1074032286867401E-2</v>
      </c>
      <c r="H10" s="14">
        <v>2.4421053880029301E-2</v>
      </c>
      <c r="I10" s="14">
        <v>8.9988591735166192E-3</v>
      </c>
      <c r="J10" s="14">
        <v>0</v>
      </c>
      <c r="K10" s="14">
        <v>0</v>
      </c>
      <c r="L10" s="14">
        <v>0</v>
      </c>
      <c r="M10" s="14"/>
      <c r="N10" s="14">
        <v>2.2494717718709499E-2</v>
      </c>
      <c r="O10" s="14">
        <v>8.0687941038911897E-3</v>
      </c>
      <c r="P10" s="14">
        <v>2.38193604020233E-3</v>
      </c>
      <c r="Q10" s="14">
        <v>0</v>
      </c>
      <c r="R10" s="14"/>
      <c r="S10" s="14">
        <v>3.4693383841158901E-2</v>
      </c>
      <c r="T10" s="14">
        <v>4.6421720653720697E-3</v>
      </c>
      <c r="U10" s="14">
        <v>0</v>
      </c>
      <c r="V10" s="14">
        <v>0</v>
      </c>
      <c r="W10" s="14">
        <v>0</v>
      </c>
      <c r="X10" s="14">
        <v>0</v>
      </c>
      <c r="Y10" s="14">
        <v>0</v>
      </c>
      <c r="Z10" s="14">
        <v>1.18228798704014E-2</v>
      </c>
      <c r="AA10" s="14">
        <v>1.07614580336954E-2</v>
      </c>
      <c r="AB10" s="14">
        <v>6.1169224210009098E-3</v>
      </c>
      <c r="AC10" s="14">
        <v>1.96937653502815E-2</v>
      </c>
      <c r="AD10" s="14">
        <v>0</v>
      </c>
      <c r="AE10" s="14"/>
      <c r="AF10" s="14">
        <v>2.8065108862763099E-2</v>
      </c>
      <c r="AG10" s="14">
        <v>2.3586838887782801E-2</v>
      </c>
      <c r="AH10" s="14">
        <v>0</v>
      </c>
      <c r="AI10" s="14">
        <v>0</v>
      </c>
      <c r="AJ10" s="14"/>
      <c r="AK10" s="14">
        <v>2.34127056165062E-3</v>
      </c>
      <c r="AL10" s="14"/>
      <c r="AM10" s="14">
        <v>2.4183071528925099E-2</v>
      </c>
      <c r="AN10" s="14"/>
      <c r="AO10" s="14">
        <v>9.8866761106480208E-3</v>
      </c>
      <c r="AP10" s="14"/>
      <c r="AQ10" s="14">
        <v>3.4509258749757799E-2</v>
      </c>
      <c r="AR10" s="14">
        <v>0</v>
      </c>
      <c r="AS10" s="14">
        <v>0</v>
      </c>
      <c r="AT10" s="14"/>
      <c r="AU10" s="14">
        <v>3.7551178045168297E-2</v>
      </c>
      <c r="AV10" s="14"/>
      <c r="AW10" s="14">
        <v>4.2439987981722299E-2</v>
      </c>
      <c r="AX10" s="14"/>
      <c r="AY10" s="14">
        <v>4.6163705323079902E-2</v>
      </c>
    </row>
    <row r="11" spans="2:51" x14ac:dyDescent="0.3">
      <c r="B11" s="15" t="s">
        <v>72</v>
      </c>
      <c r="C11" s="14">
        <v>1.8347259452071201E-2</v>
      </c>
      <c r="D11" s="14">
        <v>2.4913154863666701E-2</v>
      </c>
      <c r="E11" s="14">
        <v>1.21636221586348E-2</v>
      </c>
      <c r="F11" s="14"/>
      <c r="G11" s="14">
        <v>5.1314727132350003E-2</v>
      </c>
      <c r="H11" s="14">
        <v>3.23922940837469E-2</v>
      </c>
      <c r="I11" s="14">
        <v>2.9046330593379899E-2</v>
      </c>
      <c r="J11" s="14">
        <v>3.92720783714325E-3</v>
      </c>
      <c r="K11" s="14">
        <v>0</v>
      </c>
      <c r="L11" s="14">
        <v>0</v>
      </c>
      <c r="M11" s="14"/>
      <c r="N11" s="14">
        <v>2.6761844091449698E-2</v>
      </c>
      <c r="O11" s="14">
        <v>1.01386119005032E-2</v>
      </c>
      <c r="P11" s="14">
        <v>1.4908177395518901E-2</v>
      </c>
      <c r="Q11" s="14">
        <v>2.1042321639704299E-2</v>
      </c>
      <c r="R11" s="14"/>
      <c r="S11" s="14">
        <v>5.8248181432611797E-2</v>
      </c>
      <c r="T11" s="14">
        <v>2.0887620309852001E-2</v>
      </c>
      <c r="U11" s="14">
        <v>0</v>
      </c>
      <c r="V11" s="14">
        <v>0</v>
      </c>
      <c r="W11" s="14">
        <v>1.52133692658366E-2</v>
      </c>
      <c r="X11" s="14">
        <v>1.9202054107823E-2</v>
      </c>
      <c r="Y11" s="14">
        <v>6.5190136241835396E-3</v>
      </c>
      <c r="Z11" s="14">
        <v>1.0508972180166699E-2</v>
      </c>
      <c r="AA11" s="14">
        <v>3.0075310362357E-2</v>
      </c>
      <c r="AB11" s="14">
        <v>0</v>
      </c>
      <c r="AC11" s="14">
        <v>8.3618105857846403E-3</v>
      </c>
      <c r="AD11" s="14">
        <v>0</v>
      </c>
      <c r="AE11" s="14"/>
      <c r="AF11" s="14">
        <v>3.6159121094817198E-2</v>
      </c>
      <c r="AG11" s="14">
        <v>9.8755006546884794E-2</v>
      </c>
      <c r="AH11" s="14">
        <v>0</v>
      </c>
      <c r="AI11" s="14">
        <v>7.2069124760114102E-3</v>
      </c>
      <c r="AJ11" s="14"/>
      <c r="AK11" s="14">
        <v>2.49532466513748E-2</v>
      </c>
      <c r="AL11" s="14"/>
      <c r="AM11" s="14">
        <v>2.18962686038154E-2</v>
      </c>
      <c r="AN11" s="14"/>
      <c r="AO11" s="14">
        <v>6.5185445294555999E-2</v>
      </c>
      <c r="AP11" s="14"/>
      <c r="AQ11" s="14">
        <v>7.3118742043552801E-2</v>
      </c>
      <c r="AR11" s="14">
        <v>0</v>
      </c>
      <c r="AS11" s="14">
        <v>0</v>
      </c>
      <c r="AT11" s="14"/>
      <c r="AU11" s="14">
        <v>7.0901290361578204E-2</v>
      </c>
      <c r="AV11" s="14"/>
      <c r="AW11" s="14">
        <v>7.8210524774259604E-2</v>
      </c>
      <c r="AX11" s="14"/>
      <c r="AY11" s="14">
        <v>9.3685018803217404E-2</v>
      </c>
    </row>
    <row r="12" spans="2:51" x14ac:dyDescent="0.3">
      <c r="B12" s="15" t="s">
        <v>73</v>
      </c>
      <c r="C12" s="14">
        <v>1.04863626522212E-2</v>
      </c>
      <c r="D12" s="14">
        <v>1.54697760866841E-2</v>
      </c>
      <c r="E12" s="14">
        <v>5.7549757527303701E-3</v>
      </c>
      <c r="F12" s="14"/>
      <c r="G12" s="14">
        <v>2.4866594624146102E-2</v>
      </c>
      <c r="H12" s="14">
        <v>3.1071071761154801E-2</v>
      </c>
      <c r="I12" s="14">
        <v>9.9379897282002704E-3</v>
      </c>
      <c r="J12" s="14">
        <v>0</v>
      </c>
      <c r="K12" s="14">
        <v>0</v>
      </c>
      <c r="L12" s="14">
        <v>0</v>
      </c>
      <c r="M12" s="14"/>
      <c r="N12" s="14">
        <v>2.3306968714330498E-2</v>
      </c>
      <c r="O12" s="14">
        <v>8.2155344155745297E-3</v>
      </c>
      <c r="P12" s="14">
        <v>2.3736735139548498E-3</v>
      </c>
      <c r="Q12" s="14">
        <v>6.2977081343894396E-3</v>
      </c>
      <c r="R12" s="14"/>
      <c r="S12" s="14">
        <v>2.31481519050982E-2</v>
      </c>
      <c r="T12" s="14">
        <v>3.7611191572648099E-3</v>
      </c>
      <c r="U12" s="14">
        <v>8.0897109626159192E-3</v>
      </c>
      <c r="V12" s="14">
        <v>6.4902251694091504E-3</v>
      </c>
      <c r="W12" s="14">
        <v>7.9820424735262008E-3</v>
      </c>
      <c r="X12" s="14">
        <v>1.21172619014313E-2</v>
      </c>
      <c r="Y12" s="14">
        <v>7.1568876150510602E-3</v>
      </c>
      <c r="Z12" s="14">
        <v>1.4215486878922899E-2</v>
      </c>
      <c r="AA12" s="14">
        <v>2.4799584392345E-2</v>
      </c>
      <c r="AB12" s="14">
        <v>0</v>
      </c>
      <c r="AC12" s="14">
        <v>0</v>
      </c>
      <c r="AD12" s="14">
        <v>0</v>
      </c>
      <c r="AE12" s="14"/>
      <c r="AF12" s="14">
        <v>3.6742223552174998E-2</v>
      </c>
      <c r="AG12" s="14">
        <v>1.7884467581495901E-2</v>
      </c>
      <c r="AH12" s="14">
        <v>0</v>
      </c>
      <c r="AI12" s="14">
        <v>9.5627888244335002E-4</v>
      </c>
      <c r="AJ12" s="14"/>
      <c r="AK12" s="14">
        <v>1.6343610074614E-2</v>
      </c>
      <c r="AL12" s="14"/>
      <c r="AM12" s="14">
        <v>1.6735583161943401E-2</v>
      </c>
      <c r="AN12" s="14"/>
      <c r="AO12" s="14">
        <v>2.60120045483293E-2</v>
      </c>
      <c r="AP12" s="14"/>
      <c r="AQ12" s="14">
        <v>3.6167772436719897E-2</v>
      </c>
      <c r="AR12" s="14">
        <v>1.8923810397086498E-2</v>
      </c>
      <c r="AS12" s="14">
        <v>0</v>
      </c>
      <c r="AT12" s="14"/>
      <c r="AU12" s="14">
        <v>4.5474749647833698E-2</v>
      </c>
      <c r="AV12" s="14"/>
      <c r="AW12" s="14">
        <v>4.9074439295014802E-2</v>
      </c>
      <c r="AX12" s="14"/>
      <c r="AY12" s="14">
        <v>5.4370925632781897E-2</v>
      </c>
    </row>
    <row r="13" spans="2:51" x14ac:dyDescent="0.3">
      <c r="B13" s="15" t="s">
        <v>74</v>
      </c>
      <c r="C13" s="14">
        <v>1.1694707190228901E-2</v>
      </c>
      <c r="D13" s="14">
        <v>1.7977001767840999E-2</v>
      </c>
      <c r="E13" s="14">
        <v>5.71323324017225E-3</v>
      </c>
      <c r="F13" s="14"/>
      <c r="G13" s="14">
        <v>3.2463341475244899E-2</v>
      </c>
      <c r="H13" s="14">
        <v>3.2102710330378002E-2</v>
      </c>
      <c r="I13" s="14">
        <v>6.23558910936185E-3</v>
      </c>
      <c r="J13" s="14">
        <v>3.4966856195836498E-3</v>
      </c>
      <c r="K13" s="14">
        <v>0</v>
      </c>
      <c r="L13" s="14">
        <v>0</v>
      </c>
      <c r="M13" s="14"/>
      <c r="N13" s="14">
        <v>2.5463816636253502E-2</v>
      </c>
      <c r="O13" s="14">
        <v>5.9013443637444497E-3</v>
      </c>
      <c r="P13" s="14">
        <v>1.0534739535738601E-2</v>
      </c>
      <c r="Q13" s="14">
        <v>4.0426256065976898E-3</v>
      </c>
      <c r="R13" s="14"/>
      <c r="S13" s="14">
        <v>3.8362806571693102E-2</v>
      </c>
      <c r="T13" s="14">
        <v>0</v>
      </c>
      <c r="U13" s="14">
        <v>0</v>
      </c>
      <c r="V13" s="14">
        <v>1.4001173205002999E-2</v>
      </c>
      <c r="W13" s="14">
        <v>1.5869060198872801E-2</v>
      </c>
      <c r="X13" s="14">
        <v>1.2134363291172699E-2</v>
      </c>
      <c r="Y13" s="14">
        <v>1.4087374356935E-2</v>
      </c>
      <c r="Z13" s="14">
        <v>0</v>
      </c>
      <c r="AA13" s="14">
        <v>1.57212045236786E-2</v>
      </c>
      <c r="AB13" s="14">
        <v>0</v>
      </c>
      <c r="AC13" s="14">
        <v>0</v>
      </c>
      <c r="AD13" s="14">
        <v>0</v>
      </c>
      <c r="AE13" s="14"/>
      <c r="AF13" s="14">
        <v>3.3854826648970299E-2</v>
      </c>
      <c r="AG13" s="14">
        <v>4.4079643979053798E-2</v>
      </c>
      <c r="AH13" s="14">
        <v>0</v>
      </c>
      <c r="AI13" s="14">
        <v>2.1625595434127901E-3</v>
      </c>
      <c r="AJ13" s="14"/>
      <c r="AK13" s="14">
        <v>1.3013622075550599E-2</v>
      </c>
      <c r="AL13" s="14"/>
      <c r="AM13" s="14">
        <v>2.3347692574719001E-2</v>
      </c>
      <c r="AN13" s="14"/>
      <c r="AO13" s="14">
        <v>3.6981461142829297E-2</v>
      </c>
      <c r="AP13" s="14"/>
      <c r="AQ13" s="14">
        <v>2.04486296685349E-2</v>
      </c>
      <c r="AR13" s="14">
        <v>8.8029616536102501E-2</v>
      </c>
      <c r="AS13" s="14">
        <v>0</v>
      </c>
      <c r="AT13" s="14"/>
      <c r="AU13" s="14">
        <v>3.6894121480073101E-2</v>
      </c>
      <c r="AV13" s="14"/>
      <c r="AW13" s="14">
        <v>4.0645695313925603E-2</v>
      </c>
      <c r="AX13" s="14"/>
      <c r="AY13" s="14">
        <v>4.7792887925592997E-2</v>
      </c>
    </row>
    <row r="14" spans="2:51" x14ac:dyDescent="0.3">
      <c r="B14" s="15" t="s">
        <v>75</v>
      </c>
      <c r="C14" s="14">
        <v>1.47187698399429E-2</v>
      </c>
      <c r="D14" s="14">
        <v>2.0756889321743199E-2</v>
      </c>
      <c r="E14" s="14">
        <v>9.0083200375855599E-3</v>
      </c>
      <c r="F14" s="14"/>
      <c r="G14" s="14">
        <v>4.2905680531746301E-2</v>
      </c>
      <c r="H14" s="14">
        <v>2.63638224690818E-2</v>
      </c>
      <c r="I14" s="14">
        <v>1.32262058299104E-2</v>
      </c>
      <c r="J14" s="14">
        <v>7.3083043437317903E-3</v>
      </c>
      <c r="K14" s="14">
        <v>0</v>
      </c>
      <c r="L14" s="14">
        <v>3.33848932490693E-3</v>
      </c>
      <c r="M14" s="14"/>
      <c r="N14" s="14">
        <v>2.4181523915032699E-2</v>
      </c>
      <c r="O14" s="14">
        <v>7.9117459461741906E-3</v>
      </c>
      <c r="P14" s="14">
        <v>2.15061994401947E-2</v>
      </c>
      <c r="Q14" s="14">
        <v>5.7993255287377898E-3</v>
      </c>
      <c r="R14" s="14"/>
      <c r="S14" s="14">
        <v>3.2901339547205699E-2</v>
      </c>
      <c r="T14" s="14">
        <v>0</v>
      </c>
      <c r="U14" s="14">
        <v>1.5363936701615699E-2</v>
      </c>
      <c r="V14" s="14">
        <v>7.7718381354183299E-3</v>
      </c>
      <c r="W14" s="14">
        <v>7.6671505575524601E-3</v>
      </c>
      <c r="X14" s="14">
        <v>2.4823332407860599E-2</v>
      </c>
      <c r="Y14" s="14">
        <v>4.1508687446419501E-2</v>
      </c>
      <c r="Z14" s="14">
        <v>0</v>
      </c>
      <c r="AA14" s="14">
        <v>1.48827137227143E-2</v>
      </c>
      <c r="AB14" s="14">
        <v>5.06835288712761E-3</v>
      </c>
      <c r="AC14" s="14">
        <v>0</v>
      </c>
      <c r="AD14" s="14">
        <v>0</v>
      </c>
      <c r="AE14" s="14"/>
      <c r="AF14" s="14">
        <v>3.9881921751574803E-2</v>
      </c>
      <c r="AG14" s="14">
        <v>5.2307187240440201E-2</v>
      </c>
      <c r="AH14" s="14">
        <v>0</v>
      </c>
      <c r="AI14" s="14">
        <v>5.19589858931879E-3</v>
      </c>
      <c r="AJ14" s="14"/>
      <c r="AK14" s="14">
        <v>7.5790073897520098E-3</v>
      </c>
      <c r="AL14" s="14"/>
      <c r="AM14" s="14">
        <v>1.7817884756661798E-2</v>
      </c>
      <c r="AN14" s="14"/>
      <c r="AO14" s="14">
        <v>2.52367492700806E-2</v>
      </c>
      <c r="AP14" s="14"/>
      <c r="AQ14" s="14">
        <v>3.2675588449615198E-2</v>
      </c>
      <c r="AR14" s="14">
        <v>8.7439813648648196E-2</v>
      </c>
      <c r="AS14" s="14">
        <v>0</v>
      </c>
      <c r="AT14" s="14"/>
      <c r="AU14" s="14">
        <v>5.19888188064489E-2</v>
      </c>
      <c r="AV14" s="14"/>
      <c r="AW14" s="14">
        <v>5.1798309690860897E-2</v>
      </c>
      <c r="AX14" s="14"/>
      <c r="AY14" s="14">
        <v>6.0873044519540002E-2</v>
      </c>
    </row>
    <row r="15" spans="2:51" x14ac:dyDescent="0.3">
      <c r="B15" s="15" t="s">
        <v>76</v>
      </c>
      <c r="C15" s="14">
        <v>0.92293460883362199</v>
      </c>
      <c r="D15" s="14">
        <v>0.89484282260350501</v>
      </c>
      <c r="E15" s="14">
        <v>0.949406795396607</v>
      </c>
      <c r="F15" s="14"/>
      <c r="G15" s="14">
        <v>0.79970480973835201</v>
      </c>
      <c r="H15" s="14">
        <v>0.82554970946281403</v>
      </c>
      <c r="I15" s="14">
        <v>0.92222112254605804</v>
      </c>
      <c r="J15" s="14">
        <v>0.97502904352875597</v>
      </c>
      <c r="K15" s="14">
        <v>0.99298181036917699</v>
      </c>
      <c r="L15" s="14">
        <v>0.99666151067509301</v>
      </c>
      <c r="M15" s="14"/>
      <c r="N15" s="14">
        <v>0.86110192406256802</v>
      </c>
      <c r="O15" s="14">
        <v>0.94897373362711701</v>
      </c>
      <c r="P15" s="14">
        <v>0.93771186706569698</v>
      </c>
      <c r="Q15" s="14">
        <v>0.94858690867625794</v>
      </c>
      <c r="R15" s="14"/>
      <c r="S15" s="14">
        <v>0.78707695732906002</v>
      </c>
      <c r="T15" s="14">
        <v>0.96232236181438202</v>
      </c>
      <c r="U15" s="14">
        <v>0.97654635233576803</v>
      </c>
      <c r="V15" s="14">
        <v>0.94951833648196704</v>
      </c>
      <c r="W15" s="14">
        <v>0.94550628768455702</v>
      </c>
      <c r="X15" s="14">
        <v>0.91930237626218803</v>
      </c>
      <c r="Y15" s="14">
        <v>0.91059161554380197</v>
      </c>
      <c r="Z15" s="14">
        <v>0.93628816980254503</v>
      </c>
      <c r="AA15" s="14">
        <v>0.88849851310981798</v>
      </c>
      <c r="AB15" s="14">
        <v>0.98881472469187204</v>
      </c>
      <c r="AC15" s="14">
        <v>0.96302655540758297</v>
      </c>
      <c r="AD15" s="14">
        <v>1</v>
      </c>
      <c r="AE15" s="14"/>
      <c r="AF15" s="14">
        <v>0.79910640458383297</v>
      </c>
      <c r="AG15" s="14">
        <v>0.73168551503350698</v>
      </c>
      <c r="AH15" s="14">
        <v>0.99376223492738103</v>
      </c>
      <c r="AI15" s="14">
        <v>0.97621226672908701</v>
      </c>
      <c r="AJ15" s="14"/>
      <c r="AK15" s="14">
        <v>0.91590940499153795</v>
      </c>
      <c r="AL15" s="14"/>
      <c r="AM15" s="14">
        <v>0.88085930808236701</v>
      </c>
      <c r="AN15" s="14"/>
      <c r="AO15" s="14">
        <v>0.80445866702648905</v>
      </c>
      <c r="AP15" s="14"/>
      <c r="AQ15" s="14">
        <v>0.77043975479276705</v>
      </c>
      <c r="AR15" s="14">
        <v>0.79753973305236703</v>
      </c>
      <c r="AS15" s="14">
        <v>1</v>
      </c>
      <c r="AT15" s="14"/>
      <c r="AU15" s="14">
        <v>0.72872313080038098</v>
      </c>
      <c r="AV15" s="14"/>
      <c r="AW15" s="14">
        <v>0.71022401475318397</v>
      </c>
      <c r="AX15" s="14"/>
      <c r="AY15" s="14">
        <v>0.65862500269166802</v>
      </c>
    </row>
    <row r="16" spans="2:51" x14ac:dyDescent="0.3">
      <c r="B16" s="15" t="s">
        <v>77</v>
      </c>
      <c r="C16" s="20">
        <v>8.1198253177946506E-3</v>
      </c>
      <c r="D16" s="20">
        <v>8.4725834059153297E-3</v>
      </c>
      <c r="E16" s="20">
        <v>7.8666464997400997E-3</v>
      </c>
      <c r="F16" s="20"/>
      <c r="G16" s="20">
        <v>2.1088463535321698E-2</v>
      </c>
      <c r="H16" s="20">
        <v>1.8057391507051601E-2</v>
      </c>
      <c r="I16" s="20">
        <v>3.2447652165079901E-3</v>
      </c>
      <c r="J16" s="20">
        <v>6.3662765699404704E-3</v>
      </c>
      <c r="K16" s="20">
        <v>3.1624733643228499E-3</v>
      </c>
      <c r="L16" s="20">
        <v>0</v>
      </c>
      <c r="M16" s="20"/>
      <c r="N16" s="20">
        <v>1.0264123073554499E-2</v>
      </c>
      <c r="O16" s="20">
        <v>6.35394105962582E-3</v>
      </c>
      <c r="P16" s="20">
        <v>7.5971629370846297E-3</v>
      </c>
      <c r="Q16" s="20">
        <v>8.1958175269173598E-3</v>
      </c>
      <c r="R16" s="20"/>
      <c r="S16" s="20">
        <v>1.89612342987109E-2</v>
      </c>
      <c r="T16" s="20">
        <v>4.2353298067961901E-3</v>
      </c>
      <c r="U16" s="20">
        <v>0</v>
      </c>
      <c r="V16" s="20">
        <v>7.5285085214455401E-3</v>
      </c>
      <c r="W16" s="20">
        <v>7.7620898196552896E-3</v>
      </c>
      <c r="X16" s="20">
        <v>1.24206120295244E-2</v>
      </c>
      <c r="Y16" s="20">
        <v>2.01364214136091E-2</v>
      </c>
      <c r="Z16" s="20">
        <v>0</v>
      </c>
      <c r="AA16" s="20">
        <v>4.7346227440941404E-3</v>
      </c>
      <c r="AB16" s="20">
        <v>0</v>
      </c>
      <c r="AC16" s="20">
        <v>8.9178686563506498E-3</v>
      </c>
      <c r="AD16" s="20">
        <v>0</v>
      </c>
      <c r="AE16" s="20"/>
      <c r="AF16" s="20">
        <v>9.4628814103446205E-3</v>
      </c>
      <c r="AG16" s="20">
        <v>1.8856150473614199E-2</v>
      </c>
      <c r="AH16" s="20">
        <v>6.2377650726185103E-3</v>
      </c>
      <c r="AI16" s="20">
        <v>7.3035948884732802E-3</v>
      </c>
      <c r="AJ16" s="20"/>
      <c r="AK16" s="20">
        <v>7.7527834021408901E-3</v>
      </c>
      <c r="AL16" s="20"/>
      <c r="AM16" s="20">
        <v>1.1624303710116701E-2</v>
      </c>
      <c r="AN16" s="20"/>
      <c r="AO16" s="20">
        <v>9.8177405151662102E-3</v>
      </c>
      <c r="AP16" s="20"/>
      <c r="AQ16" s="20">
        <v>1.25574545045258E-2</v>
      </c>
      <c r="AR16" s="20">
        <v>8.0670263657961604E-3</v>
      </c>
      <c r="AS16" s="20">
        <v>0</v>
      </c>
      <c r="AT16" s="20"/>
      <c r="AU16" s="20">
        <v>8.8883177932392293E-3</v>
      </c>
      <c r="AV16" s="20"/>
      <c r="AW16" s="20">
        <v>7.72479837734775E-3</v>
      </c>
      <c r="AX16" s="20"/>
      <c r="AY16" s="20">
        <v>1.85048854743914E-2</v>
      </c>
    </row>
    <row r="17" spans="2:2" x14ac:dyDescent="0.3">
      <c r="B17" s="16"/>
    </row>
    <row r="18" spans="2:2" x14ac:dyDescent="0.3">
      <c r="B18" t="s">
        <v>79</v>
      </c>
    </row>
    <row r="19" spans="2:2" x14ac:dyDescent="0.3">
      <c r="B19" t="s">
        <v>80</v>
      </c>
    </row>
    <row r="21" spans="2:2" x14ac:dyDescent="0.3">
      <c r="B21" s="8" t="str">
        <f>HYPERLINK("#'Contents'!A1", "Return to Contents")</f>
        <v>Return to Contents</v>
      </c>
    </row>
  </sheetData>
  <mergeCells count="13">
    <mergeCell ref="AW5"/>
    <mergeCell ref="AY5"/>
    <mergeCell ref="D2:AO2"/>
    <mergeCell ref="AK5"/>
    <mergeCell ref="AM5"/>
    <mergeCell ref="AO5"/>
    <mergeCell ref="AQ5:AS5"/>
    <mergeCell ref="AU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Y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5" width="10.6640625" customWidth="1"/>
    <col min="36" max="36" width="2.21875" customWidth="1"/>
    <col min="37" max="37" width="10.6640625" customWidth="1"/>
    <col min="38" max="38" width="2.21875" customWidth="1"/>
    <col min="39" max="39" width="10.6640625" customWidth="1"/>
    <col min="40" max="40" width="2.21875" customWidth="1"/>
    <col min="41" max="41" width="10.6640625" customWidth="1"/>
    <col min="42" max="42" width="2.21875" customWidth="1"/>
    <col min="43" max="45" width="10.6640625" customWidth="1"/>
    <col min="46" max="46" width="2.21875" customWidth="1"/>
    <col min="47" max="47" width="10.6640625" customWidth="1"/>
    <col min="48" max="48" width="2.21875" customWidth="1"/>
    <col min="49" max="49" width="10.6640625" customWidth="1"/>
    <col min="50" max="50" width="2.21875" customWidth="1"/>
    <col min="51" max="51" width="10.6640625" customWidth="1"/>
    <col min="52" max="52" width="2.21875" customWidth="1"/>
  </cols>
  <sheetData>
    <row r="2" spans="2:51" ht="40.049999999999997" customHeight="1" x14ac:dyDescent="0.3">
      <c r="D2" s="29" t="s">
        <v>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51" ht="30" customHeight="1" x14ac:dyDescent="0.3">
      <c r="B5" s="19"/>
      <c r="C5" s="19"/>
      <c r="D5" s="30" t="s">
        <v>55</v>
      </c>
      <c r="E5" s="30"/>
      <c r="F5" s="19"/>
      <c r="G5" s="30" t="s">
        <v>56</v>
      </c>
      <c r="H5" s="30"/>
      <c r="I5" s="30"/>
      <c r="J5" s="30"/>
      <c r="K5" s="30"/>
      <c r="L5" s="30"/>
      <c r="M5" s="19"/>
      <c r="N5" s="30" t="s">
        <v>57</v>
      </c>
      <c r="O5" s="30"/>
      <c r="P5" s="30"/>
      <c r="Q5" s="30"/>
      <c r="R5" s="19"/>
      <c r="S5" s="30" t="s">
        <v>58</v>
      </c>
      <c r="T5" s="30"/>
      <c r="U5" s="30"/>
      <c r="V5" s="30"/>
      <c r="W5" s="30"/>
      <c r="X5" s="30"/>
      <c r="Y5" s="30"/>
      <c r="Z5" s="30"/>
      <c r="AA5" s="30"/>
      <c r="AB5" s="30"/>
      <c r="AC5" s="30"/>
      <c r="AD5" s="30"/>
      <c r="AE5" s="19"/>
      <c r="AF5" s="30" t="s">
        <v>43</v>
      </c>
      <c r="AG5" s="30"/>
      <c r="AH5" s="30"/>
      <c r="AI5" s="30"/>
      <c r="AJ5" s="19"/>
      <c r="AK5" s="30" t="s">
        <v>59</v>
      </c>
      <c r="AL5" s="19"/>
      <c r="AM5" s="30" t="s">
        <v>60</v>
      </c>
      <c r="AN5" s="19"/>
      <c r="AO5" s="30" t="s">
        <v>49</v>
      </c>
      <c r="AP5" s="19"/>
      <c r="AQ5" s="30" t="s">
        <v>61</v>
      </c>
      <c r="AR5" s="30"/>
      <c r="AS5" s="30"/>
      <c r="AT5" s="19"/>
      <c r="AU5" s="30" t="s">
        <v>52</v>
      </c>
      <c r="AV5" s="19"/>
      <c r="AW5" s="30" t="s">
        <v>62</v>
      </c>
      <c r="AX5" s="19"/>
      <c r="AY5" s="30" t="s">
        <v>54</v>
      </c>
    </row>
    <row r="6" spans="2:5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M6" s="12" t="s">
        <v>48</v>
      </c>
      <c r="AO6" s="12" t="s">
        <v>49</v>
      </c>
      <c r="AQ6" s="12" t="s">
        <v>43</v>
      </c>
      <c r="AR6" s="12" t="s">
        <v>50</v>
      </c>
      <c r="AS6" s="12" t="s">
        <v>51</v>
      </c>
      <c r="AU6" s="12" t="s">
        <v>52</v>
      </c>
      <c r="AW6" s="12" t="s">
        <v>53</v>
      </c>
      <c r="AY6" s="12" t="s">
        <v>54</v>
      </c>
    </row>
    <row r="7" spans="2:51" ht="30" customHeight="1" x14ac:dyDescent="0.3">
      <c r="B7" s="10" t="s">
        <v>19</v>
      </c>
      <c r="C7" s="10">
        <v>1790</v>
      </c>
      <c r="D7" s="10">
        <v>917</v>
      </c>
      <c r="E7" s="10">
        <v>863</v>
      </c>
      <c r="F7" s="10"/>
      <c r="G7" s="10">
        <v>280</v>
      </c>
      <c r="H7" s="10">
        <v>292</v>
      </c>
      <c r="I7" s="10">
        <v>305</v>
      </c>
      <c r="J7" s="10">
        <v>283</v>
      </c>
      <c r="K7" s="10">
        <v>257</v>
      </c>
      <c r="L7" s="10">
        <v>373</v>
      </c>
      <c r="M7" s="10"/>
      <c r="N7" s="10">
        <v>479</v>
      </c>
      <c r="O7" s="10">
        <v>461</v>
      </c>
      <c r="P7" s="10">
        <v>360</v>
      </c>
      <c r="Q7" s="10">
        <v>485</v>
      </c>
      <c r="R7" s="10"/>
      <c r="S7" s="10">
        <v>265</v>
      </c>
      <c r="T7" s="10">
        <v>236</v>
      </c>
      <c r="U7" s="10">
        <v>124</v>
      </c>
      <c r="V7" s="10">
        <v>138</v>
      </c>
      <c r="W7" s="10">
        <v>125</v>
      </c>
      <c r="X7" s="10">
        <v>162</v>
      </c>
      <c r="Y7" s="10">
        <v>143</v>
      </c>
      <c r="Z7" s="10">
        <v>78</v>
      </c>
      <c r="AA7" s="10">
        <v>196</v>
      </c>
      <c r="AB7" s="10">
        <v>166</v>
      </c>
      <c r="AC7" s="10">
        <v>97</v>
      </c>
      <c r="AD7" s="10">
        <v>60</v>
      </c>
      <c r="AE7" s="10"/>
      <c r="AF7" s="10">
        <v>416</v>
      </c>
      <c r="AG7" s="10">
        <v>94</v>
      </c>
      <c r="AH7" s="10">
        <v>276</v>
      </c>
      <c r="AI7" s="10">
        <v>976</v>
      </c>
      <c r="AJ7" s="10"/>
      <c r="AK7" s="10">
        <v>378</v>
      </c>
      <c r="AL7" s="10"/>
      <c r="AM7" s="10">
        <v>610</v>
      </c>
      <c r="AN7" s="10"/>
      <c r="AO7" s="10">
        <v>187</v>
      </c>
      <c r="AP7" s="10"/>
      <c r="AQ7" s="10">
        <v>455</v>
      </c>
      <c r="AR7" s="10">
        <v>136</v>
      </c>
      <c r="AS7" s="10">
        <v>1179</v>
      </c>
      <c r="AT7" s="10"/>
      <c r="AU7" s="10">
        <v>422</v>
      </c>
      <c r="AV7" s="10"/>
      <c r="AW7" s="10">
        <v>368</v>
      </c>
      <c r="AX7" s="10"/>
      <c r="AY7" s="10">
        <v>317</v>
      </c>
    </row>
    <row r="8" spans="2:51" ht="30" customHeight="1" x14ac:dyDescent="0.3">
      <c r="B8" s="11" t="s">
        <v>20</v>
      </c>
      <c r="C8" s="11">
        <v>1790</v>
      </c>
      <c r="D8" s="11">
        <v>878</v>
      </c>
      <c r="E8" s="11">
        <v>902</v>
      </c>
      <c r="F8" s="11"/>
      <c r="G8" s="11">
        <v>252</v>
      </c>
      <c r="H8" s="11">
        <v>305</v>
      </c>
      <c r="I8" s="11">
        <v>304</v>
      </c>
      <c r="J8" s="11">
        <v>303</v>
      </c>
      <c r="K8" s="11">
        <v>251</v>
      </c>
      <c r="L8" s="11">
        <v>375</v>
      </c>
      <c r="M8" s="11"/>
      <c r="N8" s="11">
        <v>481</v>
      </c>
      <c r="O8" s="11">
        <v>464</v>
      </c>
      <c r="P8" s="11">
        <v>393</v>
      </c>
      <c r="Q8" s="11">
        <v>447</v>
      </c>
      <c r="R8" s="11"/>
      <c r="S8" s="11">
        <v>251</v>
      </c>
      <c r="T8" s="11">
        <v>233</v>
      </c>
      <c r="U8" s="11">
        <v>143</v>
      </c>
      <c r="V8" s="11">
        <v>161</v>
      </c>
      <c r="W8" s="11">
        <v>125</v>
      </c>
      <c r="X8" s="11">
        <v>161</v>
      </c>
      <c r="Y8" s="11">
        <v>143</v>
      </c>
      <c r="Z8" s="11">
        <v>72</v>
      </c>
      <c r="AA8" s="11">
        <v>197</v>
      </c>
      <c r="AB8" s="11">
        <v>161</v>
      </c>
      <c r="AC8" s="11">
        <v>89</v>
      </c>
      <c r="AD8" s="11">
        <v>54</v>
      </c>
      <c r="AE8" s="11"/>
      <c r="AF8" s="11">
        <v>412</v>
      </c>
      <c r="AG8" s="11">
        <v>93</v>
      </c>
      <c r="AH8" s="11">
        <v>283</v>
      </c>
      <c r="AI8" s="11">
        <v>976</v>
      </c>
      <c r="AJ8" s="11"/>
      <c r="AK8" s="11">
        <v>374</v>
      </c>
      <c r="AL8" s="11"/>
      <c r="AM8" s="11">
        <v>601</v>
      </c>
      <c r="AN8" s="11"/>
      <c r="AO8" s="11">
        <v>190</v>
      </c>
      <c r="AP8" s="11"/>
      <c r="AQ8" s="11">
        <v>449</v>
      </c>
      <c r="AR8" s="11">
        <v>133</v>
      </c>
      <c r="AS8" s="11">
        <v>1186</v>
      </c>
      <c r="AT8" s="11"/>
      <c r="AU8" s="11">
        <v>413</v>
      </c>
      <c r="AV8" s="11"/>
      <c r="AW8" s="11">
        <v>365</v>
      </c>
      <c r="AX8" s="11"/>
      <c r="AY8" s="11">
        <v>313</v>
      </c>
    </row>
    <row r="9" spans="2:51" x14ac:dyDescent="0.3">
      <c r="B9" s="15" t="s">
        <v>70</v>
      </c>
      <c r="C9" s="14">
        <v>1.2175934511100101E-2</v>
      </c>
      <c r="D9" s="14">
        <v>1.11821331720288E-2</v>
      </c>
      <c r="E9" s="14">
        <v>1.21602887432243E-2</v>
      </c>
      <c r="F9" s="14"/>
      <c r="G9" s="14">
        <v>2.4438322797329399E-2</v>
      </c>
      <c r="H9" s="14">
        <v>1.37998434069446E-2</v>
      </c>
      <c r="I9" s="14">
        <v>1.7528057354893201E-2</v>
      </c>
      <c r="J9" s="14">
        <v>1.0187856851828001E-2</v>
      </c>
      <c r="K9" s="14">
        <v>7.9533355416185197E-3</v>
      </c>
      <c r="L9" s="14">
        <v>2.6971208039654102E-3</v>
      </c>
      <c r="M9" s="14"/>
      <c r="N9" s="14">
        <v>8.7059950987619494E-3</v>
      </c>
      <c r="O9" s="14">
        <v>1.29509773067564E-2</v>
      </c>
      <c r="P9" s="14">
        <v>1.54736430598381E-2</v>
      </c>
      <c r="Q9" s="14">
        <v>1.2342156464235801E-2</v>
      </c>
      <c r="R9" s="14"/>
      <c r="S9" s="14">
        <v>1.8911437639622102E-2</v>
      </c>
      <c r="T9" s="14">
        <v>7.9035915287497607E-3</v>
      </c>
      <c r="U9" s="14">
        <v>0</v>
      </c>
      <c r="V9" s="14">
        <v>2.1604729531769701E-2</v>
      </c>
      <c r="W9" s="14">
        <v>0</v>
      </c>
      <c r="X9" s="14">
        <v>6.3294907587016702E-3</v>
      </c>
      <c r="Y9" s="14">
        <v>1.34347151863845E-2</v>
      </c>
      <c r="Z9" s="14">
        <v>1.4215486878922899E-2</v>
      </c>
      <c r="AA9" s="14">
        <v>2.0775830616348301E-2</v>
      </c>
      <c r="AB9" s="14">
        <v>6.1169224210009098E-3</v>
      </c>
      <c r="AC9" s="14">
        <v>2.04456345726035E-2</v>
      </c>
      <c r="AD9" s="14">
        <v>1.60578502542769E-2</v>
      </c>
      <c r="AE9" s="14"/>
      <c r="AF9" s="14">
        <v>3.5691501894110897E-2</v>
      </c>
      <c r="AG9" s="14">
        <v>6.5508821675858406E-2</v>
      </c>
      <c r="AH9" s="14">
        <v>3.60429140479071E-3</v>
      </c>
      <c r="AI9" s="14">
        <v>0</v>
      </c>
      <c r="AJ9" s="14"/>
      <c r="AK9" s="14">
        <v>3.1226416507258398E-2</v>
      </c>
      <c r="AL9" s="14"/>
      <c r="AM9" s="14">
        <v>1.7142960899990501E-2</v>
      </c>
      <c r="AN9" s="14"/>
      <c r="AO9" s="14">
        <v>3.17250595766198E-2</v>
      </c>
      <c r="AP9" s="14"/>
      <c r="AQ9" s="14">
        <v>4.3743221508357903E-2</v>
      </c>
      <c r="AR9" s="14">
        <v>8.4550911100728307E-3</v>
      </c>
      <c r="AS9" s="14">
        <v>8.58859538487793E-4</v>
      </c>
      <c r="AT9" s="14"/>
      <c r="AU9" s="14">
        <v>4.27202854510755E-2</v>
      </c>
      <c r="AV9" s="14"/>
      <c r="AW9" s="14">
        <v>4.1732276298501202E-2</v>
      </c>
      <c r="AX9" s="14"/>
      <c r="AY9" s="14">
        <v>4.4805632148261498E-2</v>
      </c>
    </row>
    <row r="10" spans="2:51" x14ac:dyDescent="0.3">
      <c r="B10" s="15" t="s">
        <v>71</v>
      </c>
      <c r="C10" s="14">
        <v>1.65390452913661E-2</v>
      </c>
      <c r="D10" s="14">
        <v>2.67863864984818E-2</v>
      </c>
      <c r="E10" s="14">
        <v>6.7542808521143596E-3</v>
      </c>
      <c r="F10" s="14"/>
      <c r="G10" s="14">
        <v>3.8786159420365902E-2</v>
      </c>
      <c r="H10" s="14">
        <v>3.4400776133045798E-2</v>
      </c>
      <c r="I10" s="14">
        <v>2.1349007432761101E-2</v>
      </c>
      <c r="J10" s="14">
        <v>6.0891855632952997E-3</v>
      </c>
      <c r="K10" s="14">
        <v>3.9618423455620496E-3</v>
      </c>
      <c r="L10" s="14">
        <v>0</v>
      </c>
      <c r="M10" s="14"/>
      <c r="N10" s="14">
        <v>3.17149485391236E-2</v>
      </c>
      <c r="O10" s="14">
        <v>1.45494253757505E-2</v>
      </c>
      <c r="P10" s="14">
        <v>4.9428067726927701E-3</v>
      </c>
      <c r="Q10" s="14">
        <v>1.26544617185913E-2</v>
      </c>
      <c r="R10" s="14"/>
      <c r="S10" s="14">
        <v>3.8819566971212097E-2</v>
      </c>
      <c r="T10" s="14">
        <v>3.7611191572648099E-3</v>
      </c>
      <c r="U10" s="14">
        <v>1.5040759280695501E-2</v>
      </c>
      <c r="V10" s="14">
        <v>6.4902251694091504E-3</v>
      </c>
      <c r="W10" s="14">
        <v>1.52133692658366E-2</v>
      </c>
      <c r="X10" s="14">
        <v>2.5280013687290399E-2</v>
      </c>
      <c r="Y10" s="14">
        <v>1.2905009131153699E-2</v>
      </c>
      <c r="Z10" s="14">
        <v>2.28843560797184E-2</v>
      </c>
      <c r="AA10" s="14">
        <v>2.3200524681251399E-2</v>
      </c>
      <c r="AB10" s="14">
        <v>0</v>
      </c>
      <c r="AC10" s="14">
        <v>1.96937653502815E-2</v>
      </c>
      <c r="AD10" s="14">
        <v>0</v>
      </c>
      <c r="AE10" s="14"/>
      <c r="AF10" s="14">
        <v>5.1427704045544601E-2</v>
      </c>
      <c r="AG10" s="14">
        <v>4.78045845437527E-2</v>
      </c>
      <c r="AH10" s="14">
        <v>0</v>
      </c>
      <c r="AI10" s="14">
        <v>9.5627888244335002E-4</v>
      </c>
      <c r="AJ10" s="14"/>
      <c r="AK10" s="14">
        <v>2.83396240771581E-2</v>
      </c>
      <c r="AL10" s="14"/>
      <c r="AM10" s="14">
        <v>3.3589755096844899E-2</v>
      </c>
      <c r="AN10" s="14"/>
      <c r="AO10" s="14">
        <v>3.4890931107117197E-2</v>
      </c>
      <c r="AP10" s="14"/>
      <c r="AQ10" s="14">
        <v>6.5912524399904901E-2</v>
      </c>
      <c r="AR10" s="14">
        <v>0</v>
      </c>
      <c r="AS10" s="14">
        <v>0</v>
      </c>
      <c r="AT10" s="14"/>
      <c r="AU10" s="14">
        <v>6.4476884205011895E-2</v>
      </c>
      <c r="AV10" s="14"/>
      <c r="AW10" s="14">
        <v>6.8522575451568202E-2</v>
      </c>
      <c r="AX10" s="14"/>
      <c r="AY10" s="14">
        <v>8.2735248237192902E-2</v>
      </c>
    </row>
    <row r="11" spans="2:51" x14ac:dyDescent="0.3">
      <c r="B11" s="15" t="s">
        <v>72</v>
      </c>
      <c r="C11" s="14">
        <v>1.8309739388029701E-2</v>
      </c>
      <c r="D11" s="14">
        <v>2.1220771835345299E-2</v>
      </c>
      <c r="E11" s="14">
        <v>1.56809212616476E-2</v>
      </c>
      <c r="F11" s="14"/>
      <c r="G11" s="14">
        <v>3.8974167944022198E-2</v>
      </c>
      <c r="H11" s="14">
        <v>3.8778501645943299E-2</v>
      </c>
      <c r="I11" s="14">
        <v>2.94904121973938E-2</v>
      </c>
      <c r="J11" s="14">
        <v>7.0925014537706202E-3</v>
      </c>
      <c r="K11" s="14">
        <v>0</v>
      </c>
      <c r="L11" s="14">
        <v>0</v>
      </c>
      <c r="M11" s="14"/>
      <c r="N11" s="14">
        <v>3.5730532959389903E-2</v>
      </c>
      <c r="O11" s="14">
        <v>9.8918290436891803E-3</v>
      </c>
      <c r="P11" s="14">
        <v>1.6468261590440101E-2</v>
      </c>
      <c r="Q11" s="14">
        <v>1.01257531762684E-2</v>
      </c>
      <c r="R11" s="14"/>
      <c r="S11" s="14">
        <v>4.4037958242636802E-2</v>
      </c>
      <c r="T11" s="14">
        <v>1.6915654623075201E-2</v>
      </c>
      <c r="U11" s="14">
        <v>2.1359651552378098E-2</v>
      </c>
      <c r="V11" s="14">
        <v>8.0105789579174996E-3</v>
      </c>
      <c r="W11" s="14">
        <v>0</v>
      </c>
      <c r="X11" s="14">
        <v>2.0141833134403899E-2</v>
      </c>
      <c r="Y11" s="14">
        <v>2.0795684130180399E-2</v>
      </c>
      <c r="Z11" s="14">
        <v>1.18228798704014E-2</v>
      </c>
      <c r="AA11" s="14">
        <v>2.72002003045098E-2</v>
      </c>
      <c r="AB11" s="14">
        <v>0</v>
      </c>
      <c r="AC11" s="14">
        <v>1.13110213471299E-2</v>
      </c>
      <c r="AD11" s="14">
        <v>0</v>
      </c>
      <c r="AE11" s="14"/>
      <c r="AF11" s="14">
        <v>5.4409621200270097E-2</v>
      </c>
      <c r="AG11" s="14">
        <v>2.7086082215040299E-2</v>
      </c>
      <c r="AH11" s="14">
        <v>0</v>
      </c>
      <c r="AI11" s="14">
        <v>7.17546519810725E-3</v>
      </c>
      <c r="AJ11" s="14"/>
      <c r="AK11" s="14">
        <v>2.4250521475207301E-2</v>
      </c>
      <c r="AL11" s="14"/>
      <c r="AM11" s="14">
        <v>3.1989923795220698E-2</v>
      </c>
      <c r="AN11" s="14"/>
      <c r="AO11" s="14">
        <v>3.00570670769101E-2</v>
      </c>
      <c r="AP11" s="14"/>
      <c r="AQ11" s="14">
        <v>6.1807106157836703E-2</v>
      </c>
      <c r="AR11" s="14">
        <v>2.0960389361862199E-2</v>
      </c>
      <c r="AS11" s="14">
        <v>1.86775147412376E-3</v>
      </c>
      <c r="AT11" s="14"/>
      <c r="AU11" s="14">
        <v>6.7319719003020806E-2</v>
      </c>
      <c r="AV11" s="14"/>
      <c r="AW11" s="14">
        <v>7.3294819640027306E-2</v>
      </c>
      <c r="AX11" s="14"/>
      <c r="AY11" s="14">
        <v>8.8088019692141903E-2</v>
      </c>
    </row>
    <row r="12" spans="2:51" x14ac:dyDescent="0.3">
      <c r="B12" s="15" t="s">
        <v>73</v>
      </c>
      <c r="C12" s="14">
        <v>1.07154860056913E-2</v>
      </c>
      <c r="D12" s="14">
        <v>1.29855115178471E-2</v>
      </c>
      <c r="E12" s="14">
        <v>8.6260612167684894E-3</v>
      </c>
      <c r="F12" s="14"/>
      <c r="G12" s="14">
        <v>3.50613574271222E-2</v>
      </c>
      <c r="H12" s="14">
        <v>2.7111841472791401E-2</v>
      </c>
      <c r="I12" s="14">
        <v>6.8109561648897797E-3</v>
      </c>
      <c r="J12" s="14">
        <v>0</v>
      </c>
      <c r="K12" s="14">
        <v>0</v>
      </c>
      <c r="L12" s="14">
        <v>0</v>
      </c>
      <c r="M12" s="14"/>
      <c r="N12" s="14">
        <v>2.2301489244843899E-2</v>
      </c>
      <c r="O12" s="14">
        <v>7.8564693819485106E-3</v>
      </c>
      <c r="P12" s="14">
        <v>5.02200109894898E-3</v>
      </c>
      <c r="Q12" s="14">
        <v>6.34151095818001E-3</v>
      </c>
      <c r="R12" s="14"/>
      <c r="S12" s="14">
        <v>3.2943097453807697E-2</v>
      </c>
      <c r="T12" s="14">
        <v>9.0946770336018702E-3</v>
      </c>
      <c r="U12" s="14">
        <v>8.0897109626159192E-3</v>
      </c>
      <c r="V12" s="14">
        <v>0</v>
      </c>
      <c r="W12" s="14">
        <v>1.5069420422359101E-2</v>
      </c>
      <c r="X12" s="14">
        <v>1.19956661389798E-2</v>
      </c>
      <c r="Y12" s="14">
        <v>0</v>
      </c>
      <c r="Z12" s="14">
        <v>0</v>
      </c>
      <c r="AA12" s="14">
        <v>1.9386400742735701E-2</v>
      </c>
      <c r="AB12" s="14">
        <v>0</v>
      </c>
      <c r="AC12" s="14">
        <v>0</v>
      </c>
      <c r="AD12" s="14">
        <v>0</v>
      </c>
      <c r="AE12" s="14"/>
      <c r="AF12" s="14">
        <v>2.84353435755475E-2</v>
      </c>
      <c r="AG12" s="14">
        <v>3.9962717947577803E-2</v>
      </c>
      <c r="AH12" s="14">
        <v>0</v>
      </c>
      <c r="AI12" s="14">
        <v>2.9440419077101801E-3</v>
      </c>
      <c r="AJ12" s="14"/>
      <c r="AK12" s="14">
        <v>4.9903194914457903E-3</v>
      </c>
      <c r="AL12" s="14"/>
      <c r="AM12" s="14">
        <v>1.5769347437342599E-2</v>
      </c>
      <c r="AN12" s="14"/>
      <c r="AO12" s="14">
        <v>3.5570797511798903E-2</v>
      </c>
      <c r="AP12" s="14"/>
      <c r="AQ12" s="14">
        <v>3.4659389329398202E-2</v>
      </c>
      <c r="AR12" s="14">
        <v>2.70729249693329E-2</v>
      </c>
      <c r="AS12" s="14">
        <v>0</v>
      </c>
      <c r="AT12" s="14"/>
      <c r="AU12" s="14">
        <v>4.64683570103753E-2</v>
      </c>
      <c r="AV12" s="14"/>
      <c r="AW12" s="14">
        <v>4.5486028736175903E-2</v>
      </c>
      <c r="AX12" s="14"/>
      <c r="AY12" s="14">
        <v>5.5820667163794697E-2</v>
      </c>
    </row>
    <row r="13" spans="2:51" x14ac:dyDescent="0.3">
      <c r="B13" s="15" t="s">
        <v>74</v>
      </c>
      <c r="C13" s="14">
        <v>1.8352667315166198E-2</v>
      </c>
      <c r="D13" s="14">
        <v>2.5314974421225999E-2</v>
      </c>
      <c r="E13" s="14">
        <v>1.17834840500047E-2</v>
      </c>
      <c r="F13" s="14"/>
      <c r="G13" s="14">
        <v>3.8254967681985497E-2</v>
      </c>
      <c r="H13" s="14">
        <v>4.5295478412805103E-2</v>
      </c>
      <c r="I13" s="14">
        <v>1.6257792261544401E-2</v>
      </c>
      <c r="J13" s="14">
        <v>1.0996839609660899E-2</v>
      </c>
      <c r="K13" s="14">
        <v>0</v>
      </c>
      <c r="L13" s="14">
        <v>2.96535302119146E-3</v>
      </c>
      <c r="M13" s="14"/>
      <c r="N13" s="14">
        <v>2.92422228078013E-2</v>
      </c>
      <c r="O13" s="14">
        <v>1.2774496177268601E-2</v>
      </c>
      <c r="P13" s="14">
        <v>1.9398725198591302E-2</v>
      </c>
      <c r="Q13" s="14">
        <v>1.17107384659866E-2</v>
      </c>
      <c r="R13" s="14"/>
      <c r="S13" s="14">
        <v>3.5361442214087102E-2</v>
      </c>
      <c r="T13" s="14">
        <v>7.65689213004404E-3</v>
      </c>
      <c r="U13" s="14">
        <v>1.5403410631972101E-2</v>
      </c>
      <c r="V13" s="14">
        <v>1.4001173205002999E-2</v>
      </c>
      <c r="W13" s="14">
        <v>7.7430688818690601E-3</v>
      </c>
      <c r="X13" s="14">
        <v>2.9781985009170901E-2</v>
      </c>
      <c r="Y13" s="14">
        <v>2.90368589104665E-2</v>
      </c>
      <c r="Z13" s="14">
        <v>1.28127209167571E-2</v>
      </c>
      <c r="AA13" s="14">
        <v>2.7083258310129699E-2</v>
      </c>
      <c r="AB13" s="14">
        <v>5.06835288712761E-3</v>
      </c>
      <c r="AC13" s="14">
        <v>8.3618105857846403E-3</v>
      </c>
      <c r="AD13" s="14">
        <v>0</v>
      </c>
      <c r="AE13" s="14"/>
      <c r="AF13" s="14">
        <v>4.6769656584991798E-2</v>
      </c>
      <c r="AG13" s="14">
        <v>6.5517867946484606E-2</v>
      </c>
      <c r="AH13" s="14">
        <v>0</v>
      </c>
      <c r="AI13" s="14">
        <v>5.0841702396614598E-3</v>
      </c>
      <c r="AJ13" s="14"/>
      <c r="AK13" s="14">
        <v>1.9427145576886198E-2</v>
      </c>
      <c r="AL13" s="14"/>
      <c r="AM13" s="14">
        <v>3.0565443756510598E-2</v>
      </c>
      <c r="AN13" s="14"/>
      <c r="AO13" s="14">
        <v>6.4314415395842706E-2</v>
      </c>
      <c r="AP13" s="14"/>
      <c r="AQ13" s="14">
        <v>5.1334683160025103E-2</v>
      </c>
      <c r="AR13" s="14">
        <v>5.6425202907670301E-2</v>
      </c>
      <c r="AS13" s="14">
        <v>9.3655599530179101E-4</v>
      </c>
      <c r="AT13" s="14"/>
      <c r="AU13" s="14">
        <v>6.4596247826366193E-2</v>
      </c>
      <c r="AV13" s="14"/>
      <c r="AW13" s="14">
        <v>7.0541848244839903E-2</v>
      </c>
      <c r="AX13" s="14"/>
      <c r="AY13" s="14">
        <v>8.2177210217800403E-2</v>
      </c>
    </row>
    <row r="14" spans="2:51" x14ac:dyDescent="0.3">
      <c r="B14" s="15" t="s">
        <v>75</v>
      </c>
      <c r="C14" s="14">
        <v>1.7557505301528799E-2</v>
      </c>
      <c r="D14" s="14">
        <v>1.7132205093717299E-2</v>
      </c>
      <c r="E14" s="14">
        <v>1.7150875848753699E-2</v>
      </c>
      <c r="F14" s="14"/>
      <c r="G14" s="14">
        <v>4.66838206992298E-2</v>
      </c>
      <c r="H14" s="14">
        <v>3.4138589661688798E-2</v>
      </c>
      <c r="I14" s="14">
        <v>1.6408351087961001E-2</v>
      </c>
      <c r="J14" s="14">
        <v>3.4966856195836498E-3</v>
      </c>
      <c r="K14" s="14">
        <v>3.9483577594678198E-3</v>
      </c>
      <c r="L14" s="14">
        <v>5.8828944881687602E-3</v>
      </c>
      <c r="M14" s="14"/>
      <c r="N14" s="14">
        <v>2.6973249384179099E-2</v>
      </c>
      <c r="O14" s="14">
        <v>1.4701747116867E-2</v>
      </c>
      <c r="P14" s="14">
        <v>1.58468891401581E-2</v>
      </c>
      <c r="Q14" s="14">
        <v>1.20902985271543E-2</v>
      </c>
      <c r="R14" s="14"/>
      <c r="S14" s="14">
        <v>2.7997096084973399E-2</v>
      </c>
      <c r="T14" s="14">
        <v>1.15350569917207E-2</v>
      </c>
      <c r="U14" s="14">
        <v>1.52864273754249E-2</v>
      </c>
      <c r="V14" s="14">
        <v>7.7718381354183299E-3</v>
      </c>
      <c r="W14" s="14">
        <v>7.3269890981688202E-3</v>
      </c>
      <c r="X14" s="14">
        <v>3.02901761962188E-2</v>
      </c>
      <c r="Y14" s="14">
        <v>2.1504448341056401E-2</v>
      </c>
      <c r="Z14" s="14">
        <v>5.1847883639819903E-2</v>
      </c>
      <c r="AA14" s="14">
        <v>2.4664260594006001E-2</v>
      </c>
      <c r="AB14" s="14">
        <v>0</v>
      </c>
      <c r="AC14" s="14">
        <v>9.1642658819695803E-3</v>
      </c>
      <c r="AD14" s="14">
        <v>0</v>
      </c>
      <c r="AE14" s="14"/>
      <c r="AF14" s="14">
        <v>4.74100336040746E-2</v>
      </c>
      <c r="AG14" s="14">
        <v>4.0667857535500299E-2</v>
      </c>
      <c r="AH14" s="14">
        <v>3.3209998441121498E-3</v>
      </c>
      <c r="AI14" s="14">
        <v>6.41278123582669E-3</v>
      </c>
      <c r="AJ14" s="14"/>
      <c r="AK14" s="14">
        <v>3.2387381844371697E-2</v>
      </c>
      <c r="AL14" s="14"/>
      <c r="AM14" s="14">
        <v>3.4058467995067898E-2</v>
      </c>
      <c r="AN14" s="14"/>
      <c r="AO14" s="14">
        <v>4.5567951792764697E-2</v>
      </c>
      <c r="AP14" s="14"/>
      <c r="AQ14" s="14">
        <v>4.79688388814501E-2</v>
      </c>
      <c r="AR14" s="14">
        <v>6.0443827101633901E-2</v>
      </c>
      <c r="AS14" s="14">
        <v>1.53005143179305E-3</v>
      </c>
      <c r="AT14" s="14"/>
      <c r="AU14" s="14">
        <v>6.1358588930892299E-2</v>
      </c>
      <c r="AV14" s="14"/>
      <c r="AW14" s="14">
        <v>6.1233688972920398E-2</v>
      </c>
      <c r="AX14" s="14"/>
      <c r="AY14" s="14">
        <v>7.8065896477823193E-2</v>
      </c>
    </row>
    <row r="15" spans="2:51" x14ac:dyDescent="0.3">
      <c r="B15" s="15" t="s">
        <v>76</v>
      </c>
      <c r="C15" s="14">
        <v>0.90016922792959297</v>
      </c>
      <c r="D15" s="14">
        <v>0.87709248548415297</v>
      </c>
      <c r="E15" s="14">
        <v>0.92364297189671596</v>
      </c>
      <c r="F15" s="14"/>
      <c r="G15" s="14">
        <v>0.76076891255269596</v>
      </c>
      <c r="H15" s="14">
        <v>0.79969327752571095</v>
      </c>
      <c r="I15" s="14">
        <v>0.88894395839941398</v>
      </c>
      <c r="J15" s="14">
        <v>0.95577065433192099</v>
      </c>
      <c r="K15" s="14">
        <v>0.97698272900876204</v>
      </c>
      <c r="L15" s="14">
        <v>0.98845463168667402</v>
      </c>
      <c r="M15" s="14"/>
      <c r="N15" s="14">
        <v>0.83508849642028204</v>
      </c>
      <c r="O15" s="14">
        <v>0.92137204309580101</v>
      </c>
      <c r="P15" s="14">
        <v>0.92284767313933103</v>
      </c>
      <c r="Q15" s="14">
        <v>0.92713554289845101</v>
      </c>
      <c r="R15" s="14"/>
      <c r="S15" s="14">
        <v>0.78034599451477105</v>
      </c>
      <c r="T15" s="14">
        <v>0.94313300853554405</v>
      </c>
      <c r="U15" s="14">
        <v>0.924820040196913</v>
      </c>
      <c r="V15" s="14">
        <v>0.94212145500048206</v>
      </c>
      <c r="W15" s="14">
        <v>0.94688506251211102</v>
      </c>
      <c r="X15" s="14">
        <v>0.87618083507523503</v>
      </c>
      <c r="Y15" s="14">
        <v>0.87525760792560003</v>
      </c>
      <c r="Z15" s="14">
        <v>0.88641667261437995</v>
      </c>
      <c r="AA15" s="14">
        <v>0.85768952475101901</v>
      </c>
      <c r="AB15" s="14">
        <v>0.98382157129284697</v>
      </c>
      <c r="AC15" s="14">
        <v>0.93102350226223096</v>
      </c>
      <c r="AD15" s="14">
        <v>0.98394214974572303</v>
      </c>
      <c r="AE15" s="14"/>
      <c r="AF15" s="14">
        <v>0.72979444662403903</v>
      </c>
      <c r="AG15" s="14">
        <v>0.70470878974367102</v>
      </c>
      <c r="AH15" s="14">
        <v>0.98964343037123303</v>
      </c>
      <c r="AI15" s="14">
        <v>0.97047165323434004</v>
      </c>
      <c r="AJ15" s="14"/>
      <c r="AK15" s="14">
        <v>0.85220645492624802</v>
      </c>
      <c r="AL15" s="14"/>
      <c r="AM15" s="14">
        <v>0.82932780140297702</v>
      </c>
      <c r="AN15" s="14"/>
      <c r="AO15" s="14">
        <v>0.75787377753894702</v>
      </c>
      <c r="AP15" s="14"/>
      <c r="AQ15" s="14">
        <v>0.68663139443560905</v>
      </c>
      <c r="AR15" s="14">
        <v>0.81406919918673304</v>
      </c>
      <c r="AS15" s="14">
        <v>0.99314833918163503</v>
      </c>
      <c r="AT15" s="14"/>
      <c r="AU15" s="14">
        <v>0.64699448661576398</v>
      </c>
      <c r="AV15" s="14"/>
      <c r="AW15" s="14">
        <v>0.63229948896622701</v>
      </c>
      <c r="AX15" s="14"/>
      <c r="AY15" s="14">
        <v>0.55411844863618198</v>
      </c>
    </row>
    <row r="16" spans="2:51" x14ac:dyDescent="0.3">
      <c r="B16" s="15" t="s">
        <v>77</v>
      </c>
      <c r="C16" s="20">
        <v>6.1803942575244597E-3</v>
      </c>
      <c r="D16" s="20">
        <v>8.28553197720076E-3</v>
      </c>
      <c r="E16" s="20">
        <v>4.2011161307703802E-3</v>
      </c>
      <c r="F16" s="20"/>
      <c r="G16" s="20">
        <v>1.7032291477249498E-2</v>
      </c>
      <c r="H16" s="20">
        <v>6.7816917410700303E-3</v>
      </c>
      <c r="I16" s="20">
        <v>3.2114651011424201E-3</v>
      </c>
      <c r="J16" s="20">
        <v>6.3662765699404704E-3</v>
      </c>
      <c r="K16" s="20">
        <v>7.1537353445897999E-3</v>
      </c>
      <c r="L16" s="20">
        <v>0</v>
      </c>
      <c r="M16" s="20"/>
      <c r="N16" s="20">
        <v>1.0243065545618499E-2</v>
      </c>
      <c r="O16" s="20">
        <v>5.9030125019184799E-3</v>
      </c>
      <c r="P16" s="20">
        <v>0</v>
      </c>
      <c r="Q16" s="20">
        <v>7.59953779113223E-3</v>
      </c>
      <c r="R16" s="20"/>
      <c r="S16" s="20">
        <v>2.1583406878889998E-2</v>
      </c>
      <c r="T16" s="20">
        <v>0</v>
      </c>
      <c r="U16" s="20">
        <v>0</v>
      </c>
      <c r="V16" s="20">
        <v>0</v>
      </c>
      <c r="W16" s="20">
        <v>7.7620898196552896E-3</v>
      </c>
      <c r="X16" s="20">
        <v>0</v>
      </c>
      <c r="Y16" s="20">
        <v>2.7065676375158599E-2</v>
      </c>
      <c r="Z16" s="20">
        <v>0</v>
      </c>
      <c r="AA16" s="20">
        <v>0</v>
      </c>
      <c r="AB16" s="20">
        <v>4.9931533990243502E-3</v>
      </c>
      <c r="AC16" s="20">
        <v>0</v>
      </c>
      <c r="AD16" s="20">
        <v>0</v>
      </c>
      <c r="AE16" s="20"/>
      <c r="AF16" s="20">
        <v>6.0616924714215498E-3</v>
      </c>
      <c r="AG16" s="20">
        <v>8.7432783921150403E-3</v>
      </c>
      <c r="AH16" s="20">
        <v>3.4312783798639101E-3</v>
      </c>
      <c r="AI16" s="20">
        <v>6.95560930191095E-3</v>
      </c>
      <c r="AJ16" s="20"/>
      <c r="AK16" s="20">
        <v>7.1721361014240002E-3</v>
      </c>
      <c r="AL16" s="20"/>
      <c r="AM16" s="20">
        <v>7.5562996160456796E-3</v>
      </c>
      <c r="AN16" s="20"/>
      <c r="AO16" s="20">
        <v>0</v>
      </c>
      <c r="AP16" s="20"/>
      <c r="AQ16" s="20">
        <v>7.9428421274177104E-3</v>
      </c>
      <c r="AR16" s="20">
        <v>1.25733653626947E-2</v>
      </c>
      <c r="AS16" s="20">
        <v>1.6584423786581001E-3</v>
      </c>
      <c r="AT16" s="20"/>
      <c r="AU16" s="20">
        <v>6.0654309574944797E-3</v>
      </c>
      <c r="AV16" s="20"/>
      <c r="AW16" s="20">
        <v>6.8892736897397198E-3</v>
      </c>
      <c r="AX16" s="20"/>
      <c r="AY16" s="20">
        <v>1.41888774268035E-2</v>
      </c>
    </row>
    <row r="17" spans="2:2" x14ac:dyDescent="0.3">
      <c r="B17" s="16"/>
    </row>
    <row r="18" spans="2:2" x14ac:dyDescent="0.3">
      <c r="B18" t="s">
        <v>79</v>
      </c>
    </row>
    <row r="19" spans="2:2" x14ac:dyDescent="0.3">
      <c r="B19" t="s">
        <v>80</v>
      </c>
    </row>
    <row r="21" spans="2:2" x14ac:dyDescent="0.3">
      <c r="B21" s="8" t="str">
        <f>HYPERLINK("#'Contents'!A1", "Return to Contents")</f>
        <v>Return to Contents</v>
      </c>
    </row>
  </sheetData>
  <mergeCells count="13">
    <mergeCell ref="AW5"/>
    <mergeCell ref="AY5"/>
    <mergeCell ref="D2:AO2"/>
    <mergeCell ref="AK5"/>
    <mergeCell ref="AM5"/>
    <mergeCell ref="AO5"/>
    <mergeCell ref="AQ5:AS5"/>
    <mergeCell ref="AU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Y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5" width="10.6640625" customWidth="1"/>
    <col min="36" max="36" width="2.21875" customWidth="1"/>
    <col min="37" max="37" width="10.6640625" customWidth="1"/>
    <col min="38" max="38" width="2.21875" customWidth="1"/>
    <col min="39" max="39" width="10.6640625" customWidth="1"/>
    <col min="40" max="40" width="2.21875" customWidth="1"/>
    <col min="41" max="41" width="10.6640625" customWidth="1"/>
    <col min="42" max="42" width="2.21875" customWidth="1"/>
    <col min="43" max="45" width="10.6640625" customWidth="1"/>
    <col min="46" max="46" width="2.21875" customWidth="1"/>
    <col min="47" max="47" width="10.6640625" customWidth="1"/>
    <col min="48" max="48" width="2.21875" customWidth="1"/>
    <col min="49" max="49" width="10.6640625" customWidth="1"/>
    <col min="50" max="50" width="2.21875" customWidth="1"/>
    <col min="51" max="51" width="10.6640625" customWidth="1"/>
    <col min="52" max="52" width="2.21875" customWidth="1"/>
  </cols>
  <sheetData>
    <row r="2" spans="2:51" ht="40.049999999999997" customHeight="1" x14ac:dyDescent="0.3">
      <c r="D2" s="29" t="s">
        <v>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51" ht="30" customHeight="1" x14ac:dyDescent="0.3">
      <c r="B5" s="19"/>
      <c r="C5" s="19"/>
      <c r="D5" s="30" t="s">
        <v>55</v>
      </c>
      <c r="E5" s="30"/>
      <c r="F5" s="19"/>
      <c r="G5" s="30" t="s">
        <v>56</v>
      </c>
      <c r="H5" s="30"/>
      <c r="I5" s="30"/>
      <c r="J5" s="30"/>
      <c r="K5" s="30"/>
      <c r="L5" s="30"/>
      <c r="M5" s="19"/>
      <c r="N5" s="30" t="s">
        <v>57</v>
      </c>
      <c r="O5" s="30"/>
      <c r="P5" s="30"/>
      <c r="Q5" s="30"/>
      <c r="R5" s="19"/>
      <c r="S5" s="30" t="s">
        <v>58</v>
      </c>
      <c r="T5" s="30"/>
      <c r="U5" s="30"/>
      <c r="V5" s="30"/>
      <c r="W5" s="30"/>
      <c r="X5" s="30"/>
      <c r="Y5" s="30"/>
      <c r="Z5" s="30"/>
      <c r="AA5" s="30"/>
      <c r="AB5" s="30"/>
      <c r="AC5" s="30"/>
      <c r="AD5" s="30"/>
      <c r="AE5" s="19"/>
      <c r="AF5" s="30" t="s">
        <v>43</v>
      </c>
      <c r="AG5" s="30"/>
      <c r="AH5" s="30"/>
      <c r="AI5" s="30"/>
      <c r="AJ5" s="19"/>
      <c r="AK5" s="30" t="s">
        <v>59</v>
      </c>
      <c r="AL5" s="19"/>
      <c r="AM5" s="30" t="s">
        <v>60</v>
      </c>
      <c r="AN5" s="19"/>
      <c r="AO5" s="30" t="s">
        <v>49</v>
      </c>
      <c r="AP5" s="19"/>
      <c r="AQ5" s="30" t="s">
        <v>61</v>
      </c>
      <c r="AR5" s="30"/>
      <c r="AS5" s="30"/>
      <c r="AT5" s="19"/>
      <c r="AU5" s="30" t="s">
        <v>52</v>
      </c>
      <c r="AV5" s="19"/>
      <c r="AW5" s="30" t="s">
        <v>62</v>
      </c>
      <c r="AX5" s="19"/>
      <c r="AY5" s="30" t="s">
        <v>54</v>
      </c>
    </row>
    <row r="6" spans="2:5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M6" s="12" t="s">
        <v>48</v>
      </c>
      <c r="AO6" s="12" t="s">
        <v>49</v>
      </c>
      <c r="AQ6" s="12" t="s">
        <v>43</v>
      </c>
      <c r="AR6" s="12" t="s">
        <v>50</v>
      </c>
      <c r="AS6" s="12" t="s">
        <v>51</v>
      </c>
      <c r="AU6" s="12" t="s">
        <v>52</v>
      </c>
      <c r="AW6" s="12" t="s">
        <v>53</v>
      </c>
      <c r="AY6" s="12" t="s">
        <v>54</v>
      </c>
    </row>
    <row r="7" spans="2:51" ht="30" customHeight="1" x14ac:dyDescent="0.3">
      <c r="B7" s="10" t="s">
        <v>19</v>
      </c>
      <c r="C7" s="10">
        <v>1790</v>
      </c>
      <c r="D7" s="10">
        <v>917</v>
      </c>
      <c r="E7" s="10">
        <v>863</v>
      </c>
      <c r="F7" s="10"/>
      <c r="G7" s="10">
        <v>280</v>
      </c>
      <c r="H7" s="10">
        <v>292</v>
      </c>
      <c r="I7" s="10">
        <v>305</v>
      </c>
      <c r="J7" s="10">
        <v>283</v>
      </c>
      <c r="K7" s="10">
        <v>257</v>
      </c>
      <c r="L7" s="10">
        <v>373</v>
      </c>
      <c r="M7" s="10"/>
      <c r="N7" s="10">
        <v>479</v>
      </c>
      <c r="O7" s="10">
        <v>461</v>
      </c>
      <c r="P7" s="10">
        <v>360</v>
      </c>
      <c r="Q7" s="10">
        <v>485</v>
      </c>
      <c r="R7" s="10"/>
      <c r="S7" s="10">
        <v>265</v>
      </c>
      <c r="T7" s="10">
        <v>236</v>
      </c>
      <c r="U7" s="10">
        <v>124</v>
      </c>
      <c r="V7" s="10">
        <v>138</v>
      </c>
      <c r="W7" s="10">
        <v>125</v>
      </c>
      <c r="X7" s="10">
        <v>162</v>
      </c>
      <c r="Y7" s="10">
        <v>143</v>
      </c>
      <c r="Z7" s="10">
        <v>78</v>
      </c>
      <c r="AA7" s="10">
        <v>196</v>
      </c>
      <c r="AB7" s="10">
        <v>166</v>
      </c>
      <c r="AC7" s="10">
        <v>97</v>
      </c>
      <c r="AD7" s="10">
        <v>60</v>
      </c>
      <c r="AE7" s="10"/>
      <c r="AF7" s="10">
        <v>416</v>
      </c>
      <c r="AG7" s="10">
        <v>94</v>
      </c>
      <c r="AH7" s="10">
        <v>276</v>
      </c>
      <c r="AI7" s="10">
        <v>976</v>
      </c>
      <c r="AJ7" s="10"/>
      <c r="AK7" s="10">
        <v>378</v>
      </c>
      <c r="AL7" s="10"/>
      <c r="AM7" s="10">
        <v>610</v>
      </c>
      <c r="AN7" s="10"/>
      <c r="AO7" s="10">
        <v>187</v>
      </c>
      <c r="AP7" s="10"/>
      <c r="AQ7" s="10">
        <v>455</v>
      </c>
      <c r="AR7" s="10">
        <v>136</v>
      </c>
      <c r="AS7" s="10">
        <v>1179</v>
      </c>
      <c r="AT7" s="10"/>
      <c r="AU7" s="10">
        <v>422</v>
      </c>
      <c r="AV7" s="10"/>
      <c r="AW7" s="10">
        <v>368</v>
      </c>
      <c r="AX7" s="10"/>
      <c r="AY7" s="10">
        <v>317</v>
      </c>
    </row>
    <row r="8" spans="2:51" ht="30" customHeight="1" x14ac:dyDescent="0.3">
      <c r="B8" s="11" t="s">
        <v>20</v>
      </c>
      <c r="C8" s="11">
        <v>1790</v>
      </c>
      <c r="D8" s="11">
        <v>878</v>
      </c>
      <c r="E8" s="11">
        <v>902</v>
      </c>
      <c r="F8" s="11"/>
      <c r="G8" s="11">
        <v>252</v>
      </c>
      <c r="H8" s="11">
        <v>305</v>
      </c>
      <c r="I8" s="11">
        <v>304</v>
      </c>
      <c r="J8" s="11">
        <v>303</v>
      </c>
      <c r="K8" s="11">
        <v>251</v>
      </c>
      <c r="L8" s="11">
        <v>375</v>
      </c>
      <c r="M8" s="11"/>
      <c r="N8" s="11">
        <v>481</v>
      </c>
      <c r="O8" s="11">
        <v>464</v>
      </c>
      <c r="P8" s="11">
        <v>393</v>
      </c>
      <c r="Q8" s="11">
        <v>447</v>
      </c>
      <c r="R8" s="11"/>
      <c r="S8" s="11">
        <v>251</v>
      </c>
      <c r="T8" s="11">
        <v>233</v>
      </c>
      <c r="U8" s="11">
        <v>143</v>
      </c>
      <c r="V8" s="11">
        <v>161</v>
      </c>
      <c r="W8" s="11">
        <v>125</v>
      </c>
      <c r="X8" s="11">
        <v>161</v>
      </c>
      <c r="Y8" s="11">
        <v>143</v>
      </c>
      <c r="Z8" s="11">
        <v>72</v>
      </c>
      <c r="AA8" s="11">
        <v>197</v>
      </c>
      <c r="AB8" s="11">
        <v>161</v>
      </c>
      <c r="AC8" s="11">
        <v>89</v>
      </c>
      <c r="AD8" s="11">
        <v>54</v>
      </c>
      <c r="AE8" s="11"/>
      <c r="AF8" s="11">
        <v>412</v>
      </c>
      <c r="AG8" s="11">
        <v>93</v>
      </c>
      <c r="AH8" s="11">
        <v>283</v>
      </c>
      <c r="AI8" s="11">
        <v>976</v>
      </c>
      <c r="AJ8" s="11"/>
      <c r="AK8" s="11">
        <v>374</v>
      </c>
      <c r="AL8" s="11"/>
      <c r="AM8" s="11">
        <v>601</v>
      </c>
      <c r="AN8" s="11"/>
      <c r="AO8" s="11">
        <v>190</v>
      </c>
      <c r="AP8" s="11"/>
      <c r="AQ8" s="11">
        <v>449</v>
      </c>
      <c r="AR8" s="11">
        <v>133</v>
      </c>
      <c r="AS8" s="11">
        <v>1186</v>
      </c>
      <c r="AT8" s="11"/>
      <c r="AU8" s="11">
        <v>413</v>
      </c>
      <c r="AV8" s="11"/>
      <c r="AW8" s="11">
        <v>365</v>
      </c>
      <c r="AX8" s="11"/>
      <c r="AY8" s="11">
        <v>313</v>
      </c>
    </row>
    <row r="9" spans="2:51" x14ac:dyDescent="0.3">
      <c r="B9" s="15" t="s">
        <v>89</v>
      </c>
      <c r="C9" s="14">
        <v>0.20974250208341899</v>
      </c>
      <c r="D9" s="14">
        <v>0.21993944608586599</v>
      </c>
      <c r="E9" s="14">
        <v>0.200895876885193</v>
      </c>
      <c r="F9" s="14"/>
      <c r="G9" s="14">
        <v>0.11692409569456499</v>
      </c>
      <c r="H9" s="14">
        <v>0.108321817128278</v>
      </c>
      <c r="I9" s="14">
        <v>0.15809280302724599</v>
      </c>
      <c r="J9" s="14">
        <v>0.23999906902691101</v>
      </c>
      <c r="K9" s="14">
        <v>0.227013878277676</v>
      </c>
      <c r="L9" s="14">
        <v>0.360644365351171</v>
      </c>
      <c r="M9" s="14"/>
      <c r="N9" s="14">
        <v>0.18860139784522301</v>
      </c>
      <c r="O9" s="14">
        <v>0.188661483010966</v>
      </c>
      <c r="P9" s="14">
        <v>0.22845662936337999</v>
      </c>
      <c r="Q9" s="14">
        <v>0.23527197493871799</v>
      </c>
      <c r="R9" s="14"/>
      <c r="S9" s="14">
        <v>0.160291092879077</v>
      </c>
      <c r="T9" s="14">
        <v>0.23563228505306999</v>
      </c>
      <c r="U9" s="14">
        <v>0.24552452635851599</v>
      </c>
      <c r="V9" s="14">
        <v>0.19867602940142401</v>
      </c>
      <c r="W9" s="14">
        <v>0.28757017173503802</v>
      </c>
      <c r="X9" s="14">
        <v>0.211775999798338</v>
      </c>
      <c r="Y9" s="14">
        <v>0.20327749581916399</v>
      </c>
      <c r="Z9" s="14">
        <v>0.17396416689741501</v>
      </c>
      <c r="AA9" s="14">
        <v>0.20881566470155</v>
      </c>
      <c r="AB9" s="14">
        <v>0.205433528397648</v>
      </c>
      <c r="AC9" s="14">
        <v>0.197117274622642</v>
      </c>
      <c r="AD9" s="14">
        <v>0.18180759457797699</v>
      </c>
      <c r="AE9" s="14"/>
      <c r="AF9" s="14">
        <v>0</v>
      </c>
      <c r="AG9" s="14">
        <v>1</v>
      </c>
      <c r="AH9" s="14">
        <v>1</v>
      </c>
      <c r="AI9" s="14">
        <v>0</v>
      </c>
      <c r="AJ9" s="14"/>
      <c r="AK9" s="14">
        <v>0.20032844531309199</v>
      </c>
      <c r="AL9" s="14"/>
      <c r="AM9" s="14">
        <v>0.20249261362348001</v>
      </c>
      <c r="AN9" s="14"/>
      <c r="AO9" s="14">
        <v>0.170317447773153</v>
      </c>
      <c r="AP9" s="14"/>
      <c r="AQ9" s="14">
        <v>0.11767323608559301</v>
      </c>
      <c r="AR9" s="14">
        <v>0.29869911512077602</v>
      </c>
      <c r="AS9" s="14">
        <v>0.23476550768186</v>
      </c>
      <c r="AT9" s="14"/>
      <c r="AU9" s="14">
        <v>0.124896021065833</v>
      </c>
      <c r="AV9" s="14"/>
      <c r="AW9" s="14">
        <v>0.15689295019135999</v>
      </c>
      <c r="AX9" s="14"/>
      <c r="AY9" s="14">
        <v>0.14949729489993399</v>
      </c>
    </row>
    <row r="10" spans="2:51" ht="28.8" x14ac:dyDescent="0.3">
      <c r="B10" s="15" t="s">
        <v>90</v>
      </c>
      <c r="C10" s="14">
        <v>0.23012178645074399</v>
      </c>
      <c r="D10" s="14">
        <v>0.25064241286421401</v>
      </c>
      <c r="E10" s="14">
        <v>0.20706688674745699</v>
      </c>
      <c r="F10" s="14"/>
      <c r="G10" s="14">
        <v>0.26319217801162398</v>
      </c>
      <c r="H10" s="14">
        <v>0.35517248284972602</v>
      </c>
      <c r="I10" s="14">
        <v>0.26080853386462499</v>
      </c>
      <c r="J10" s="14">
        <v>0.21065862698756699</v>
      </c>
      <c r="K10" s="14">
        <v>0.20153618931005801</v>
      </c>
      <c r="L10" s="14">
        <v>0.116024617262539</v>
      </c>
      <c r="M10" s="14"/>
      <c r="N10" s="14">
        <v>0.25793245728215503</v>
      </c>
      <c r="O10" s="14">
        <v>0.196843361661967</v>
      </c>
      <c r="P10" s="14">
        <v>0.19649629043625899</v>
      </c>
      <c r="Q10" s="14">
        <v>0.26687723454476903</v>
      </c>
      <c r="R10" s="14"/>
      <c r="S10" s="14">
        <v>0.30880540134055001</v>
      </c>
      <c r="T10" s="14">
        <v>0.23550107715573701</v>
      </c>
      <c r="U10" s="14">
        <v>0.214568563140483</v>
      </c>
      <c r="V10" s="14">
        <v>0.19985911030619299</v>
      </c>
      <c r="W10" s="14">
        <v>0.183564982570353</v>
      </c>
      <c r="X10" s="14">
        <v>0.18908006630832699</v>
      </c>
      <c r="Y10" s="14">
        <v>0.22202448171751299</v>
      </c>
      <c r="Z10" s="14">
        <v>0.16855132105388501</v>
      </c>
      <c r="AA10" s="14">
        <v>0.27412028729360299</v>
      </c>
      <c r="AB10" s="14">
        <v>0.18877887298593299</v>
      </c>
      <c r="AC10" s="14">
        <v>0.27506217363663499</v>
      </c>
      <c r="AD10" s="14">
        <v>0.19481229461607999</v>
      </c>
      <c r="AE10" s="14"/>
      <c r="AF10" s="14">
        <v>1</v>
      </c>
      <c r="AG10" s="14">
        <v>0</v>
      </c>
      <c r="AH10" s="14">
        <v>0</v>
      </c>
      <c r="AI10" s="14">
        <v>0</v>
      </c>
      <c r="AJ10" s="14"/>
      <c r="AK10" s="14">
        <v>0.36680074653942402</v>
      </c>
      <c r="AL10" s="14"/>
      <c r="AM10" s="14">
        <v>0.41331214763837498</v>
      </c>
      <c r="AN10" s="14"/>
      <c r="AO10" s="14">
        <v>0.53093820804472602</v>
      </c>
      <c r="AP10" s="14"/>
      <c r="AQ10" s="14">
        <v>0.79375107413996304</v>
      </c>
      <c r="AR10" s="14">
        <v>0.29267611397338</v>
      </c>
      <c r="AS10" s="14">
        <v>1.2813413901578301E-2</v>
      </c>
      <c r="AT10" s="14"/>
      <c r="AU10" s="14">
        <v>0.74428599905020498</v>
      </c>
      <c r="AV10" s="14"/>
      <c r="AW10" s="14">
        <v>0.71253882171284799</v>
      </c>
      <c r="AX10" s="14"/>
      <c r="AY10" s="14">
        <v>0.71205866568533505</v>
      </c>
    </row>
    <row r="11" spans="2:51" x14ac:dyDescent="0.3">
      <c r="B11" s="15" t="s">
        <v>91</v>
      </c>
      <c r="C11" s="14">
        <v>0.54497419420939597</v>
      </c>
      <c r="D11" s="14">
        <v>0.51603559371584695</v>
      </c>
      <c r="E11" s="14">
        <v>0.57497726053491405</v>
      </c>
      <c r="F11" s="14"/>
      <c r="G11" s="14">
        <v>0.57819014899836796</v>
      </c>
      <c r="H11" s="14">
        <v>0.51941360496787803</v>
      </c>
      <c r="I11" s="14">
        <v>0.56164615380982896</v>
      </c>
      <c r="J11" s="14">
        <v>0.53767112659475702</v>
      </c>
      <c r="K11" s="14">
        <v>0.56751763706698899</v>
      </c>
      <c r="L11" s="14">
        <v>0.52072777834584105</v>
      </c>
      <c r="M11" s="14"/>
      <c r="N11" s="14">
        <v>0.53905020152443295</v>
      </c>
      <c r="O11" s="14">
        <v>0.59948546701350602</v>
      </c>
      <c r="P11" s="14">
        <v>0.55918078142194805</v>
      </c>
      <c r="Q11" s="14">
        <v>0.48217943404863001</v>
      </c>
      <c r="R11" s="14"/>
      <c r="S11" s="14">
        <v>0.50585369209018205</v>
      </c>
      <c r="T11" s="14">
        <v>0.51126499955725602</v>
      </c>
      <c r="U11" s="14">
        <v>0.53990691050100104</v>
      </c>
      <c r="V11" s="14">
        <v>0.59497463512297399</v>
      </c>
      <c r="W11" s="14">
        <v>0.50545894732491803</v>
      </c>
      <c r="X11" s="14">
        <v>0.573586245022909</v>
      </c>
      <c r="Y11" s="14">
        <v>0.54030167984917099</v>
      </c>
      <c r="Z11" s="14">
        <v>0.63370166182113497</v>
      </c>
      <c r="AA11" s="14">
        <v>0.51232574067355396</v>
      </c>
      <c r="AB11" s="14">
        <v>0.59895536175303199</v>
      </c>
      <c r="AC11" s="14">
        <v>0.52782055174072295</v>
      </c>
      <c r="AD11" s="14">
        <v>0.62338011080594302</v>
      </c>
      <c r="AE11" s="14"/>
      <c r="AF11" s="14">
        <v>0</v>
      </c>
      <c r="AG11" s="14">
        <v>0</v>
      </c>
      <c r="AH11" s="14">
        <v>0</v>
      </c>
      <c r="AI11" s="14">
        <v>1</v>
      </c>
      <c r="AJ11" s="14"/>
      <c r="AK11" s="14">
        <v>0.419827172227277</v>
      </c>
      <c r="AL11" s="14"/>
      <c r="AM11" s="14">
        <v>0.36710521090175902</v>
      </c>
      <c r="AN11" s="14"/>
      <c r="AO11" s="14">
        <v>0.27163096879915299</v>
      </c>
      <c r="AP11" s="14"/>
      <c r="AQ11" s="14">
        <v>6.5259009930750594E-2</v>
      </c>
      <c r="AR11" s="14">
        <v>0.364519007571322</v>
      </c>
      <c r="AS11" s="14">
        <v>0.74333547091979901</v>
      </c>
      <c r="AT11" s="14"/>
      <c r="AU11" s="14">
        <v>0.10554681689274401</v>
      </c>
      <c r="AV11" s="14"/>
      <c r="AW11" s="14">
        <v>9.6289769392518196E-2</v>
      </c>
      <c r="AX11" s="14"/>
      <c r="AY11" s="14">
        <v>0.10610560655796</v>
      </c>
    </row>
    <row r="12" spans="2:51" x14ac:dyDescent="0.3">
      <c r="B12" s="15" t="s">
        <v>77</v>
      </c>
      <c r="C12" s="20">
        <v>1.5161517256441701E-2</v>
      </c>
      <c r="D12" s="20">
        <v>1.3382547334072899E-2</v>
      </c>
      <c r="E12" s="20">
        <v>1.7059975832436101E-2</v>
      </c>
      <c r="F12" s="20"/>
      <c r="G12" s="20">
        <v>4.1693577295443499E-2</v>
      </c>
      <c r="H12" s="20">
        <v>1.7092095054118399E-2</v>
      </c>
      <c r="I12" s="20">
        <v>1.94525092983007E-2</v>
      </c>
      <c r="J12" s="20">
        <v>1.1671177390765199E-2</v>
      </c>
      <c r="K12" s="20">
        <v>3.9322953452767297E-3</v>
      </c>
      <c r="L12" s="20">
        <v>2.6032390404493099E-3</v>
      </c>
      <c r="M12" s="20"/>
      <c r="N12" s="20">
        <v>1.4415943348188799E-2</v>
      </c>
      <c r="O12" s="20">
        <v>1.5009688313560801E-2</v>
      </c>
      <c r="P12" s="20">
        <v>1.5866298778412499E-2</v>
      </c>
      <c r="Q12" s="20">
        <v>1.5671356467882602E-2</v>
      </c>
      <c r="R12" s="20"/>
      <c r="S12" s="20">
        <v>2.50498136901906E-2</v>
      </c>
      <c r="T12" s="20">
        <v>1.76016382339363E-2</v>
      </c>
      <c r="U12" s="20">
        <v>0</v>
      </c>
      <c r="V12" s="20">
        <v>6.4902251694091504E-3</v>
      </c>
      <c r="W12" s="20">
        <v>2.3405898369691602E-2</v>
      </c>
      <c r="X12" s="20">
        <v>2.5557688870426601E-2</v>
      </c>
      <c r="Y12" s="20">
        <v>3.4396342614151899E-2</v>
      </c>
      <c r="Z12" s="20">
        <v>2.3782850227564899E-2</v>
      </c>
      <c r="AA12" s="20">
        <v>4.7383073312931498E-3</v>
      </c>
      <c r="AB12" s="20">
        <v>6.8322368633869602E-3</v>
      </c>
      <c r="AC12" s="20">
        <v>0</v>
      </c>
      <c r="AD12" s="20">
        <v>0</v>
      </c>
      <c r="AE12" s="20"/>
      <c r="AF12" s="20">
        <v>0</v>
      </c>
      <c r="AG12" s="20">
        <v>0</v>
      </c>
      <c r="AH12" s="20">
        <v>0</v>
      </c>
      <c r="AI12" s="20">
        <v>0</v>
      </c>
      <c r="AJ12" s="20"/>
      <c r="AK12" s="20">
        <v>1.3043635920206499E-2</v>
      </c>
      <c r="AL12" s="20"/>
      <c r="AM12" s="20">
        <v>1.70900278363855E-2</v>
      </c>
      <c r="AN12" s="20"/>
      <c r="AO12" s="20">
        <v>2.7113375382968201E-2</v>
      </c>
      <c r="AP12" s="20"/>
      <c r="AQ12" s="20">
        <v>2.33166798436935E-2</v>
      </c>
      <c r="AR12" s="20">
        <v>4.4105763334522798E-2</v>
      </c>
      <c r="AS12" s="20">
        <v>9.0856074967629007E-3</v>
      </c>
      <c r="AT12" s="20"/>
      <c r="AU12" s="20">
        <v>2.5271162991217799E-2</v>
      </c>
      <c r="AV12" s="20"/>
      <c r="AW12" s="20">
        <v>3.4278458703274298E-2</v>
      </c>
      <c r="AX12" s="20"/>
      <c r="AY12" s="20">
        <v>3.2338432856771099E-2</v>
      </c>
    </row>
    <row r="13" spans="2:51" x14ac:dyDescent="0.3">
      <c r="B13" s="16"/>
    </row>
    <row r="14" spans="2:51" x14ac:dyDescent="0.3">
      <c r="B14" t="s">
        <v>79</v>
      </c>
    </row>
    <row r="15" spans="2:51" x14ac:dyDescent="0.3">
      <c r="B15" t="s">
        <v>80</v>
      </c>
    </row>
    <row r="17" spans="2:2" x14ac:dyDescent="0.3">
      <c r="B17" s="8" t="str">
        <f>HYPERLINK("#'Contents'!A1", "Return to Contents")</f>
        <v>Return to Contents</v>
      </c>
    </row>
  </sheetData>
  <mergeCells count="13">
    <mergeCell ref="AW5"/>
    <mergeCell ref="AY5"/>
    <mergeCell ref="D2:AO2"/>
    <mergeCell ref="AK5"/>
    <mergeCell ref="AM5"/>
    <mergeCell ref="AO5"/>
    <mergeCell ref="AQ5:AS5"/>
    <mergeCell ref="AU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Y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5" width="10.6640625" customWidth="1"/>
    <col min="36" max="36" width="2.21875" customWidth="1"/>
    <col min="37" max="37" width="10.6640625" customWidth="1"/>
    <col min="38" max="38" width="2.21875" customWidth="1"/>
    <col min="39" max="39" width="10.6640625" customWidth="1"/>
    <col min="40" max="40" width="2.21875" customWidth="1"/>
    <col min="41" max="41" width="10.6640625" customWidth="1"/>
    <col min="42" max="42" width="2.21875" customWidth="1"/>
    <col min="43" max="45" width="10.6640625" customWidth="1"/>
    <col min="46" max="46" width="2.21875" customWidth="1"/>
    <col min="47" max="47" width="10.6640625" customWidth="1"/>
    <col min="48" max="48" width="2.21875" customWidth="1"/>
    <col min="49" max="49" width="10.6640625" customWidth="1"/>
    <col min="50" max="50" width="2.21875" customWidth="1"/>
    <col min="51" max="51" width="10.6640625" customWidth="1"/>
    <col min="52" max="52" width="2.21875" customWidth="1"/>
  </cols>
  <sheetData>
    <row r="2" spans="2:51" ht="40.049999999999997" customHeight="1" x14ac:dyDescent="0.3">
      <c r="D2" s="29" t="s">
        <v>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51" ht="30" customHeight="1" x14ac:dyDescent="0.3">
      <c r="B5" s="19"/>
      <c r="C5" s="19"/>
      <c r="D5" s="30" t="s">
        <v>55</v>
      </c>
      <c r="E5" s="30"/>
      <c r="F5" s="19"/>
      <c r="G5" s="30" t="s">
        <v>56</v>
      </c>
      <c r="H5" s="30"/>
      <c r="I5" s="30"/>
      <c r="J5" s="30"/>
      <c r="K5" s="30"/>
      <c r="L5" s="30"/>
      <c r="M5" s="19"/>
      <c r="N5" s="30" t="s">
        <v>57</v>
      </c>
      <c r="O5" s="30"/>
      <c r="P5" s="30"/>
      <c r="Q5" s="30"/>
      <c r="R5" s="19"/>
      <c r="S5" s="30" t="s">
        <v>58</v>
      </c>
      <c r="T5" s="30"/>
      <c r="U5" s="30"/>
      <c r="V5" s="30"/>
      <c r="W5" s="30"/>
      <c r="X5" s="30"/>
      <c r="Y5" s="30"/>
      <c r="Z5" s="30"/>
      <c r="AA5" s="30"/>
      <c r="AB5" s="30"/>
      <c r="AC5" s="30"/>
      <c r="AD5" s="30"/>
      <c r="AE5" s="19"/>
      <c r="AF5" s="30" t="s">
        <v>43</v>
      </c>
      <c r="AG5" s="30"/>
      <c r="AH5" s="30"/>
      <c r="AI5" s="30"/>
      <c r="AJ5" s="19"/>
      <c r="AK5" s="30" t="s">
        <v>59</v>
      </c>
      <c r="AL5" s="19"/>
      <c r="AM5" s="30" t="s">
        <v>60</v>
      </c>
      <c r="AN5" s="19"/>
      <c r="AO5" s="30" t="s">
        <v>49</v>
      </c>
      <c r="AP5" s="19"/>
      <c r="AQ5" s="30" t="s">
        <v>61</v>
      </c>
      <c r="AR5" s="30"/>
      <c r="AS5" s="30"/>
      <c r="AT5" s="19"/>
      <c r="AU5" s="30" t="s">
        <v>52</v>
      </c>
      <c r="AV5" s="19"/>
      <c r="AW5" s="30" t="s">
        <v>62</v>
      </c>
      <c r="AX5" s="19"/>
      <c r="AY5" s="30" t="s">
        <v>54</v>
      </c>
    </row>
    <row r="6" spans="2:5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M6" s="12" t="s">
        <v>48</v>
      </c>
      <c r="AO6" s="12" t="s">
        <v>49</v>
      </c>
      <c r="AQ6" s="12" t="s">
        <v>43</v>
      </c>
      <c r="AR6" s="12" t="s">
        <v>50</v>
      </c>
      <c r="AS6" s="12" t="s">
        <v>51</v>
      </c>
      <c r="AU6" s="12" t="s">
        <v>52</v>
      </c>
      <c r="AW6" s="12" t="s">
        <v>53</v>
      </c>
      <c r="AY6" s="12" t="s">
        <v>54</v>
      </c>
    </row>
    <row r="7" spans="2:51" ht="30" customHeight="1" x14ac:dyDescent="0.3">
      <c r="B7" s="10" t="s">
        <v>19</v>
      </c>
      <c r="C7" s="10">
        <v>1790</v>
      </c>
      <c r="D7" s="10">
        <v>917</v>
      </c>
      <c r="E7" s="10">
        <v>863</v>
      </c>
      <c r="F7" s="10"/>
      <c r="G7" s="10">
        <v>280</v>
      </c>
      <c r="H7" s="10">
        <v>292</v>
      </c>
      <c r="I7" s="10">
        <v>305</v>
      </c>
      <c r="J7" s="10">
        <v>283</v>
      </c>
      <c r="K7" s="10">
        <v>257</v>
      </c>
      <c r="L7" s="10">
        <v>373</v>
      </c>
      <c r="M7" s="10"/>
      <c r="N7" s="10">
        <v>479</v>
      </c>
      <c r="O7" s="10">
        <v>461</v>
      </c>
      <c r="P7" s="10">
        <v>360</v>
      </c>
      <c r="Q7" s="10">
        <v>485</v>
      </c>
      <c r="R7" s="10"/>
      <c r="S7" s="10">
        <v>265</v>
      </c>
      <c r="T7" s="10">
        <v>236</v>
      </c>
      <c r="U7" s="10">
        <v>124</v>
      </c>
      <c r="V7" s="10">
        <v>138</v>
      </c>
      <c r="W7" s="10">
        <v>125</v>
      </c>
      <c r="X7" s="10">
        <v>162</v>
      </c>
      <c r="Y7" s="10">
        <v>143</v>
      </c>
      <c r="Z7" s="10">
        <v>78</v>
      </c>
      <c r="AA7" s="10">
        <v>196</v>
      </c>
      <c r="AB7" s="10">
        <v>166</v>
      </c>
      <c r="AC7" s="10">
        <v>97</v>
      </c>
      <c r="AD7" s="10">
        <v>60</v>
      </c>
      <c r="AE7" s="10"/>
      <c r="AF7" s="10">
        <v>416</v>
      </c>
      <c r="AG7" s="10">
        <v>94</v>
      </c>
      <c r="AH7" s="10">
        <v>276</v>
      </c>
      <c r="AI7" s="10">
        <v>976</v>
      </c>
      <c r="AJ7" s="10"/>
      <c r="AK7" s="10">
        <v>378</v>
      </c>
      <c r="AL7" s="10"/>
      <c r="AM7" s="10">
        <v>610</v>
      </c>
      <c r="AN7" s="10"/>
      <c r="AO7" s="10">
        <v>187</v>
      </c>
      <c r="AP7" s="10"/>
      <c r="AQ7" s="10">
        <v>455</v>
      </c>
      <c r="AR7" s="10">
        <v>136</v>
      </c>
      <c r="AS7" s="10">
        <v>1179</v>
      </c>
      <c r="AT7" s="10"/>
      <c r="AU7" s="10">
        <v>422</v>
      </c>
      <c r="AV7" s="10"/>
      <c r="AW7" s="10">
        <v>368</v>
      </c>
      <c r="AX7" s="10"/>
      <c r="AY7" s="10">
        <v>317</v>
      </c>
    </row>
    <row r="8" spans="2:51" ht="30" customHeight="1" x14ac:dyDescent="0.3">
      <c r="B8" s="11" t="s">
        <v>20</v>
      </c>
      <c r="C8" s="11">
        <v>1790</v>
      </c>
      <c r="D8" s="11">
        <v>878</v>
      </c>
      <c r="E8" s="11">
        <v>902</v>
      </c>
      <c r="F8" s="11"/>
      <c r="G8" s="11">
        <v>252</v>
      </c>
      <c r="H8" s="11">
        <v>305</v>
      </c>
      <c r="I8" s="11">
        <v>304</v>
      </c>
      <c r="J8" s="11">
        <v>303</v>
      </c>
      <c r="K8" s="11">
        <v>251</v>
      </c>
      <c r="L8" s="11">
        <v>375</v>
      </c>
      <c r="M8" s="11"/>
      <c r="N8" s="11">
        <v>481</v>
      </c>
      <c r="O8" s="11">
        <v>464</v>
      </c>
      <c r="P8" s="11">
        <v>393</v>
      </c>
      <c r="Q8" s="11">
        <v>447</v>
      </c>
      <c r="R8" s="11"/>
      <c r="S8" s="11">
        <v>251</v>
      </c>
      <c r="T8" s="11">
        <v>233</v>
      </c>
      <c r="U8" s="11">
        <v>143</v>
      </c>
      <c r="V8" s="11">
        <v>161</v>
      </c>
      <c r="W8" s="11">
        <v>125</v>
      </c>
      <c r="X8" s="11">
        <v>161</v>
      </c>
      <c r="Y8" s="11">
        <v>143</v>
      </c>
      <c r="Z8" s="11">
        <v>72</v>
      </c>
      <c r="AA8" s="11">
        <v>197</v>
      </c>
      <c r="AB8" s="11">
        <v>161</v>
      </c>
      <c r="AC8" s="11">
        <v>89</v>
      </c>
      <c r="AD8" s="11">
        <v>54</v>
      </c>
      <c r="AE8" s="11"/>
      <c r="AF8" s="11">
        <v>412</v>
      </c>
      <c r="AG8" s="11">
        <v>93</v>
      </c>
      <c r="AH8" s="11">
        <v>283</v>
      </c>
      <c r="AI8" s="11">
        <v>976</v>
      </c>
      <c r="AJ8" s="11"/>
      <c r="AK8" s="11">
        <v>374</v>
      </c>
      <c r="AL8" s="11"/>
      <c r="AM8" s="11">
        <v>601</v>
      </c>
      <c r="AN8" s="11"/>
      <c r="AO8" s="11">
        <v>190</v>
      </c>
      <c r="AP8" s="11"/>
      <c r="AQ8" s="11">
        <v>449</v>
      </c>
      <c r="AR8" s="11">
        <v>133</v>
      </c>
      <c r="AS8" s="11">
        <v>1186</v>
      </c>
      <c r="AT8" s="11"/>
      <c r="AU8" s="11">
        <v>413</v>
      </c>
      <c r="AV8" s="11"/>
      <c r="AW8" s="11">
        <v>365</v>
      </c>
      <c r="AX8" s="11"/>
      <c r="AY8" s="11">
        <v>313</v>
      </c>
    </row>
    <row r="9" spans="2:51" x14ac:dyDescent="0.3">
      <c r="B9" s="15" t="s">
        <v>93</v>
      </c>
      <c r="C9" s="14">
        <v>0.33577643429899101</v>
      </c>
      <c r="D9" s="14">
        <v>0.37357430766459998</v>
      </c>
      <c r="E9" s="14">
        <v>0.29398820349258198</v>
      </c>
      <c r="F9" s="14"/>
      <c r="G9" s="14">
        <v>0.546446534579206</v>
      </c>
      <c r="H9" s="14">
        <v>0.446713642567998</v>
      </c>
      <c r="I9" s="14">
        <v>0.346267630350719</v>
      </c>
      <c r="J9" s="14">
        <v>0.28920714266458197</v>
      </c>
      <c r="K9" s="14">
        <v>0.27789280204448702</v>
      </c>
      <c r="L9" s="14">
        <v>0.17165556454476399</v>
      </c>
      <c r="M9" s="14"/>
      <c r="N9" s="14">
        <v>0.34845955140673901</v>
      </c>
      <c r="O9" s="14">
        <v>0.32307755553629303</v>
      </c>
      <c r="P9" s="14">
        <v>0.36145298463223002</v>
      </c>
      <c r="Q9" s="14">
        <v>0.31441533059659299</v>
      </c>
      <c r="R9" s="14"/>
      <c r="S9" s="14">
        <v>0.45762294854654401</v>
      </c>
      <c r="T9" s="14">
        <v>0.29151556595911099</v>
      </c>
      <c r="U9" s="14">
        <v>0.329812379242444</v>
      </c>
      <c r="V9" s="14">
        <v>0.23800110572949101</v>
      </c>
      <c r="W9" s="14">
        <v>0.33344209112836498</v>
      </c>
      <c r="X9" s="14">
        <v>0.30900405094702099</v>
      </c>
      <c r="Y9" s="14">
        <v>0.31753710376573602</v>
      </c>
      <c r="Z9" s="14">
        <v>0.35269208866295498</v>
      </c>
      <c r="AA9" s="14">
        <v>0.397350567531358</v>
      </c>
      <c r="AB9" s="14">
        <v>0.26623230678275001</v>
      </c>
      <c r="AC9" s="14">
        <v>0.374886240527879</v>
      </c>
      <c r="AD9" s="14">
        <v>0.296775998069576</v>
      </c>
      <c r="AE9" s="14"/>
      <c r="AF9" s="14">
        <v>0.603074056250546</v>
      </c>
      <c r="AG9" s="14">
        <v>0.46799838258022303</v>
      </c>
      <c r="AH9" s="14">
        <v>0.27700077285109698</v>
      </c>
      <c r="AI9" s="14">
        <v>0.22618553325813001</v>
      </c>
      <c r="AJ9" s="14"/>
      <c r="AK9" s="14">
        <v>0.45143082821130198</v>
      </c>
      <c r="AL9" s="14"/>
      <c r="AM9" s="14">
        <v>1</v>
      </c>
      <c r="AN9" s="14"/>
      <c r="AO9" s="14">
        <v>0.41790317047153902</v>
      </c>
      <c r="AP9" s="14"/>
      <c r="AQ9" s="14">
        <v>0.57139523393097102</v>
      </c>
      <c r="AR9" s="14">
        <v>0.526451661304709</v>
      </c>
      <c r="AS9" s="14">
        <v>0.22756695447509101</v>
      </c>
      <c r="AT9" s="14"/>
      <c r="AU9" s="14">
        <v>0.619805767620489</v>
      </c>
      <c r="AV9" s="14"/>
      <c r="AW9" s="14">
        <v>0.59226928562011005</v>
      </c>
      <c r="AX9" s="14"/>
      <c r="AY9" s="14">
        <v>0.59529872392171801</v>
      </c>
    </row>
    <row r="10" spans="2:51" ht="28.8" x14ac:dyDescent="0.3">
      <c r="B10" s="15" t="s">
        <v>94</v>
      </c>
      <c r="C10" s="14">
        <v>0.20905082360504901</v>
      </c>
      <c r="D10" s="14">
        <v>0.19413432196439301</v>
      </c>
      <c r="E10" s="14">
        <v>0.219290974446227</v>
      </c>
      <c r="F10" s="14"/>
      <c r="G10" s="14">
        <v>0.29198238054497699</v>
      </c>
      <c r="H10" s="14">
        <v>0.24825593773285101</v>
      </c>
      <c r="I10" s="14">
        <v>0.21779867145297399</v>
      </c>
      <c r="J10" s="14">
        <v>0.17084061175324899</v>
      </c>
      <c r="K10" s="14">
        <v>0.202957314443377</v>
      </c>
      <c r="L10" s="14">
        <v>0.14923169853895901</v>
      </c>
      <c r="M10" s="14"/>
      <c r="N10" s="14">
        <v>0.17838179840113799</v>
      </c>
      <c r="O10" s="14">
        <v>0.20380531803986601</v>
      </c>
      <c r="P10" s="14">
        <v>0.215920841719969</v>
      </c>
      <c r="Q10" s="14">
        <v>0.24379590795446199</v>
      </c>
      <c r="R10" s="14"/>
      <c r="S10" s="14">
        <v>0.19246062905289499</v>
      </c>
      <c r="T10" s="14">
        <v>0.20419678513512199</v>
      </c>
      <c r="U10" s="14">
        <v>0.24097566967095199</v>
      </c>
      <c r="V10" s="14">
        <v>0.172771997839337</v>
      </c>
      <c r="W10" s="14">
        <v>0.21706483087867101</v>
      </c>
      <c r="X10" s="14">
        <v>0.256651351429381</v>
      </c>
      <c r="Y10" s="14">
        <v>0.16151634580452201</v>
      </c>
      <c r="Z10" s="14">
        <v>0.197005615336828</v>
      </c>
      <c r="AA10" s="14">
        <v>0.211176632440292</v>
      </c>
      <c r="AB10" s="14">
        <v>0.180893737115846</v>
      </c>
      <c r="AC10" s="14">
        <v>0.27820178780798799</v>
      </c>
      <c r="AD10" s="14">
        <v>0.27447250911669702</v>
      </c>
      <c r="AE10" s="14"/>
      <c r="AF10" s="14">
        <v>0.33321485699237102</v>
      </c>
      <c r="AG10" s="14">
        <v>0.28776537686257497</v>
      </c>
      <c r="AH10" s="14">
        <v>0.17077570038875101</v>
      </c>
      <c r="AI10" s="14">
        <v>0.161044719288431</v>
      </c>
      <c r="AJ10" s="14"/>
      <c r="AK10" s="14">
        <v>1</v>
      </c>
      <c r="AL10" s="14"/>
      <c r="AM10" s="14">
        <v>0.28105601465244201</v>
      </c>
      <c r="AN10" s="14"/>
      <c r="AO10" s="14">
        <v>0.35470409148899901</v>
      </c>
      <c r="AP10" s="14"/>
      <c r="AQ10" s="14">
        <v>0.338615929657339</v>
      </c>
      <c r="AR10" s="14">
        <v>0.21929676007117199</v>
      </c>
      <c r="AS10" s="14">
        <v>0.15972745033159699</v>
      </c>
      <c r="AT10" s="14"/>
      <c r="AU10" s="14">
        <v>0.33642118034332302</v>
      </c>
      <c r="AV10" s="14"/>
      <c r="AW10" s="14">
        <v>0.30879269043335</v>
      </c>
      <c r="AX10" s="14"/>
      <c r="AY10" s="14">
        <v>0.32202867979972499</v>
      </c>
    </row>
    <row r="11" spans="2:51" ht="43.2" x14ac:dyDescent="0.3">
      <c r="B11" s="15" t="s">
        <v>95</v>
      </c>
      <c r="C11" s="14">
        <v>0.20071474467603601</v>
      </c>
      <c r="D11" s="14">
        <v>0.19940660652896</v>
      </c>
      <c r="E11" s="14">
        <v>0.19970485472799901</v>
      </c>
      <c r="F11" s="14"/>
      <c r="G11" s="14">
        <v>0.30751338094580899</v>
      </c>
      <c r="H11" s="14">
        <v>0.22528330774496999</v>
      </c>
      <c r="I11" s="14">
        <v>0.24754986494697301</v>
      </c>
      <c r="J11" s="14">
        <v>0.169574444014956</v>
      </c>
      <c r="K11" s="14">
        <v>0.14874169528769501</v>
      </c>
      <c r="L11" s="14">
        <v>0.13084699174945899</v>
      </c>
      <c r="M11" s="14"/>
      <c r="N11" s="14">
        <v>0.193491460805917</v>
      </c>
      <c r="O11" s="14">
        <v>0.18690715075550199</v>
      </c>
      <c r="P11" s="14">
        <v>0.22348573858918799</v>
      </c>
      <c r="Q11" s="14">
        <v>0.20504516131175601</v>
      </c>
      <c r="R11" s="14"/>
      <c r="S11" s="14">
        <v>0.24088574868811499</v>
      </c>
      <c r="T11" s="14">
        <v>0.16447208226567001</v>
      </c>
      <c r="U11" s="14">
        <v>0.27428059377255898</v>
      </c>
      <c r="V11" s="14">
        <v>0.219770485955533</v>
      </c>
      <c r="W11" s="14">
        <v>0.20351455676281099</v>
      </c>
      <c r="X11" s="14">
        <v>0.227192749213315</v>
      </c>
      <c r="Y11" s="14">
        <v>0.192824067130279</v>
      </c>
      <c r="Z11" s="14">
        <v>0.14887866890377999</v>
      </c>
      <c r="AA11" s="14">
        <v>0.16434637680771499</v>
      </c>
      <c r="AB11" s="14">
        <v>0.109437164952711</v>
      </c>
      <c r="AC11" s="14">
        <v>0.25220763984246702</v>
      </c>
      <c r="AD11" s="14">
        <v>0.243335931348347</v>
      </c>
      <c r="AE11" s="14"/>
      <c r="AF11" s="14">
        <v>0.26230699570057497</v>
      </c>
      <c r="AG11" s="14">
        <v>0.31592750272159498</v>
      </c>
      <c r="AH11" s="14">
        <v>0.151893954022877</v>
      </c>
      <c r="AI11" s="14">
        <v>0.17598182046890101</v>
      </c>
      <c r="AJ11" s="14"/>
      <c r="AK11" s="14">
        <v>0.38953619538272699</v>
      </c>
      <c r="AL11" s="14"/>
      <c r="AM11" s="14">
        <v>0.311439248357811</v>
      </c>
      <c r="AN11" s="14"/>
      <c r="AO11" s="14">
        <v>0.28538708567978199</v>
      </c>
      <c r="AP11" s="14"/>
      <c r="AQ11" s="14">
        <v>0.28511491432826902</v>
      </c>
      <c r="AR11" s="14">
        <v>0.24223492319985901</v>
      </c>
      <c r="AS11" s="14">
        <v>0.16414770094863901</v>
      </c>
      <c r="AT11" s="14"/>
      <c r="AU11" s="14">
        <v>0.30927482845069498</v>
      </c>
      <c r="AV11" s="14"/>
      <c r="AW11" s="14">
        <v>0.28112744474769402</v>
      </c>
      <c r="AX11" s="14"/>
      <c r="AY11" s="14">
        <v>0.268065163867235</v>
      </c>
    </row>
    <row r="12" spans="2:51" x14ac:dyDescent="0.3">
      <c r="B12" s="15" t="s">
        <v>96</v>
      </c>
      <c r="C12" s="14">
        <v>0.106415511900093</v>
      </c>
      <c r="D12" s="14">
        <v>7.8102286829747805E-2</v>
      </c>
      <c r="E12" s="14">
        <v>0.13300942485265899</v>
      </c>
      <c r="F12" s="14"/>
      <c r="G12" s="14">
        <v>0.13756057388196399</v>
      </c>
      <c r="H12" s="14">
        <v>0.140208271902661</v>
      </c>
      <c r="I12" s="14">
        <v>0.112199476614322</v>
      </c>
      <c r="J12" s="14">
        <v>0.117936412594344</v>
      </c>
      <c r="K12" s="14">
        <v>0.101511276016111</v>
      </c>
      <c r="L12" s="14">
        <v>4.7222600714948999E-2</v>
      </c>
      <c r="M12" s="14"/>
      <c r="N12" s="14">
        <v>7.1079734601843303E-2</v>
      </c>
      <c r="O12" s="14">
        <v>8.48681311249916E-2</v>
      </c>
      <c r="P12" s="14">
        <v>0.15396255137411199</v>
      </c>
      <c r="Q12" s="14">
        <v>0.123998887445359</v>
      </c>
      <c r="R12" s="14"/>
      <c r="S12" s="14">
        <v>9.3308994496571998E-2</v>
      </c>
      <c r="T12" s="14">
        <v>0.138421756646464</v>
      </c>
      <c r="U12" s="14">
        <v>0.14103918167812399</v>
      </c>
      <c r="V12" s="14">
        <v>0.126992890808556</v>
      </c>
      <c r="W12" s="14">
        <v>8.5451474930793594E-2</v>
      </c>
      <c r="X12" s="14">
        <v>8.3155064453454705E-2</v>
      </c>
      <c r="Y12" s="14">
        <v>0.10945625253534</v>
      </c>
      <c r="Z12" s="14">
        <v>0.132636202435406</v>
      </c>
      <c r="AA12" s="14">
        <v>0.107616987957827</v>
      </c>
      <c r="AB12" s="14">
        <v>6.0651169245420397E-2</v>
      </c>
      <c r="AC12" s="14">
        <v>0.120642667171126</v>
      </c>
      <c r="AD12" s="14">
        <v>5.9692733225491401E-2</v>
      </c>
      <c r="AE12" s="14"/>
      <c r="AF12" s="14">
        <v>0.245522434306719</v>
      </c>
      <c r="AG12" s="14">
        <v>0.14685889593703899</v>
      </c>
      <c r="AH12" s="14">
        <v>6.65890322017412E-2</v>
      </c>
      <c r="AI12" s="14">
        <v>5.30405822877799E-2</v>
      </c>
      <c r="AJ12" s="14"/>
      <c r="AK12" s="14">
        <v>0.18055904692426</v>
      </c>
      <c r="AL12" s="14"/>
      <c r="AM12" s="14">
        <v>0.13244342147847399</v>
      </c>
      <c r="AN12" s="14"/>
      <c r="AO12" s="14">
        <v>1</v>
      </c>
      <c r="AP12" s="14"/>
      <c r="AQ12" s="14">
        <v>0.23399213384494699</v>
      </c>
      <c r="AR12" s="14">
        <v>0.12012778100817501</v>
      </c>
      <c r="AS12" s="14">
        <v>5.6826411987055597E-2</v>
      </c>
      <c r="AT12" s="14"/>
      <c r="AU12" s="14">
        <v>0.237755162031352</v>
      </c>
      <c r="AV12" s="14"/>
      <c r="AW12" s="14">
        <v>0.220242631496505</v>
      </c>
      <c r="AX12" s="14"/>
      <c r="AY12" s="14">
        <v>0.25488267830101902</v>
      </c>
    </row>
    <row r="13" spans="2:51" x14ac:dyDescent="0.3">
      <c r="B13" s="15" t="s">
        <v>97</v>
      </c>
      <c r="C13" s="14">
        <v>0.41965887150840198</v>
      </c>
      <c r="D13" s="14">
        <v>0.41086748370068599</v>
      </c>
      <c r="E13" s="14">
        <v>0.43286021533011898</v>
      </c>
      <c r="F13" s="14"/>
      <c r="G13" s="14">
        <v>0.197054610750831</v>
      </c>
      <c r="H13" s="14">
        <v>0.288813148975191</v>
      </c>
      <c r="I13" s="14">
        <v>0.38015820034551501</v>
      </c>
      <c r="J13" s="14">
        <v>0.46727424577669802</v>
      </c>
      <c r="K13" s="14">
        <v>0.50763392639419203</v>
      </c>
      <c r="L13" s="14">
        <v>0.61057083734335804</v>
      </c>
      <c r="M13" s="14"/>
      <c r="N13" s="14">
        <v>0.41404033322148798</v>
      </c>
      <c r="O13" s="14">
        <v>0.44305609346172098</v>
      </c>
      <c r="P13" s="14">
        <v>0.377868161054005</v>
      </c>
      <c r="Q13" s="14">
        <v>0.43593890930691898</v>
      </c>
      <c r="R13" s="14"/>
      <c r="S13" s="14">
        <v>0.32569274450192298</v>
      </c>
      <c r="T13" s="14">
        <v>0.444894347926927</v>
      </c>
      <c r="U13" s="14">
        <v>0.37478948181531702</v>
      </c>
      <c r="V13" s="14">
        <v>0.51066033618561701</v>
      </c>
      <c r="W13" s="14">
        <v>0.42015050771162499</v>
      </c>
      <c r="X13" s="14">
        <v>0.41378894948821698</v>
      </c>
      <c r="Y13" s="14">
        <v>0.40429385768072401</v>
      </c>
      <c r="Z13" s="14">
        <v>0.44558540953017101</v>
      </c>
      <c r="AA13" s="14">
        <v>0.40718183526470803</v>
      </c>
      <c r="AB13" s="14">
        <v>0.52036150611118004</v>
      </c>
      <c r="AC13" s="14">
        <v>0.38024480829011598</v>
      </c>
      <c r="AD13" s="14">
        <v>0.42786194127631799</v>
      </c>
      <c r="AE13" s="14"/>
      <c r="AF13" s="14">
        <v>0.154354008292653</v>
      </c>
      <c r="AG13" s="14">
        <v>0.16188595384239499</v>
      </c>
      <c r="AH13" s="14">
        <v>0.49448162769852</v>
      </c>
      <c r="AI13" s="14">
        <v>0.54127700819159497</v>
      </c>
      <c r="AJ13" s="14"/>
      <c r="AK13" s="14">
        <v>0</v>
      </c>
      <c r="AL13" s="14"/>
      <c r="AM13" s="14">
        <v>0</v>
      </c>
      <c r="AN13" s="14"/>
      <c r="AO13" s="14">
        <v>0</v>
      </c>
      <c r="AP13" s="14"/>
      <c r="AQ13" s="14">
        <v>0.14599846153445301</v>
      </c>
      <c r="AR13" s="14">
        <v>0.232165754583082</v>
      </c>
      <c r="AS13" s="14">
        <v>0.54507614840941199</v>
      </c>
      <c r="AT13" s="14"/>
      <c r="AU13" s="14">
        <v>0.114419707145768</v>
      </c>
      <c r="AV13" s="14"/>
      <c r="AW13" s="14">
        <v>0.130453496852557</v>
      </c>
      <c r="AX13" s="14"/>
      <c r="AY13" s="14">
        <v>0.106296603931126</v>
      </c>
    </row>
    <row r="14" spans="2:51" x14ac:dyDescent="0.3">
      <c r="B14" s="15" t="s">
        <v>77</v>
      </c>
      <c r="C14" s="20">
        <v>1.4869258827769301E-2</v>
      </c>
      <c r="D14" s="20">
        <v>1.5082855365374201E-2</v>
      </c>
      <c r="E14" s="20">
        <v>1.4826228343177299E-2</v>
      </c>
      <c r="F14" s="20"/>
      <c r="G14" s="20">
        <v>2.1698295972069698E-2</v>
      </c>
      <c r="H14" s="20">
        <v>1.6979789568108201E-2</v>
      </c>
      <c r="I14" s="20">
        <v>1.0371762533265E-2</v>
      </c>
      <c r="J14" s="20">
        <v>1.5860433833468801E-2</v>
      </c>
      <c r="K14" s="20">
        <v>7.9357042572147703E-3</v>
      </c>
      <c r="L14" s="20">
        <v>1.6049046386778801E-2</v>
      </c>
      <c r="M14" s="20"/>
      <c r="N14" s="20">
        <v>8.1825989757985402E-3</v>
      </c>
      <c r="O14" s="20">
        <v>1.3941210706465101E-2</v>
      </c>
      <c r="P14" s="20">
        <v>2.4473705307907E-2</v>
      </c>
      <c r="Q14" s="20">
        <v>1.4750011723804799E-2</v>
      </c>
      <c r="R14" s="20"/>
      <c r="S14" s="20">
        <v>1.47492837117057E-2</v>
      </c>
      <c r="T14" s="20">
        <v>0</v>
      </c>
      <c r="U14" s="20">
        <v>3.2685959086941198E-2</v>
      </c>
      <c r="V14" s="20">
        <v>9.0850712770717008E-3</v>
      </c>
      <c r="W14" s="20">
        <v>2.5881722962320299E-2</v>
      </c>
      <c r="X14" s="20">
        <v>3.8597016159597097E-2</v>
      </c>
      <c r="Y14" s="20">
        <v>1.99420426616666E-2</v>
      </c>
      <c r="Z14" s="20">
        <v>1.3921497590681399E-2</v>
      </c>
      <c r="AA14" s="20">
        <v>4.7346227440941404E-3</v>
      </c>
      <c r="AB14" s="20">
        <v>0</v>
      </c>
      <c r="AC14" s="20">
        <v>1.9614834234769798E-2</v>
      </c>
      <c r="AD14" s="20">
        <v>1.47495801192533E-2</v>
      </c>
      <c r="AE14" s="20"/>
      <c r="AF14" s="20">
        <v>1.33354264848781E-2</v>
      </c>
      <c r="AG14" s="20">
        <v>0</v>
      </c>
      <c r="AH14" s="20">
        <v>1.24635267767717E-2</v>
      </c>
      <c r="AI14" s="20">
        <v>1.5819102390217998E-2</v>
      </c>
      <c r="AJ14" s="20"/>
      <c r="AK14" s="20">
        <v>0</v>
      </c>
      <c r="AL14" s="20"/>
      <c r="AM14" s="20">
        <v>0</v>
      </c>
      <c r="AN14" s="20"/>
      <c r="AO14" s="20">
        <v>0</v>
      </c>
      <c r="AP14" s="20"/>
      <c r="AQ14" s="20">
        <v>1.4699946472430701E-2</v>
      </c>
      <c r="AR14" s="20">
        <v>7.9399042153170604E-3</v>
      </c>
      <c r="AS14" s="20">
        <v>1.44749792159124E-2</v>
      </c>
      <c r="AT14" s="20"/>
      <c r="AU14" s="20">
        <v>5.5958963076011498E-3</v>
      </c>
      <c r="AV14" s="20"/>
      <c r="AW14" s="20">
        <v>1.8078207826654601E-2</v>
      </c>
      <c r="AX14" s="20"/>
      <c r="AY14" s="20">
        <v>4.4053054786004102E-3</v>
      </c>
    </row>
    <row r="15" spans="2:51" x14ac:dyDescent="0.3">
      <c r="B15" s="16"/>
    </row>
    <row r="16" spans="2:51" x14ac:dyDescent="0.3">
      <c r="B16" t="s">
        <v>79</v>
      </c>
    </row>
    <row r="17" spans="2:2" x14ac:dyDescent="0.3">
      <c r="B17" t="s">
        <v>80</v>
      </c>
    </row>
    <row r="19" spans="2:2" x14ac:dyDescent="0.3">
      <c r="B19" s="8" t="str">
        <f>HYPERLINK("#'Contents'!A1", "Return to Contents")</f>
        <v>Return to Contents</v>
      </c>
    </row>
  </sheetData>
  <mergeCells count="13">
    <mergeCell ref="AW5"/>
    <mergeCell ref="AY5"/>
    <mergeCell ref="D2:AO2"/>
    <mergeCell ref="AK5"/>
    <mergeCell ref="AM5"/>
    <mergeCell ref="AO5"/>
    <mergeCell ref="AQ5:AS5"/>
    <mergeCell ref="AU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G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7" width="20.6640625" customWidth="1"/>
  </cols>
  <sheetData>
    <row r="2" spans="2:7" ht="40.049999999999997" customHeight="1" x14ac:dyDescent="0.3">
      <c r="D2" s="29" t="s">
        <v>108</v>
      </c>
      <c r="E2" s="26"/>
      <c r="F2" s="26"/>
      <c r="G2" s="26"/>
    </row>
    <row r="6" spans="2:7" ht="49.95" customHeight="1" x14ac:dyDescent="0.3">
      <c r="B6" s="17" t="s">
        <v>15</v>
      </c>
      <c r="C6" s="17" t="s">
        <v>99</v>
      </c>
      <c r="D6" s="17" t="s">
        <v>100</v>
      </c>
      <c r="E6" s="17" t="s">
        <v>101</v>
      </c>
      <c r="F6" s="17" t="s">
        <v>102</v>
      </c>
    </row>
    <row r="7" spans="2:7" x14ac:dyDescent="0.3">
      <c r="B7" s="15" t="s">
        <v>103</v>
      </c>
      <c r="C7" s="14">
        <v>4.1540110894860899E-2</v>
      </c>
      <c r="D7" s="14">
        <v>4.1151647242131599E-2</v>
      </c>
      <c r="E7" s="14">
        <v>0.10677879465312699</v>
      </c>
      <c r="F7" s="14">
        <v>3.36477829738238E-2</v>
      </c>
    </row>
    <row r="8" spans="2:7" x14ac:dyDescent="0.3">
      <c r="B8" s="15" t="s">
        <v>72</v>
      </c>
      <c r="C8" s="14">
        <v>0.12582691015261599</v>
      </c>
      <c r="D8" s="14">
        <v>0.11144515464759901</v>
      </c>
      <c r="E8" s="14">
        <v>0.21133419605120099</v>
      </c>
      <c r="F8" s="14">
        <v>9.1856548277169298E-2</v>
      </c>
    </row>
    <row r="9" spans="2:7" x14ac:dyDescent="0.3">
      <c r="B9" s="15" t="s">
        <v>104</v>
      </c>
      <c r="C9" s="14">
        <v>0.14584932521048799</v>
      </c>
      <c r="D9" s="14">
        <v>0.16490128538030399</v>
      </c>
      <c r="E9" s="14">
        <v>0.20363818030526201</v>
      </c>
      <c r="F9" s="14">
        <v>8.6052400651066896E-2</v>
      </c>
    </row>
    <row r="10" spans="2:7" x14ac:dyDescent="0.3">
      <c r="B10" s="15" t="s">
        <v>74</v>
      </c>
      <c r="C10" s="14">
        <v>0.198276181385934</v>
      </c>
      <c r="D10" s="14">
        <v>0.28823041516667802</v>
      </c>
      <c r="E10" s="14">
        <v>0.13758320200979801</v>
      </c>
      <c r="F10" s="14">
        <v>8.4957124091819894E-2</v>
      </c>
    </row>
    <row r="11" spans="2:7" x14ac:dyDescent="0.3">
      <c r="B11" s="15" t="s">
        <v>105</v>
      </c>
      <c r="C11" s="14">
        <v>0.24465055430102001</v>
      </c>
      <c r="D11" s="14">
        <v>0.27751289836898502</v>
      </c>
      <c r="E11" s="14">
        <v>0.19897024154668799</v>
      </c>
      <c r="F11" s="14">
        <v>0.15355679724773799</v>
      </c>
    </row>
    <row r="12" spans="2:7" x14ac:dyDescent="0.3">
      <c r="B12" s="15" t="s">
        <v>106</v>
      </c>
      <c r="C12" s="14">
        <v>3.2107083800449701E-2</v>
      </c>
      <c r="D12" s="14">
        <v>2.2592328986066799E-2</v>
      </c>
      <c r="E12" s="14">
        <v>2.9675913893262299E-2</v>
      </c>
      <c r="F12" s="14">
        <v>5.4566657105790201E-2</v>
      </c>
    </row>
    <row r="13" spans="2:7" x14ac:dyDescent="0.3">
      <c r="B13" s="15" t="s">
        <v>107</v>
      </c>
      <c r="C13" s="14">
        <v>8.1606451530158497E-2</v>
      </c>
      <c r="D13" s="14">
        <v>5.3270077358156399E-2</v>
      </c>
      <c r="E13" s="14">
        <v>6.3798697042352304E-2</v>
      </c>
      <c r="F13" s="14">
        <v>0.16686878028563401</v>
      </c>
    </row>
    <row r="14" spans="2:7" x14ac:dyDescent="0.3">
      <c r="B14" s="15" t="s">
        <v>76</v>
      </c>
      <c r="C14" s="14">
        <v>0.13014338272447401</v>
      </c>
      <c r="D14" s="14">
        <v>4.08961928500787E-2</v>
      </c>
      <c r="E14" s="14">
        <v>4.8220774498309103E-2</v>
      </c>
      <c r="F14" s="14">
        <v>0.32849390936695799</v>
      </c>
    </row>
    <row r="15" spans="2:7" x14ac:dyDescent="0.3">
      <c r="B15" s="16"/>
      <c r="C15" s="16"/>
      <c r="D15" s="16"/>
      <c r="E15" s="16"/>
      <c r="F15" s="16"/>
    </row>
    <row r="16" spans="2:7" x14ac:dyDescent="0.3">
      <c r="B16" t="s">
        <v>79</v>
      </c>
    </row>
    <row r="17" spans="2:2" x14ac:dyDescent="0.3">
      <c r="B17" t="s">
        <v>80</v>
      </c>
    </row>
    <row r="21" spans="2:2" x14ac:dyDescent="0.3">
      <c r="B21"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Y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5" width="10.6640625" customWidth="1"/>
    <col min="36" max="36" width="2.21875" customWidth="1"/>
    <col min="37" max="37" width="10.6640625" customWidth="1"/>
    <col min="38" max="38" width="2.21875" customWidth="1"/>
    <col min="39" max="39" width="10.6640625" customWidth="1"/>
    <col min="40" max="40" width="2.21875" customWidth="1"/>
    <col min="41" max="41" width="10.6640625" customWidth="1"/>
    <col min="42" max="42" width="2.21875" customWidth="1"/>
    <col min="43" max="45" width="10.6640625" customWidth="1"/>
    <col min="46" max="46" width="2.21875" customWidth="1"/>
    <col min="47" max="47" width="10.6640625" customWidth="1"/>
    <col min="48" max="48" width="2.21875" customWidth="1"/>
    <col min="49" max="49" width="10.6640625" customWidth="1"/>
    <col min="50" max="50" width="2.21875" customWidth="1"/>
    <col min="51" max="51" width="10.6640625" customWidth="1"/>
    <col min="52" max="52" width="2.21875" customWidth="1"/>
  </cols>
  <sheetData>
    <row r="2" spans="2:51" ht="40.049999999999997" customHeight="1" x14ac:dyDescent="0.3">
      <c r="D2" s="29" t="s">
        <v>109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51" ht="30" customHeight="1" x14ac:dyDescent="0.3">
      <c r="B5" s="19"/>
      <c r="C5" s="19"/>
      <c r="D5" s="30" t="s">
        <v>55</v>
      </c>
      <c r="E5" s="30"/>
      <c r="F5" s="19"/>
      <c r="G5" s="30" t="s">
        <v>56</v>
      </c>
      <c r="H5" s="30"/>
      <c r="I5" s="30"/>
      <c r="J5" s="30"/>
      <c r="K5" s="30"/>
      <c r="L5" s="30"/>
      <c r="M5" s="19"/>
      <c r="N5" s="30" t="s">
        <v>57</v>
      </c>
      <c r="O5" s="30"/>
      <c r="P5" s="30"/>
      <c r="Q5" s="30"/>
      <c r="R5" s="19"/>
      <c r="S5" s="30" t="s">
        <v>58</v>
      </c>
      <c r="T5" s="30"/>
      <c r="U5" s="30"/>
      <c r="V5" s="30"/>
      <c r="W5" s="30"/>
      <c r="X5" s="30"/>
      <c r="Y5" s="30"/>
      <c r="Z5" s="30"/>
      <c r="AA5" s="30"/>
      <c r="AB5" s="30"/>
      <c r="AC5" s="30"/>
      <c r="AD5" s="30"/>
      <c r="AE5" s="19"/>
      <c r="AF5" s="30" t="s">
        <v>43</v>
      </c>
      <c r="AG5" s="30"/>
      <c r="AH5" s="30"/>
      <c r="AI5" s="30"/>
      <c r="AJ5" s="19"/>
      <c r="AK5" s="30" t="s">
        <v>59</v>
      </c>
      <c r="AL5" s="19"/>
      <c r="AM5" s="30" t="s">
        <v>60</v>
      </c>
      <c r="AN5" s="19"/>
      <c r="AO5" s="30" t="s">
        <v>49</v>
      </c>
      <c r="AP5" s="19"/>
      <c r="AQ5" s="30" t="s">
        <v>61</v>
      </c>
      <c r="AR5" s="30"/>
      <c r="AS5" s="30"/>
      <c r="AT5" s="19"/>
      <c r="AU5" s="30" t="s">
        <v>52</v>
      </c>
      <c r="AV5" s="19"/>
      <c r="AW5" s="30" t="s">
        <v>62</v>
      </c>
      <c r="AX5" s="19"/>
      <c r="AY5" s="30" t="s">
        <v>54</v>
      </c>
    </row>
    <row r="6" spans="2:5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M6" s="12" t="s">
        <v>48</v>
      </c>
      <c r="AO6" s="12" t="s">
        <v>49</v>
      </c>
      <c r="AQ6" s="12" t="s">
        <v>43</v>
      </c>
      <c r="AR6" s="12" t="s">
        <v>50</v>
      </c>
      <c r="AS6" s="12" t="s">
        <v>51</v>
      </c>
      <c r="AU6" s="12" t="s">
        <v>52</v>
      </c>
      <c r="AW6" s="12" t="s">
        <v>53</v>
      </c>
      <c r="AY6" s="12" t="s">
        <v>54</v>
      </c>
    </row>
    <row r="7" spans="2:51" ht="30" customHeight="1" x14ac:dyDescent="0.3">
      <c r="B7" s="10" t="s">
        <v>19</v>
      </c>
      <c r="C7" s="10">
        <v>1790</v>
      </c>
      <c r="D7" s="10">
        <v>917</v>
      </c>
      <c r="E7" s="10">
        <v>863</v>
      </c>
      <c r="F7" s="10"/>
      <c r="G7" s="10">
        <v>280</v>
      </c>
      <c r="H7" s="10">
        <v>292</v>
      </c>
      <c r="I7" s="10">
        <v>305</v>
      </c>
      <c r="J7" s="10">
        <v>283</v>
      </c>
      <c r="K7" s="10">
        <v>257</v>
      </c>
      <c r="L7" s="10">
        <v>373</v>
      </c>
      <c r="M7" s="10"/>
      <c r="N7" s="10">
        <v>479</v>
      </c>
      <c r="O7" s="10">
        <v>461</v>
      </c>
      <c r="P7" s="10">
        <v>360</v>
      </c>
      <c r="Q7" s="10">
        <v>485</v>
      </c>
      <c r="R7" s="10"/>
      <c r="S7" s="10">
        <v>265</v>
      </c>
      <c r="T7" s="10">
        <v>236</v>
      </c>
      <c r="U7" s="10">
        <v>124</v>
      </c>
      <c r="V7" s="10">
        <v>138</v>
      </c>
      <c r="W7" s="10">
        <v>125</v>
      </c>
      <c r="X7" s="10">
        <v>162</v>
      </c>
      <c r="Y7" s="10">
        <v>143</v>
      </c>
      <c r="Z7" s="10">
        <v>78</v>
      </c>
      <c r="AA7" s="10">
        <v>196</v>
      </c>
      <c r="AB7" s="10">
        <v>166</v>
      </c>
      <c r="AC7" s="10">
        <v>97</v>
      </c>
      <c r="AD7" s="10">
        <v>60</v>
      </c>
      <c r="AE7" s="10"/>
      <c r="AF7" s="10">
        <v>416</v>
      </c>
      <c r="AG7" s="10">
        <v>94</v>
      </c>
      <c r="AH7" s="10">
        <v>276</v>
      </c>
      <c r="AI7" s="10">
        <v>976</v>
      </c>
      <c r="AJ7" s="10"/>
      <c r="AK7" s="10">
        <v>378</v>
      </c>
      <c r="AL7" s="10"/>
      <c r="AM7" s="10">
        <v>610</v>
      </c>
      <c r="AN7" s="10"/>
      <c r="AO7" s="10">
        <v>187</v>
      </c>
      <c r="AP7" s="10"/>
      <c r="AQ7" s="10">
        <v>455</v>
      </c>
      <c r="AR7" s="10">
        <v>136</v>
      </c>
      <c r="AS7" s="10">
        <v>1179</v>
      </c>
      <c r="AT7" s="10"/>
      <c r="AU7" s="10">
        <v>422</v>
      </c>
      <c r="AV7" s="10"/>
      <c r="AW7" s="10">
        <v>368</v>
      </c>
      <c r="AX7" s="10"/>
      <c r="AY7" s="10">
        <v>317</v>
      </c>
    </row>
    <row r="8" spans="2:51" ht="30" customHeight="1" x14ac:dyDescent="0.3">
      <c r="B8" s="11" t="s">
        <v>20</v>
      </c>
      <c r="C8" s="11">
        <v>1790</v>
      </c>
      <c r="D8" s="11">
        <v>878</v>
      </c>
      <c r="E8" s="11">
        <v>902</v>
      </c>
      <c r="F8" s="11"/>
      <c r="G8" s="11">
        <v>252</v>
      </c>
      <c r="H8" s="11">
        <v>305</v>
      </c>
      <c r="I8" s="11">
        <v>304</v>
      </c>
      <c r="J8" s="11">
        <v>303</v>
      </c>
      <c r="K8" s="11">
        <v>251</v>
      </c>
      <c r="L8" s="11">
        <v>375</v>
      </c>
      <c r="M8" s="11"/>
      <c r="N8" s="11">
        <v>481</v>
      </c>
      <c r="O8" s="11">
        <v>464</v>
      </c>
      <c r="P8" s="11">
        <v>393</v>
      </c>
      <c r="Q8" s="11">
        <v>447</v>
      </c>
      <c r="R8" s="11"/>
      <c r="S8" s="11">
        <v>251</v>
      </c>
      <c r="T8" s="11">
        <v>233</v>
      </c>
      <c r="U8" s="11">
        <v>143</v>
      </c>
      <c r="V8" s="11">
        <v>161</v>
      </c>
      <c r="W8" s="11">
        <v>125</v>
      </c>
      <c r="X8" s="11">
        <v>161</v>
      </c>
      <c r="Y8" s="11">
        <v>143</v>
      </c>
      <c r="Z8" s="11">
        <v>72</v>
      </c>
      <c r="AA8" s="11">
        <v>197</v>
      </c>
      <c r="AB8" s="11">
        <v>161</v>
      </c>
      <c r="AC8" s="11">
        <v>89</v>
      </c>
      <c r="AD8" s="11">
        <v>54</v>
      </c>
      <c r="AE8" s="11"/>
      <c r="AF8" s="11">
        <v>412</v>
      </c>
      <c r="AG8" s="11">
        <v>93</v>
      </c>
      <c r="AH8" s="11">
        <v>283</v>
      </c>
      <c r="AI8" s="11">
        <v>976</v>
      </c>
      <c r="AJ8" s="11"/>
      <c r="AK8" s="11">
        <v>374</v>
      </c>
      <c r="AL8" s="11"/>
      <c r="AM8" s="11">
        <v>601</v>
      </c>
      <c r="AN8" s="11"/>
      <c r="AO8" s="11">
        <v>190</v>
      </c>
      <c r="AP8" s="11"/>
      <c r="AQ8" s="11">
        <v>449</v>
      </c>
      <c r="AR8" s="11">
        <v>133</v>
      </c>
      <c r="AS8" s="11">
        <v>1186</v>
      </c>
      <c r="AT8" s="11"/>
      <c r="AU8" s="11">
        <v>413</v>
      </c>
      <c r="AV8" s="11"/>
      <c r="AW8" s="11">
        <v>365</v>
      </c>
      <c r="AX8" s="11"/>
      <c r="AY8" s="11">
        <v>313</v>
      </c>
    </row>
    <row r="9" spans="2:51" x14ac:dyDescent="0.3">
      <c r="B9" s="15" t="s">
        <v>103</v>
      </c>
      <c r="C9" s="14">
        <v>4.1540110894860899E-2</v>
      </c>
      <c r="D9" s="14">
        <v>6.2713969180089799E-2</v>
      </c>
      <c r="E9" s="14">
        <v>2.1403674595929199E-2</v>
      </c>
      <c r="F9" s="14"/>
      <c r="G9" s="14">
        <v>3.3823294929260499E-2</v>
      </c>
      <c r="H9" s="14">
        <v>6.1544235397610697E-2</v>
      </c>
      <c r="I9" s="14">
        <v>4.33383821466602E-2</v>
      </c>
      <c r="J9" s="14">
        <v>2.93647403340568E-2</v>
      </c>
      <c r="K9" s="14">
        <v>3.7074622536053502E-2</v>
      </c>
      <c r="L9" s="14">
        <v>4.1818196881800399E-2</v>
      </c>
      <c r="M9" s="14"/>
      <c r="N9" s="14">
        <v>5.7013214027956102E-2</v>
      </c>
      <c r="O9" s="14">
        <v>2.13144077100136E-2</v>
      </c>
      <c r="P9" s="14">
        <v>2.43038186584878E-2</v>
      </c>
      <c r="Q9" s="14">
        <v>5.7233175042439903E-2</v>
      </c>
      <c r="R9" s="14"/>
      <c r="S9" s="14">
        <v>6.9332901332195399E-2</v>
      </c>
      <c r="T9" s="14">
        <v>5.4442628554843497E-2</v>
      </c>
      <c r="U9" s="14">
        <v>3.9099346412148399E-2</v>
      </c>
      <c r="V9" s="14">
        <v>2.8065913415772799E-2</v>
      </c>
      <c r="W9" s="14">
        <v>5.1778585644208702E-2</v>
      </c>
      <c r="X9" s="14">
        <v>1.7796817389126598E-2</v>
      </c>
      <c r="Y9" s="14">
        <v>4.0779053892204903E-2</v>
      </c>
      <c r="Z9" s="14">
        <v>2.2741496719753101E-2</v>
      </c>
      <c r="AA9" s="14">
        <v>5.5919425765905702E-2</v>
      </c>
      <c r="AB9" s="14">
        <v>1.18751881655083E-2</v>
      </c>
      <c r="AC9" s="14">
        <v>4.96886308029666E-2</v>
      </c>
      <c r="AD9" s="14">
        <v>0</v>
      </c>
      <c r="AE9" s="14"/>
      <c r="AF9" s="14">
        <v>5.7466180129538899E-2</v>
      </c>
      <c r="AG9" s="14">
        <v>6.3034458356676898E-2</v>
      </c>
      <c r="AH9" s="14">
        <v>3.4141748572402299E-2</v>
      </c>
      <c r="AI9" s="14">
        <v>3.5252233499413803E-2</v>
      </c>
      <c r="AJ9" s="14"/>
      <c r="AK9" s="14">
        <v>2.9401145173901199E-2</v>
      </c>
      <c r="AL9" s="14"/>
      <c r="AM9" s="14">
        <v>6.5429935957514507E-2</v>
      </c>
      <c r="AN9" s="14"/>
      <c r="AO9" s="14">
        <v>7.4408516425510496E-2</v>
      </c>
      <c r="AP9" s="14"/>
      <c r="AQ9" s="14">
        <v>6.8070631235635698E-2</v>
      </c>
      <c r="AR9" s="14">
        <v>3.6168361517139001E-2</v>
      </c>
      <c r="AS9" s="14">
        <v>3.2833221377155997E-2</v>
      </c>
      <c r="AT9" s="14"/>
      <c r="AU9" s="14">
        <v>7.6598068313313297E-2</v>
      </c>
      <c r="AV9" s="14"/>
      <c r="AW9" s="14">
        <v>7.1052443461166195E-2</v>
      </c>
      <c r="AX9" s="14"/>
      <c r="AY9" s="14">
        <v>8.1753577722046805E-2</v>
      </c>
    </row>
    <row r="10" spans="2:51" x14ac:dyDescent="0.3">
      <c r="B10" s="15" t="s">
        <v>72</v>
      </c>
      <c r="C10" s="14">
        <v>0.12582691015261599</v>
      </c>
      <c r="D10" s="14">
        <v>0.16992761483950999</v>
      </c>
      <c r="E10" s="14">
        <v>8.2223772069120807E-2</v>
      </c>
      <c r="F10" s="14"/>
      <c r="G10" s="14">
        <v>0.154902869591238</v>
      </c>
      <c r="H10" s="14">
        <v>0.15085873152264401</v>
      </c>
      <c r="I10" s="14">
        <v>0.1144621845913</v>
      </c>
      <c r="J10" s="14">
        <v>9.5494204333871902E-2</v>
      </c>
      <c r="K10" s="14">
        <v>0.104941117143712</v>
      </c>
      <c r="L10" s="14">
        <v>0.133628873287198</v>
      </c>
      <c r="M10" s="14"/>
      <c r="N10" s="14">
        <v>0.14585353762498701</v>
      </c>
      <c r="O10" s="14">
        <v>0.14473639791043399</v>
      </c>
      <c r="P10" s="14">
        <v>9.5897623368734905E-2</v>
      </c>
      <c r="Q10" s="14">
        <v>0.109729386070716</v>
      </c>
      <c r="R10" s="14"/>
      <c r="S10" s="14">
        <v>0.127068719739308</v>
      </c>
      <c r="T10" s="14">
        <v>0.10562420134323899</v>
      </c>
      <c r="U10" s="14">
        <v>9.3232419728063995E-2</v>
      </c>
      <c r="V10" s="14">
        <v>0.12326399209851401</v>
      </c>
      <c r="W10" s="14">
        <v>8.7034614727915599E-2</v>
      </c>
      <c r="X10" s="14">
        <v>0.160042456601901</v>
      </c>
      <c r="Y10" s="14">
        <v>0.175483796244393</v>
      </c>
      <c r="Z10" s="14">
        <v>0.11122340036450901</v>
      </c>
      <c r="AA10" s="14">
        <v>0.20264608490677799</v>
      </c>
      <c r="AB10" s="14">
        <v>7.1473474788747202E-2</v>
      </c>
      <c r="AC10" s="14">
        <v>0.13225393410845801</v>
      </c>
      <c r="AD10" s="14">
        <v>4.8109933505007897E-2</v>
      </c>
      <c r="AE10" s="14"/>
      <c r="AF10" s="14">
        <v>0.195539093596314</v>
      </c>
      <c r="AG10" s="14">
        <v>0.25207082052181601</v>
      </c>
      <c r="AH10" s="14">
        <v>0.11331644102314301</v>
      </c>
      <c r="AI10" s="14">
        <v>8.6646578566752494E-2</v>
      </c>
      <c r="AJ10" s="14"/>
      <c r="AK10" s="14">
        <v>0.15305495651396001</v>
      </c>
      <c r="AL10" s="14"/>
      <c r="AM10" s="14">
        <v>0.17454918407756001</v>
      </c>
      <c r="AN10" s="14"/>
      <c r="AO10" s="14">
        <v>0.16388167742266799</v>
      </c>
      <c r="AP10" s="14"/>
      <c r="AQ10" s="14">
        <v>0.194715319616896</v>
      </c>
      <c r="AR10" s="14">
        <v>0.21325160066537199</v>
      </c>
      <c r="AS10" s="14">
        <v>9.0355134917613905E-2</v>
      </c>
      <c r="AT10" s="14"/>
      <c r="AU10" s="14">
        <v>0.21831045224846601</v>
      </c>
      <c r="AV10" s="14"/>
      <c r="AW10" s="14">
        <v>0.243561371640585</v>
      </c>
      <c r="AX10" s="14"/>
      <c r="AY10" s="14">
        <v>0.23756740508327701</v>
      </c>
    </row>
    <row r="11" spans="2:51" x14ac:dyDescent="0.3">
      <c r="B11" s="15" t="s">
        <v>104</v>
      </c>
      <c r="C11" s="14">
        <v>0.14584932521048799</v>
      </c>
      <c r="D11" s="14">
        <v>0.17361977347463001</v>
      </c>
      <c r="E11" s="14">
        <v>0.116957215675676</v>
      </c>
      <c r="F11" s="14"/>
      <c r="G11" s="14">
        <v>0.239044953878465</v>
      </c>
      <c r="H11" s="14">
        <v>0.22807408872108101</v>
      </c>
      <c r="I11" s="14">
        <v>0.12988102607598601</v>
      </c>
      <c r="J11" s="14">
        <v>0.13748942011622101</v>
      </c>
      <c r="K11" s="14">
        <v>0.10250689989213101</v>
      </c>
      <c r="L11" s="14">
        <v>6.4957022050933302E-2</v>
      </c>
      <c r="M11" s="14"/>
      <c r="N11" s="14">
        <v>0.19899349141307399</v>
      </c>
      <c r="O11" s="14">
        <v>0.167334604146051</v>
      </c>
      <c r="P11" s="14">
        <v>0.107869541817728</v>
      </c>
      <c r="Q11" s="14">
        <v>0.101383526843288</v>
      </c>
      <c r="R11" s="14"/>
      <c r="S11" s="14">
        <v>0.22156397180321899</v>
      </c>
      <c r="T11" s="14">
        <v>0.13416282228791901</v>
      </c>
      <c r="U11" s="14">
        <v>0.16533959528001499</v>
      </c>
      <c r="V11" s="14">
        <v>0.103133835216125</v>
      </c>
      <c r="W11" s="14">
        <v>9.6985471004385093E-2</v>
      </c>
      <c r="X11" s="14">
        <v>0.14337996322208099</v>
      </c>
      <c r="Y11" s="14">
        <v>0.148769817817092</v>
      </c>
      <c r="Z11" s="14">
        <v>0.180753111141158</v>
      </c>
      <c r="AA11" s="14">
        <v>0.13329598666575601</v>
      </c>
      <c r="AB11" s="14">
        <v>0.108959638724793</v>
      </c>
      <c r="AC11" s="14">
        <v>0.149637555331467</v>
      </c>
      <c r="AD11" s="14">
        <v>0.13574053868257399</v>
      </c>
      <c r="AE11" s="14"/>
      <c r="AF11" s="14">
        <v>0.19893934200500199</v>
      </c>
      <c r="AG11" s="14">
        <v>0.19093158271876901</v>
      </c>
      <c r="AH11" s="14">
        <v>8.8295865364536902E-2</v>
      </c>
      <c r="AI11" s="14">
        <v>0.134057576241256</v>
      </c>
      <c r="AJ11" s="14"/>
      <c r="AK11" s="14">
        <v>0.171083572607589</v>
      </c>
      <c r="AL11" s="14"/>
      <c r="AM11" s="14">
        <v>0.20850002715711899</v>
      </c>
      <c r="AN11" s="14"/>
      <c r="AO11" s="14">
        <v>0.127175124212563</v>
      </c>
      <c r="AP11" s="14"/>
      <c r="AQ11" s="14">
        <v>0.202824328319787</v>
      </c>
      <c r="AR11" s="14">
        <v>0.257660324462403</v>
      </c>
      <c r="AS11" s="14">
        <v>0.113591046983824</v>
      </c>
      <c r="AT11" s="14"/>
      <c r="AU11" s="14">
        <v>0.23175890624468101</v>
      </c>
      <c r="AV11" s="14"/>
      <c r="AW11" s="14">
        <v>0.23075809754416199</v>
      </c>
      <c r="AX11" s="14"/>
      <c r="AY11" s="14">
        <v>0.26079023524633099</v>
      </c>
    </row>
    <row r="12" spans="2:51" x14ac:dyDescent="0.3">
      <c r="B12" s="15" t="s">
        <v>74</v>
      </c>
      <c r="C12" s="14">
        <v>0.198276181385934</v>
      </c>
      <c r="D12" s="14">
        <v>0.18921236232590199</v>
      </c>
      <c r="E12" s="14">
        <v>0.20593563766761999</v>
      </c>
      <c r="F12" s="14"/>
      <c r="G12" s="14">
        <v>0.174631020458479</v>
      </c>
      <c r="H12" s="14">
        <v>0.201322120668467</v>
      </c>
      <c r="I12" s="14">
        <v>0.25236253984069201</v>
      </c>
      <c r="J12" s="14">
        <v>0.23507329697283</v>
      </c>
      <c r="K12" s="14">
        <v>0.192535599171059</v>
      </c>
      <c r="L12" s="14">
        <v>0.141880625767837</v>
      </c>
      <c r="M12" s="14"/>
      <c r="N12" s="14">
        <v>0.198827448433053</v>
      </c>
      <c r="O12" s="14">
        <v>0.22152423341493599</v>
      </c>
      <c r="P12" s="14">
        <v>0.200389823857613</v>
      </c>
      <c r="Q12" s="14">
        <v>0.17391032864418399</v>
      </c>
      <c r="R12" s="14"/>
      <c r="S12" s="14">
        <v>0.16396364192441601</v>
      </c>
      <c r="T12" s="14">
        <v>0.23737059802073099</v>
      </c>
      <c r="U12" s="14">
        <v>0.13337893661824801</v>
      </c>
      <c r="V12" s="14">
        <v>0.174226988833111</v>
      </c>
      <c r="W12" s="14">
        <v>0.24708894874144699</v>
      </c>
      <c r="X12" s="14">
        <v>0.222321718577904</v>
      </c>
      <c r="Y12" s="14">
        <v>0.21221518047917901</v>
      </c>
      <c r="Z12" s="14">
        <v>0.209032161782779</v>
      </c>
      <c r="AA12" s="14">
        <v>0.195265781449383</v>
      </c>
      <c r="AB12" s="14">
        <v>0.192064062835136</v>
      </c>
      <c r="AC12" s="14">
        <v>0.25238848183352203</v>
      </c>
      <c r="AD12" s="14">
        <v>0.13706959998395599</v>
      </c>
      <c r="AE12" s="14"/>
      <c r="AF12" s="14">
        <v>0.17821809060504101</v>
      </c>
      <c r="AG12" s="14">
        <v>0.18042305780361501</v>
      </c>
      <c r="AH12" s="14">
        <v>0.20954655924416199</v>
      </c>
      <c r="AI12" s="14">
        <v>0.20319788203983899</v>
      </c>
      <c r="AJ12" s="14"/>
      <c r="AK12" s="14">
        <v>0.23581134486656999</v>
      </c>
      <c r="AL12" s="14"/>
      <c r="AM12" s="14">
        <v>0.213678261468398</v>
      </c>
      <c r="AN12" s="14"/>
      <c r="AO12" s="14">
        <v>0.17944053282014799</v>
      </c>
      <c r="AP12" s="14"/>
      <c r="AQ12" s="14">
        <v>0.16844980504021401</v>
      </c>
      <c r="AR12" s="14">
        <v>0.18864886670153</v>
      </c>
      <c r="AS12" s="14">
        <v>0.209838709016376</v>
      </c>
      <c r="AT12" s="14"/>
      <c r="AU12" s="14">
        <v>0.16114515853709099</v>
      </c>
      <c r="AV12" s="14"/>
      <c r="AW12" s="14">
        <v>0.15940114024386901</v>
      </c>
      <c r="AX12" s="14"/>
      <c r="AY12" s="14">
        <v>0.17948202118193801</v>
      </c>
    </row>
    <row r="13" spans="2:51" x14ac:dyDescent="0.3">
      <c r="B13" s="15" t="s">
        <v>105</v>
      </c>
      <c r="C13" s="14">
        <v>0.24465055430102001</v>
      </c>
      <c r="D13" s="14">
        <v>0.18780130760985</v>
      </c>
      <c r="E13" s="14">
        <v>0.30052862036276601</v>
      </c>
      <c r="F13" s="14"/>
      <c r="G13" s="14">
        <v>0.15870691141042301</v>
      </c>
      <c r="H13" s="14">
        <v>0.16525852593565199</v>
      </c>
      <c r="I13" s="14">
        <v>0.26535671959621498</v>
      </c>
      <c r="J13" s="14">
        <v>0.23693721629435199</v>
      </c>
      <c r="K13" s="14">
        <v>0.29024560718180997</v>
      </c>
      <c r="L13" s="14">
        <v>0.32600412524786498</v>
      </c>
      <c r="M13" s="14"/>
      <c r="N13" s="14">
        <v>0.240302932453129</v>
      </c>
      <c r="O13" s="14">
        <v>0.22471312163113399</v>
      </c>
      <c r="P13" s="14">
        <v>0.290003518941093</v>
      </c>
      <c r="Q13" s="14">
        <v>0.23053196327630501</v>
      </c>
      <c r="R13" s="14"/>
      <c r="S13" s="14">
        <v>0.17162993794450401</v>
      </c>
      <c r="T13" s="14">
        <v>0.25202874660503699</v>
      </c>
      <c r="U13" s="14">
        <v>0.332803768326283</v>
      </c>
      <c r="V13" s="14">
        <v>0.211630696258826</v>
      </c>
      <c r="W13" s="14">
        <v>0.285843624568346</v>
      </c>
      <c r="X13" s="14">
        <v>0.25703875154658701</v>
      </c>
      <c r="Y13" s="14">
        <v>0.25302202416525599</v>
      </c>
      <c r="Z13" s="14">
        <v>0.22005416045088</v>
      </c>
      <c r="AA13" s="14">
        <v>0.216055018394925</v>
      </c>
      <c r="AB13" s="14">
        <v>0.31040851998702002</v>
      </c>
      <c r="AC13" s="14">
        <v>0.19706722305324401</v>
      </c>
      <c r="AD13" s="14">
        <v>0.28228964409177898</v>
      </c>
      <c r="AE13" s="14"/>
      <c r="AF13" s="14">
        <v>0.20210399147483499</v>
      </c>
      <c r="AG13" s="14">
        <v>0.14715843042860799</v>
      </c>
      <c r="AH13" s="14">
        <v>0.33379045124401402</v>
      </c>
      <c r="AI13" s="14">
        <v>0.25184328277653301</v>
      </c>
      <c r="AJ13" s="14"/>
      <c r="AK13" s="14">
        <v>0.19137061725266499</v>
      </c>
      <c r="AL13" s="14"/>
      <c r="AM13" s="14">
        <v>0.20727221599040799</v>
      </c>
      <c r="AN13" s="14"/>
      <c r="AO13" s="14">
        <v>0.237208610893446</v>
      </c>
      <c r="AP13" s="14"/>
      <c r="AQ13" s="14">
        <v>0.18625903421873399</v>
      </c>
      <c r="AR13" s="14">
        <v>0.175246350604363</v>
      </c>
      <c r="AS13" s="14">
        <v>0.27396180116945801</v>
      </c>
      <c r="AT13" s="14"/>
      <c r="AU13" s="14">
        <v>0.16689923039925</v>
      </c>
      <c r="AV13" s="14"/>
      <c r="AW13" s="14">
        <v>0.17039413159143299</v>
      </c>
      <c r="AX13" s="14"/>
      <c r="AY13" s="14">
        <v>0.13277356950477701</v>
      </c>
    </row>
    <row r="14" spans="2:51" x14ac:dyDescent="0.3">
      <c r="B14" s="15" t="s">
        <v>106</v>
      </c>
      <c r="C14" s="14">
        <v>3.2107083800449701E-2</v>
      </c>
      <c r="D14" s="14">
        <v>3.6944640378924899E-2</v>
      </c>
      <c r="E14" s="14">
        <v>2.77571241245653E-2</v>
      </c>
      <c r="F14" s="14"/>
      <c r="G14" s="14">
        <v>2.0574506374216699E-2</v>
      </c>
      <c r="H14" s="14">
        <v>2.07521741234197E-2</v>
      </c>
      <c r="I14" s="14">
        <v>2.2977384771676899E-2</v>
      </c>
      <c r="J14" s="14">
        <v>4.3226971693898601E-2</v>
      </c>
      <c r="K14" s="14">
        <v>3.1989133960302701E-2</v>
      </c>
      <c r="L14" s="14">
        <v>4.7605926045871202E-2</v>
      </c>
      <c r="M14" s="14"/>
      <c r="N14" s="14">
        <v>2.0050431560778102E-2</v>
      </c>
      <c r="O14" s="14">
        <v>2.6737480437491301E-2</v>
      </c>
      <c r="P14" s="14">
        <v>3.7597732748069899E-2</v>
      </c>
      <c r="Q14" s="14">
        <v>4.6186403868195197E-2</v>
      </c>
      <c r="R14" s="14"/>
      <c r="S14" s="14">
        <v>2.9847318825513499E-2</v>
      </c>
      <c r="T14" s="14">
        <v>2.5798718028842801E-2</v>
      </c>
      <c r="U14" s="14">
        <v>2.61324082723507E-2</v>
      </c>
      <c r="V14" s="14">
        <v>7.3162049163640303E-2</v>
      </c>
      <c r="W14" s="14">
        <v>4.5946659828057602E-2</v>
      </c>
      <c r="X14" s="14">
        <v>1.9048945959327698E-2</v>
      </c>
      <c r="Y14" s="14">
        <v>1.3902330441116099E-2</v>
      </c>
      <c r="Z14" s="14">
        <v>3.6945657201811699E-2</v>
      </c>
      <c r="AA14" s="14">
        <v>2.4260173766849202E-2</v>
      </c>
      <c r="AB14" s="14">
        <v>3.1106061909655501E-2</v>
      </c>
      <c r="AC14" s="14">
        <v>2.90914124832862E-2</v>
      </c>
      <c r="AD14" s="14">
        <v>4.8523366878350398E-2</v>
      </c>
      <c r="AE14" s="14"/>
      <c r="AF14" s="14">
        <v>2.69501195462221E-2</v>
      </c>
      <c r="AG14" s="14">
        <v>2.6481184135066199E-2</v>
      </c>
      <c r="AH14" s="14">
        <v>3.0908720387949101E-2</v>
      </c>
      <c r="AI14" s="14">
        <v>3.4975225700603602E-2</v>
      </c>
      <c r="AJ14" s="14"/>
      <c r="AK14" s="14">
        <v>2.5576378653713702E-2</v>
      </c>
      <c r="AL14" s="14"/>
      <c r="AM14" s="14">
        <v>2.0314256731056399E-2</v>
      </c>
      <c r="AN14" s="14"/>
      <c r="AO14" s="14">
        <v>3.2027785208784902E-2</v>
      </c>
      <c r="AP14" s="14"/>
      <c r="AQ14" s="14">
        <v>2.6299825636691102E-2</v>
      </c>
      <c r="AR14" s="14">
        <v>7.6833229577136803E-3</v>
      </c>
      <c r="AS14" s="14">
        <v>3.6146713773128697E-2</v>
      </c>
      <c r="AT14" s="14"/>
      <c r="AU14" s="14">
        <v>1.7777170307633799E-2</v>
      </c>
      <c r="AV14" s="14"/>
      <c r="AW14" s="14">
        <v>2.2795367857123099E-2</v>
      </c>
      <c r="AX14" s="14"/>
      <c r="AY14" s="14">
        <v>1.8768029143018401E-2</v>
      </c>
    </row>
    <row r="15" spans="2:51" x14ac:dyDescent="0.3">
      <c r="B15" s="15" t="s">
        <v>107</v>
      </c>
      <c r="C15" s="14">
        <v>8.1606451530158497E-2</v>
      </c>
      <c r="D15" s="14">
        <v>6.7945657809149906E-2</v>
      </c>
      <c r="E15" s="14">
        <v>9.5799021802906795E-2</v>
      </c>
      <c r="F15" s="14"/>
      <c r="G15" s="14">
        <v>5.2493660609641897E-2</v>
      </c>
      <c r="H15" s="14">
        <v>4.7519468295685797E-2</v>
      </c>
      <c r="I15" s="14">
        <v>8.6199063429760206E-2</v>
      </c>
      <c r="J15" s="14">
        <v>9.0144974040134301E-2</v>
      </c>
      <c r="K15" s="14">
        <v>0.120388718532581</v>
      </c>
      <c r="L15" s="14">
        <v>9.2343327204752898E-2</v>
      </c>
      <c r="M15" s="14"/>
      <c r="N15" s="14">
        <v>4.7532492964891503E-2</v>
      </c>
      <c r="O15" s="14">
        <v>6.38941756609019E-2</v>
      </c>
      <c r="P15" s="14">
        <v>0.10103062081608399</v>
      </c>
      <c r="Q15" s="14">
        <v>0.120493260929511</v>
      </c>
      <c r="R15" s="14"/>
      <c r="S15" s="14">
        <v>9.2712407265619898E-2</v>
      </c>
      <c r="T15" s="14">
        <v>6.7800431113222898E-2</v>
      </c>
      <c r="U15" s="14">
        <v>9.5214947426064803E-2</v>
      </c>
      <c r="V15" s="14">
        <v>0.13183685248274399</v>
      </c>
      <c r="W15" s="14">
        <v>7.3725187473266798E-2</v>
      </c>
      <c r="X15" s="14">
        <v>5.1100675830694102E-2</v>
      </c>
      <c r="Y15" s="14">
        <v>6.2395731741125199E-2</v>
      </c>
      <c r="Z15" s="14">
        <v>0.12767376877141101</v>
      </c>
      <c r="AA15" s="14">
        <v>4.7231176577818897E-2</v>
      </c>
      <c r="AB15" s="14">
        <v>9.1945068250668005E-2</v>
      </c>
      <c r="AC15" s="14">
        <v>5.73672725060414E-2</v>
      </c>
      <c r="AD15" s="14">
        <v>0.136979725607354</v>
      </c>
      <c r="AE15" s="14"/>
      <c r="AF15" s="14">
        <v>6.4161408546429696E-2</v>
      </c>
      <c r="AG15" s="14">
        <v>4.3489191120709099E-2</v>
      </c>
      <c r="AH15" s="14">
        <v>0.103110268369388</v>
      </c>
      <c r="AI15" s="14">
        <v>8.6764091951164607E-2</v>
      </c>
      <c r="AJ15" s="14"/>
      <c r="AK15" s="14">
        <v>6.9063096908101196E-2</v>
      </c>
      <c r="AL15" s="14"/>
      <c r="AM15" s="14">
        <v>4.1419618260231397E-2</v>
      </c>
      <c r="AN15" s="14"/>
      <c r="AO15" s="14">
        <v>7.3225982281275206E-2</v>
      </c>
      <c r="AP15" s="14"/>
      <c r="AQ15" s="14">
        <v>6.7355565258571504E-2</v>
      </c>
      <c r="AR15" s="14">
        <v>3.98260910826507E-2</v>
      </c>
      <c r="AS15" s="14">
        <v>9.3140068812407106E-2</v>
      </c>
      <c r="AT15" s="14"/>
      <c r="AU15" s="14">
        <v>5.3078518717721797E-2</v>
      </c>
      <c r="AV15" s="14"/>
      <c r="AW15" s="14">
        <v>3.94844870726326E-2</v>
      </c>
      <c r="AX15" s="14"/>
      <c r="AY15" s="14">
        <v>3.2719803282347998E-2</v>
      </c>
    </row>
    <row r="16" spans="2:51" x14ac:dyDescent="0.3">
      <c r="B16" s="15" t="s">
        <v>76</v>
      </c>
      <c r="C16" s="20">
        <v>0.13014338272447401</v>
      </c>
      <c r="D16" s="20">
        <v>0.111834674381945</v>
      </c>
      <c r="E16" s="20">
        <v>0.14939493370141599</v>
      </c>
      <c r="F16" s="20"/>
      <c r="G16" s="20">
        <v>0.165822782748275</v>
      </c>
      <c r="H16" s="20">
        <v>0.124670655335439</v>
      </c>
      <c r="I16" s="20">
        <v>8.5422699547709896E-2</v>
      </c>
      <c r="J16" s="20">
        <v>0.13226917621463599</v>
      </c>
      <c r="K16" s="20">
        <v>0.120318301582351</v>
      </c>
      <c r="L16" s="20">
        <v>0.151761903513741</v>
      </c>
      <c r="M16" s="20"/>
      <c r="N16" s="20">
        <v>9.1426451522131399E-2</v>
      </c>
      <c r="O16" s="20">
        <v>0.129745579089037</v>
      </c>
      <c r="P16" s="20">
        <v>0.14290731979218901</v>
      </c>
      <c r="Q16" s="20">
        <v>0.16053195532535999</v>
      </c>
      <c r="R16" s="20"/>
      <c r="S16" s="20">
        <v>0.12388110116522399</v>
      </c>
      <c r="T16" s="20">
        <v>0.122771854046164</v>
      </c>
      <c r="U16" s="20">
        <v>0.114798577936826</v>
      </c>
      <c r="V16" s="20">
        <v>0.15467967253126699</v>
      </c>
      <c r="W16" s="20">
        <v>0.111596908012374</v>
      </c>
      <c r="X16" s="20">
        <v>0.12927067087237901</v>
      </c>
      <c r="Y16" s="20">
        <v>9.3432065219633098E-2</v>
      </c>
      <c r="Z16" s="20">
        <v>9.1576243567697696E-2</v>
      </c>
      <c r="AA16" s="20">
        <v>0.125326352472584</v>
      </c>
      <c r="AB16" s="20">
        <v>0.182167985338472</v>
      </c>
      <c r="AC16" s="20">
        <v>0.13250548988101499</v>
      </c>
      <c r="AD16" s="20">
        <v>0.21128719125098</v>
      </c>
      <c r="AE16" s="20"/>
      <c r="AF16" s="20">
        <v>7.6621774096616704E-2</v>
      </c>
      <c r="AG16" s="20">
        <v>9.6411274914740303E-2</v>
      </c>
      <c r="AH16" s="20">
        <v>8.6889945794404094E-2</v>
      </c>
      <c r="AI16" s="20">
        <v>0.16726312922443801</v>
      </c>
      <c r="AJ16" s="20"/>
      <c r="AK16" s="20">
        <v>0.1246388880235</v>
      </c>
      <c r="AL16" s="20"/>
      <c r="AM16" s="20">
        <v>6.8836500357712396E-2</v>
      </c>
      <c r="AN16" s="20"/>
      <c r="AO16" s="20">
        <v>0.112631770735605</v>
      </c>
      <c r="AP16" s="20"/>
      <c r="AQ16" s="20">
        <v>8.6025490673471594E-2</v>
      </c>
      <c r="AR16" s="20">
        <v>8.1515082008829495E-2</v>
      </c>
      <c r="AS16" s="20">
        <v>0.15013330395003599</v>
      </c>
      <c r="AT16" s="20"/>
      <c r="AU16" s="20">
        <v>7.4432495231843795E-2</v>
      </c>
      <c r="AV16" s="20"/>
      <c r="AW16" s="20">
        <v>6.2552960589029205E-2</v>
      </c>
      <c r="AX16" s="20"/>
      <c r="AY16" s="20">
        <v>5.6145358836264897E-2</v>
      </c>
    </row>
    <row r="17" spans="2:2" x14ac:dyDescent="0.3">
      <c r="B17" s="16"/>
    </row>
    <row r="18" spans="2:2" x14ac:dyDescent="0.3">
      <c r="B18" t="s">
        <v>79</v>
      </c>
    </row>
    <row r="19" spans="2:2" x14ac:dyDescent="0.3">
      <c r="B19" t="s">
        <v>80</v>
      </c>
    </row>
    <row r="21" spans="2:2" x14ac:dyDescent="0.3">
      <c r="B21" s="8" t="str">
        <f>HYPERLINK("#'Contents'!A1", "Return to Contents")</f>
        <v>Return to Contents</v>
      </c>
    </row>
  </sheetData>
  <mergeCells count="13">
    <mergeCell ref="AW5"/>
    <mergeCell ref="AY5"/>
    <mergeCell ref="D2:AO2"/>
    <mergeCell ref="AK5"/>
    <mergeCell ref="AM5"/>
    <mergeCell ref="AO5"/>
    <mergeCell ref="AQ5:AS5"/>
    <mergeCell ref="AU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Y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5" width="10.6640625" customWidth="1"/>
    <col min="36" max="36" width="2.21875" customWidth="1"/>
    <col min="37" max="37" width="10.6640625" customWidth="1"/>
    <col min="38" max="38" width="2.21875" customWidth="1"/>
    <col min="39" max="39" width="10.6640625" customWidth="1"/>
    <col min="40" max="40" width="2.21875" customWidth="1"/>
    <col min="41" max="41" width="10.6640625" customWidth="1"/>
    <col min="42" max="42" width="2.21875" customWidth="1"/>
    <col min="43" max="45" width="10.6640625" customWidth="1"/>
    <col min="46" max="46" width="2.21875" customWidth="1"/>
    <col min="47" max="47" width="10.6640625" customWidth="1"/>
    <col min="48" max="48" width="2.21875" customWidth="1"/>
    <col min="49" max="49" width="10.6640625" customWidth="1"/>
    <col min="50" max="50" width="2.21875" customWidth="1"/>
    <col min="51" max="51" width="10.6640625" customWidth="1"/>
    <col min="52" max="52" width="2.21875" customWidth="1"/>
  </cols>
  <sheetData>
    <row r="2" spans="2:51" ht="40.049999999999997" customHeight="1" x14ac:dyDescent="0.3">
      <c r="D2" s="29" t="s">
        <v>110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51" ht="30" customHeight="1" x14ac:dyDescent="0.3">
      <c r="B5" s="19"/>
      <c r="C5" s="19"/>
      <c r="D5" s="30" t="s">
        <v>55</v>
      </c>
      <c r="E5" s="30"/>
      <c r="F5" s="19"/>
      <c r="G5" s="30" t="s">
        <v>56</v>
      </c>
      <c r="H5" s="30"/>
      <c r="I5" s="30"/>
      <c r="J5" s="30"/>
      <c r="K5" s="30"/>
      <c r="L5" s="30"/>
      <c r="M5" s="19"/>
      <c r="N5" s="30" t="s">
        <v>57</v>
      </c>
      <c r="O5" s="30"/>
      <c r="P5" s="30"/>
      <c r="Q5" s="30"/>
      <c r="R5" s="19"/>
      <c r="S5" s="30" t="s">
        <v>58</v>
      </c>
      <c r="T5" s="30"/>
      <c r="U5" s="30"/>
      <c r="V5" s="30"/>
      <c r="W5" s="30"/>
      <c r="X5" s="30"/>
      <c r="Y5" s="30"/>
      <c r="Z5" s="30"/>
      <c r="AA5" s="30"/>
      <c r="AB5" s="30"/>
      <c r="AC5" s="30"/>
      <c r="AD5" s="30"/>
      <c r="AE5" s="19"/>
      <c r="AF5" s="30" t="s">
        <v>43</v>
      </c>
      <c r="AG5" s="30"/>
      <c r="AH5" s="30"/>
      <c r="AI5" s="30"/>
      <c r="AJ5" s="19"/>
      <c r="AK5" s="30" t="s">
        <v>59</v>
      </c>
      <c r="AL5" s="19"/>
      <c r="AM5" s="30" t="s">
        <v>60</v>
      </c>
      <c r="AN5" s="19"/>
      <c r="AO5" s="30" t="s">
        <v>49</v>
      </c>
      <c r="AP5" s="19"/>
      <c r="AQ5" s="30" t="s">
        <v>61</v>
      </c>
      <c r="AR5" s="30"/>
      <c r="AS5" s="30"/>
      <c r="AT5" s="19"/>
      <c r="AU5" s="30" t="s">
        <v>52</v>
      </c>
      <c r="AV5" s="19"/>
      <c r="AW5" s="30" t="s">
        <v>62</v>
      </c>
      <c r="AX5" s="19"/>
      <c r="AY5" s="30" t="s">
        <v>54</v>
      </c>
    </row>
    <row r="6" spans="2:5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M6" s="12" t="s">
        <v>48</v>
      </c>
      <c r="AO6" s="12" t="s">
        <v>49</v>
      </c>
      <c r="AQ6" s="12" t="s">
        <v>43</v>
      </c>
      <c r="AR6" s="12" t="s">
        <v>50</v>
      </c>
      <c r="AS6" s="12" t="s">
        <v>51</v>
      </c>
      <c r="AU6" s="12" t="s">
        <v>52</v>
      </c>
      <c r="AW6" s="12" t="s">
        <v>53</v>
      </c>
      <c r="AY6" s="12" t="s">
        <v>54</v>
      </c>
    </row>
    <row r="7" spans="2:51" ht="30" customHeight="1" x14ac:dyDescent="0.3">
      <c r="B7" s="10" t="s">
        <v>19</v>
      </c>
      <c r="C7" s="10">
        <v>1790</v>
      </c>
      <c r="D7" s="10">
        <v>917</v>
      </c>
      <c r="E7" s="10">
        <v>863</v>
      </c>
      <c r="F7" s="10"/>
      <c r="G7" s="10">
        <v>280</v>
      </c>
      <c r="H7" s="10">
        <v>292</v>
      </c>
      <c r="I7" s="10">
        <v>305</v>
      </c>
      <c r="J7" s="10">
        <v>283</v>
      </c>
      <c r="K7" s="10">
        <v>257</v>
      </c>
      <c r="L7" s="10">
        <v>373</v>
      </c>
      <c r="M7" s="10"/>
      <c r="N7" s="10">
        <v>479</v>
      </c>
      <c r="O7" s="10">
        <v>461</v>
      </c>
      <c r="P7" s="10">
        <v>360</v>
      </c>
      <c r="Q7" s="10">
        <v>485</v>
      </c>
      <c r="R7" s="10"/>
      <c r="S7" s="10">
        <v>265</v>
      </c>
      <c r="T7" s="10">
        <v>236</v>
      </c>
      <c r="U7" s="10">
        <v>124</v>
      </c>
      <c r="V7" s="10">
        <v>138</v>
      </c>
      <c r="W7" s="10">
        <v>125</v>
      </c>
      <c r="X7" s="10">
        <v>162</v>
      </c>
      <c r="Y7" s="10">
        <v>143</v>
      </c>
      <c r="Z7" s="10">
        <v>78</v>
      </c>
      <c r="AA7" s="10">
        <v>196</v>
      </c>
      <c r="AB7" s="10">
        <v>166</v>
      </c>
      <c r="AC7" s="10">
        <v>97</v>
      </c>
      <c r="AD7" s="10">
        <v>60</v>
      </c>
      <c r="AE7" s="10"/>
      <c r="AF7" s="10">
        <v>416</v>
      </c>
      <c r="AG7" s="10">
        <v>94</v>
      </c>
      <c r="AH7" s="10">
        <v>276</v>
      </c>
      <c r="AI7" s="10">
        <v>976</v>
      </c>
      <c r="AJ7" s="10"/>
      <c r="AK7" s="10">
        <v>378</v>
      </c>
      <c r="AL7" s="10"/>
      <c r="AM7" s="10">
        <v>610</v>
      </c>
      <c r="AN7" s="10"/>
      <c r="AO7" s="10">
        <v>187</v>
      </c>
      <c r="AP7" s="10"/>
      <c r="AQ7" s="10">
        <v>455</v>
      </c>
      <c r="AR7" s="10">
        <v>136</v>
      </c>
      <c r="AS7" s="10">
        <v>1179</v>
      </c>
      <c r="AT7" s="10"/>
      <c r="AU7" s="10">
        <v>422</v>
      </c>
      <c r="AV7" s="10"/>
      <c r="AW7" s="10">
        <v>368</v>
      </c>
      <c r="AX7" s="10"/>
      <c r="AY7" s="10">
        <v>317</v>
      </c>
    </row>
    <row r="8" spans="2:51" ht="30" customHeight="1" x14ac:dyDescent="0.3">
      <c r="B8" s="11" t="s">
        <v>20</v>
      </c>
      <c r="C8" s="11">
        <v>1790</v>
      </c>
      <c r="D8" s="11">
        <v>878</v>
      </c>
      <c r="E8" s="11">
        <v>902</v>
      </c>
      <c r="F8" s="11"/>
      <c r="G8" s="11">
        <v>252</v>
      </c>
      <c r="H8" s="11">
        <v>305</v>
      </c>
      <c r="I8" s="11">
        <v>304</v>
      </c>
      <c r="J8" s="11">
        <v>303</v>
      </c>
      <c r="K8" s="11">
        <v>251</v>
      </c>
      <c r="L8" s="11">
        <v>375</v>
      </c>
      <c r="M8" s="11"/>
      <c r="N8" s="11">
        <v>481</v>
      </c>
      <c r="O8" s="11">
        <v>464</v>
      </c>
      <c r="P8" s="11">
        <v>393</v>
      </c>
      <c r="Q8" s="11">
        <v>447</v>
      </c>
      <c r="R8" s="11"/>
      <c r="S8" s="11">
        <v>251</v>
      </c>
      <c r="T8" s="11">
        <v>233</v>
      </c>
      <c r="U8" s="11">
        <v>143</v>
      </c>
      <c r="V8" s="11">
        <v>161</v>
      </c>
      <c r="W8" s="11">
        <v>125</v>
      </c>
      <c r="X8" s="11">
        <v>161</v>
      </c>
      <c r="Y8" s="11">
        <v>143</v>
      </c>
      <c r="Z8" s="11">
        <v>72</v>
      </c>
      <c r="AA8" s="11">
        <v>197</v>
      </c>
      <c r="AB8" s="11">
        <v>161</v>
      </c>
      <c r="AC8" s="11">
        <v>89</v>
      </c>
      <c r="AD8" s="11">
        <v>54</v>
      </c>
      <c r="AE8" s="11"/>
      <c r="AF8" s="11">
        <v>412</v>
      </c>
      <c r="AG8" s="11">
        <v>93</v>
      </c>
      <c r="AH8" s="11">
        <v>283</v>
      </c>
      <c r="AI8" s="11">
        <v>976</v>
      </c>
      <c r="AJ8" s="11"/>
      <c r="AK8" s="11">
        <v>374</v>
      </c>
      <c r="AL8" s="11"/>
      <c r="AM8" s="11">
        <v>601</v>
      </c>
      <c r="AN8" s="11"/>
      <c r="AO8" s="11">
        <v>190</v>
      </c>
      <c r="AP8" s="11"/>
      <c r="AQ8" s="11">
        <v>449</v>
      </c>
      <c r="AR8" s="11">
        <v>133</v>
      </c>
      <c r="AS8" s="11">
        <v>1186</v>
      </c>
      <c r="AT8" s="11"/>
      <c r="AU8" s="11">
        <v>413</v>
      </c>
      <c r="AV8" s="11"/>
      <c r="AW8" s="11">
        <v>365</v>
      </c>
      <c r="AX8" s="11"/>
      <c r="AY8" s="11">
        <v>313</v>
      </c>
    </row>
    <row r="9" spans="2:51" x14ac:dyDescent="0.3">
      <c r="B9" s="15" t="s">
        <v>103</v>
      </c>
      <c r="C9" s="14">
        <v>4.1151647242131599E-2</v>
      </c>
      <c r="D9" s="14">
        <v>5.3993461260612399E-2</v>
      </c>
      <c r="E9" s="14">
        <v>2.9115827619376599E-2</v>
      </c>
      <c r="F9" s="14"/>
      <c r="G9" s="14">
        <v>7.7621128774760698E-2</v>
      </c>
      <c r="H9" s="14">
        <v>0.100678248321316</v>
      </c>
      <c r="I9" s="14">
        <v>5.1939355300412597E-2</v>
      </c>
      <c r="J9" s="14">
        <v>2.1464200633073201E-2</v>
      </c>
      <c r="K9" s="14">
        <v>0</v>
      </c>
      <c r="L9" s="14">
        <v>2.8707414074087998E-3</v>
      </c>
      <c r="M9" s="14"/>
      <c r="N9" s="14">
        <v>9.8074792838469399E-2</v>
      </c>
      <c r="O9" s="14">
        <v>3.00421950055033E-2</v>
      </c>
      <c r="P9" s="14">
        <v>2.55363186962956E-2</v>
      </c>
      <c r="Q9" s="14">
        <v>5.6199585635663199E-3</v>
      </c>
      <c r="R9" s="14"/>
      <c r="S9" s="14">
        <v>0.12782805750658499</v>
      </c>
      <c r="T9" s="14">
        <v>2.2063832390516201E-2</v>
      </c>
      <c r="U9" s="14">
        <v>1.5673838998881501E-2</v>
      </c>
      <c r="V9" s="14">
        <v>2.27004974446747E-2</v>
      </c>
      <c r="W9" s="14">
        <v>3.2155474580458601E-2</v>
      </c>
      <c r="X9" s="14">
        <v>2.43432043229946E-2</v>
      </c>
      <c r="Y9" s="14">
        <v>1.3948263708052199E-2</v>
      </c>
      <c r="Z9" s="14">
        <v>5.2128194298634398E-2</v>
      </c>
      <c r="AA9" s="14">
        <v>6.1355701089442397E-2</v>
      </c>
      <c r="AB9" s="14">
        <v>1.3033760143788301E-2</v>
      </c>
      <c r="AC9" s="14">
        <v>2.9911431337179599E-2</v>
      </c>
      <c r="AD9" s="14">
        <v>0</v>
      </c>
      <c r="AE9" s="14"/>
      <c r="AF9" s="14">
        <v>9.4053517681131293E-2</v>
      </c>
      <c r="AG9" s="14">
        <v>7.8114305003558093E-2</v>
      </c>
      <c r="AH9" s="14">
        <v>0</v>
      </c>
      <c r="AI9" s="14">
        <v>2.83713810638982E-2</v>
      </c>
      <c r="AJ9" s="14"/>
      <c r="AK9" s="14">
        <v>5.0619772053712098E-2</v>
      </c>
      <c r="AL9" s="14"/>
      <c r="AM9" s="14">
        <v>6.96227963681154E-2</v>
      </c>
      <c r="AN9" s="14"/>
      <c r="AO9" s="14">
        <v>4.9503271182195503E-2</v>
      </c>
      <c r="AP9" s="14"/>
      <c r="AQ9" s="14">
        <v>9.8869699740192801E-2</v>
      </c>
      <c r="AR9" s="14">
        <v>4.3515581611837398E-2</v>
      </c>
      <c r="AS9" s="14">
        <v>1.976116899643E-2</v>
      </c>
      <c r="AT9" s="14"/>
      <c r="AU9" s="14">
        <v>0.112485753596636</v>
      </c>
      <c r="AV9" s="14"/>
      <c r="AW9" s="14">
        <v>0.107872734561728</v>
      </c>
      <c r="AX9" s="14"/>
      <c r="AY9" s="14">
        <v>0.117113196459478</v>
      </c>
    </row>
    <row r="10" spans="2:51" x14ac:dyDescent="0.3">
      <c r="B10" s="15" t="s">
        <v>72</v>
      </c>
      <c r="C10" s="14">
        <v>0.11144515464759901</v>
      </c>
      <c r="D10" s="14">
        <v>0.14233910121533599</v>
      </c>
      <c r="E10" s="14">
        <v>8.2628101783144003E-2</v>
      </c>
      <c r="F10" s="14"/>
      <c r="G10" s="14">
        <v>0.19252243336227001</v>
      </c>
      <c r="H10" s="14">
        <v>0.16505838553221799</v>
      </c>
      <c r="I10" s="14">
        <v>8.6510764724515493E-2</v>
      </c>
      <c r="J10" s="14">
        <v>7.7414897963244106E-2</v>
      </c>
      <c r="K10" s="14">
        <v>6.8292996303206205E-2</v>
      </c>
      <c r="L10" s="14">
        <v>8.9912652210556901E-2</v>
      </c>
      <c r="M10" s="14"/>
      <c r="N10" s="14">
        <v>0.15626604848782499</v>
      </c>
      <c r="O10" s="14">
        <v>0.11566046898383001</v>
      </c>
      <c r="P10" s="14">
        <v>9.8639731600418806E-2</v>
      </c>
      <c r="Q10" s="14">
        <v>7.1344486284331196E-2</v>
      </c>
      <c r="R10" s="14"/>
      <c r="S10" s="14">
        <v>0.16823760137904401</v>
      </c>
      <c r="T10" s="14">
        <v>8.3054324964773704E-2</v>
      </c>
      <c r="U10" s="14">
        <v>0.110191118480159</v>
      </c>
      <c r="V10" s="14">
        <v>6.5084170280963097E-2</v>
      </c>
      <c r="W10" s="14">
        <v>5.4297975757794499E-2</v>
      </c>
      <c r="X10" s="14">
        <v>0.104531570302484</v>
      </c>
      <c r="Y10" s="14">
        <v>0.16706820946378501</v>
      </c>
      <c r="Z10" s="14">
        <v>0.14423270309692801</v>
      </c>
      <c r="AA10" s="14">
        <v>0.12205871699955</v>
      </c>
      <c r="AB10" s="14">
        <v>9.3279119622257906E-2</v>
      </c>
      <c r="AC10" s="14">
        <v>0.13339939006975701</v>
      </c>
      <c r="AD10" s="14">
        <v>5.2575416870166002E-2</v>
      </c>
      <c r="AE10" s="14"/>
      <c r="AF10" s="14">
        <v>0.15199665870788001</v>
      </c>
      <c r="AG10" s="14">
        <v>0.23457833885631801</v>
      </c>
      <c r="AH10" s="14">
        <v>7.4987856002930994E-2</v>
      </c>
      <c r="AI10" s="14">
        <v>9.4402444439207506E-2</v>
      </c>
      <c r="AJ10" s="14"/>
      <c r="AK10" s="14">
        <v>0.118679983219856</v>
      </c>
      <c r="AL10" s="14"/>
      <c r="AM10" s="14">
        <v>0.15618030205862801</v>
      </c>
      <c r="AN10" s="14"/>
      <c r="AO10" s="14">
        <v>0.10477704893140399</v>
      </c>
      <c r="AP10" s="14"/>
      <c r="AQ10" s="14">
        <v>0.16369776426037999</v>
      </c>
      <c r="AR10" s="14">
        <v>0.17915364960689401</v>
      </c>
      <c r="AS10" s="14">
        <v>8.33326948875589E-2</v>
      </c>
      <c r="AT10" s="14"/>
      <c r="AU10" s="14">
        <v>0.186009062231971</v>
      </c>
      <c r="AV10" s="14"/>
      <c r="AW10" s="14">
        <v>0.20471653260793299</v>
      </c>
      <c r="AX10" s="14"/>
      <c r="AY10" s="14">
        <v>0.239541076266544</v>
      </c>
    </row>
    <row r="11" spans="2:51" x14ac:dyDescent="0.3">
      <c r="B11" s="15" t="s">
        <v>104</v>
      </c>
      <c r="C11" s="14">
        <v>0.16490128538030399</v>
      </c>
      <c r="D11" s="14">
        <v>0.16148614166313399</v>
      </c>
      <c r="E11" s="14">
        <v>0.16764284474525101</v>
      </c>
      <c r="F11" s="14"/>
      <c r="G11" s="14">
        <v>0.23994524958694799</v>
      </c>
      <c r="H11" s="14">
        <v>0.249096506751778</v>
      </c>
      <c r="I11" s="14">
        <v>0.199370513867351</v>
      </c>
      <c r="J11" s="14">
        <v>0.144867427569356</v>
      </c>
      <c r="K11" s="14">
        <v>6.3838964572449905E-2</v>
      </c>
      <c r="L11" s="14">
        <v>0.101760049519102</v>
      </c>
      <c r="M11" s="14"/>
      <c r="N11" s="14">
        <v>0.233854541470502</v>
      </c>
      <c r="O11" s="14">
        <v>0.18063296976092399</v>
      </c>
      <c r="P11" s="14">
        <v>0.14241439535095601</v>
      </c>
      <c r="Q11" s="14">
        <v>9.5988167877939207E-2</v>
      </c>
      <c r="R11" s="14"/>
      <c r="S11" s="14">
        <v>0.25351731130567401</v>
      </c>
      <c r="T11" s="14">
        <v>0.135925736762954</v>
      </c>
      <c r="U11" s="14">
        <v>0.16648479362174201</v>
      </c>
      <c r="V11" s="14">
        <v>0.13023997801859799</v>
      </c>
      <c r="W11" s="14">
        <v>0.16256021877815699</v>
      </c>
      <c r="X11" s="14">
        <v>0.167250691692507</v>
      </c>
      <c r="Y11" s="14">
        <v>0.13550706959081499</v>
      </c>
      <c r="Z11" s="14">
        <v>0.178694867190304</v>
      </c>
      <c r="AA11" s="14">
        <v>0.152076473256962</v>
      </c>
      <c r="AB11" s="14">
        <v>0.154962800463704</v>
      </c>
      <c r="AC11" s="14">
        <v>0.12923840002133999</v>
      </c>
      <c r="AD11" s="14">
        <v>0.17013805087534301</v>
      </c>
      <c r="AE11" s="14"/>
      <c r="AF11" s="14">
        <v>0.17086716379340899</v>
      </c>
      <c r="AG11" s="14">
        <v>0.217581644817567</v>
      </c>
      <c r="AH11" s="14">
        <v>0.13044746259057999</v>
      </c>
      <c r="AI11" s="14">
        <v>0.16216294016650201</v>
      </c>
      <c r="AJ11" s="14"/>
      <c r="AK11" s="14">
        <v>0.16161813461389399</v>
      </c>
      <c r="AL11" s="14"/>
      <c r="AM11" s="14">
        <v>0.19073794342958</v>
      </c>
      <c r="AN11" s="14"/>
      <c r="AO11" s="14">
        <v>0.187857105880916</v>
      </c>
      <c r="AP11" s="14"/>
      <c r="AQ11" s="14">
        <v>0.17444949315361299</v>
      </c>
      <c r="AR11" s="14">
        <v>0.27024849334558199</v>
      </c>
      <c r="AS11" s="14">
        <v>0.14819177366080499</v>
      </c>
      <c r="AT11" s="14"/>
      <c r="AU11" s="14">
        <v>0.21457114262808699</v>
      </c>
      <c r="AV11" s="14"/>
      <c r="AW11" s="14">
        <v>0.182686114281047</v>
      </c>
      <c r="AX11" s="14"/>
      <c r="AY11" s="14">
        <v>0.230975225772141</v>
      </c>
    </row>
    <row r="12" spans="2:51" x14ac:dyDescent="0.3">
      <c r="B12" s="15" t="s">
        <v>74</v>
      </c>
      <c r="C12" s="14">
        <v>0.28823041516667802</v>
      </c>
      <c r="D12" s="14">
        <v>0.25278983956968698</v>
      </c>
      <c r="E12" s="14">
        <v>0.32038208882747299</v>
      </c>
      <c r="F12" s="14"/>
      <c r="G12" s="14">
        <v>0.27583302087394201</v>
      </c>
      <c r="H12" s="14">
        <v>0.26238084732612699</v>
      </c>
      <c r="I12" s="14">
        <v>0.27321544069291398</v>
      </c>
      <c r="J12" s="14">
        <v>0.30171724484175799</v>
      </c>
      <c r="K12" s="14">
        <v>0.34743312409687599</v>
      </c>
      <c r="L12" s="14">
        <v>0.27925854143449602</v>
      </c>
      <c r="M12" s="14"/>
      <c r="N12" s="14">
        <v>0.25580116705794798</v>
      </c>
      <c r="O12" s="14">
        <v>0.32977282913870298</v>
      </c>
      <c r="P12" s="14">
        <v>0.28435070772539101</v>
      </c>
      <c r="Q12" s="14">
        <v>0.28471910167440601</v>
      </c>
      <c r="R12" s="14"/>
      <c r="S12" s="14">
        <v>0.17222149404186701</v>
      </c>
      <c r="T12" s="14">
        <v>0.38820818293766102</v>
      </c>
      <c r="U12" s="14">
        <v>0.24278900264019701</v>
      </c>
      <c r="V12" s="14">
        <v>0.30085057230145201</v>
      </c>
      <c r="W12" s="14">
        <v>0.298946810524435</v>
      </c>
      <c r="X12" s="14">
        <v>0.30145775817131198</v>
      </c>
      <c r="Y12" s="14">
        <v>0.30018992207941603</v>
      </c>
      <c r="Z12" s="14">
        <v>0.25606281276478099</v>
      </c>
      <c r="AA12" s="14">
        <v>0.25106775599946402</v>
      </c>
      <c r="AB12" s="14">
        <v>0.36599392666247699</v>
      </c>
      <c r="AC12" s="14">
        <v>0.29444718838269601</v>
      </c>
      <c r="AD12" s="14">
        <v>0.31930683228143403</v>
      </c>
      <c r="AE12" s="14"/>
      <c r="AF12" s="14">
        <v>0.227640574265143</v>
      </c>
      <c r="AG12" s="14">
        <v>0.16289722453796901</v>
      </c>
      <c r="AH12" s="14">
        <v>0.29890135136540302</v>
      </c>
      <c r="AI12" s="14">
        <v>0.322225745518671</v>
      </c>
      <c r="AJ12" s="14"/>
      <c r="AK12" s="14">
        <v>0.30210667297753002</v>
      </c>
      <c r="AL12" s="14"/>
      <c r="AM12" s="14">
        <v>0.275240270254133</v>
      </c>
      <c r="AN12" s="14"/>
      <c r="AO12" s="14">
        <v>0.25698251623306401</v>
      </c>
      <c r="AP12" s="14"/>
      <c r="AQ12" s="14">
        <v>0.226849547934174</v>
      </c>
      <c r="AR12" s="14">
        <v>0.21209508931722601</v>
      </c>
      <c r="AS12" s="14">
        <v>0.32238088554327299</v>
      </c>
      <c r="AT12" s="14"/>
      <c r="AU12" s="14">
        <v>0.206831447736819</v>
      </c>
      <c r="AV12" s="14"/>
      <c r="AW12" s="14">
        <v>0.21110536500177099</v>
      </c>
      <c r="AX12" s="14"/>
      <c r="AY12" s="14">
        <v>0.196099789233771</v>
      </c>
    </row>
    <row r="13" spans="2:51" x14ac:dyDescent="0.3">
      <c r="B13" s="15" t="s">
        <v>105</v>
      </c>
      <c r="C13" s="14">
        <v>0.27751289836898502</v>
      </c>
      <c r="D13" s="14">
        <v>0.253803483391777</v>
      </c>
      <c r="E13" s="14">
        <v>0.30049501644690602</v>
      </c>
      <c r="F13" s="14"/>
      <c r="G13" s="14">
        <v>0.154119394997354</v>
      </c>
      <c r="H13" s="14">
        <v>0.17168650684863301</v>
      </c>
      <c r="I13" s="14">
        <v>0.311419240849442</v>
      </c>
      <c r="J13" s="14">
        <v>0.28570628366603301</v>
      </c>
      <c r="K13" s="14">
        <v>0.34507830372735898</v>
      </c>
      <c r="L13" s="14">
        <v>0.36728967595785</v>
      </c>
      <c r="M13" s="14"/>
      <c r="N13" s="14">
        <v>0.21119741333917499</v>
      </c>
      <c r="O13" s="14">
        <v>0.26935629241025799</v>
      </c>
      <c r="P13" s="14">
        <v>0.31385088204467299</v>
      </c>
      <c r="Q13" s="14">
        <v>0.32406394084158702</v>
      </c>
      <c r="R13" s="14"/>
      <c r="S13" s="14">
        <v>0.18461211993938101</v>
      </c>
      <c r="T13" s="14">
        <v>0.27138687989898702</v>
      </c>
      <c r="U13" s="14">
        <v>0.328468649861896</v>
      </c>
      <c r="V13" s="14">
        <v>0.33449775415722599</v>
      </c>
      <c r="W13" s="14">
        <v>0.291559341855186</v>
      </c>
      <c r="X13" s="14">
        <v>0.26452987756020402</v>
      </c>
      <c r="Y13" s="14">
        <v>0.28108875633427599</v>
      </c>
      <c r="Z13" s="14">
        <v>0.28117713709911402</v>
      </c>
      <c r="AA13" s="14">
        <v>0.30780513594843101</v>
      </c>
      <c r="AB13" s="14">
        <v>0.25878698771966302</v>
      </c>
      <c r="AC13" s="14">
        <v>0.300659331456891</v>
      </c>
      <c r="AD13" s="14">
        <v>0.33007211346432203</v>
      </c>
      <c r="AE13" s="14"/>
      <c r="AF13" s="14">
        <v>0.23842199741300599</v>
      </c>
      <c r="AG13" s="14">
        <v>0.188689673527077</v>
      </c>
      <c r="AH13" s="14">
        <v>0.34187177938014202</v>
      </c>
      <c r="AI13" s="14">
        <v>0.28877794164661003</v>
      </c>
      <c r="AJ13" s="14"/>
      <c r="AK13" s="14">
        <v>0.26155564854133401</v>
      </c>
      <c r="AL13" s="14"/>
      <c r="AM13" s="14">
        <v>0.23340237912564599</v>
      </c>
      <c r="AN13" s="14"/>
      <c r="AO13" s="14">
        <v>0.30099879868359902</v>
      </c>
      <c r="AP13" s="14"/>
      <c r="AQ13" s="14">
        <v>0.218349018371295</v>
      </c>
      <c r="AR13" s="14">
        <v>0.19008049014100101</v>
      </c>
      <c r="AS13" s="14">
        <v>0.30826050229850299</v>
      </c>
      <c r="AT13" s="14"/>
      <c r="AU13" s="14">
        <v>0.18638358733046101</v>
      </c>
      <c r="AV13" s="14"/>
      <c r="AW13" s="14">
        <v>0.21309083869411</v>
      </c>
      <c r="AX13" s="14"/>
      <c r="AY13" s="14">
        <v>0.166979098317518</v>
      </c>
    </row>
    <row r="14" spans="2:51" x14ac:dyDescent="0.3">
      <c r="B14" s="15" t="s">
        <v>106</v>
      </c>
      <c r="C14" s="14">
        <v>2.2592328986066799E-2</v>
      </c>
      <c r="D14" s="14">
        <v>2.7376459009954002E-2</v>
      </c>
      <c r="E14" s="14">
        <v>1.81889209985726E-2</v>
      </c>
      <c r="F14" s="14"/>
      <c r="G14" s="14">
        <v>3.9306479595687897E-3</v>
      </c>
      <c r="H14" s="14">
        <v>9.6366635351829502E-3</v>
      </c>
      <c r="I14" s="14">
        <v>1.375657116673E-2</v>
      </c>
      <c r="J14" s="14">
        <v>3.1990535263382497E-2</v>
      </c>
      <c r="K14" s="14">
        <v>4.6957021607519599E-2</v>
      </c>
      <c r="L14" s="14">
        <v>2.89509869392265E-2</v>
      </c>
      <c r="M14" s="14"/>
      <c r="N14" s="14">
        <v>1.4344189500073899E-2</v>
      </c>
      <c r="O14" s="14">
        <v>2.1138989545581001E-2</v>
      </c>
      <c r="P14" s="14">
        <v>1.7937927878619E-2</v>
      </c>
      <c r="Q14" s="14">
        <v>3.7321290671313803E-2</v>
      </c>
      <c r="R14" s="14"/>
      <c r="S14" s="14">
        <v>2.1885650916076301E-2</v>
      </c>
      <c r="T14" s="14">
        <v>2.1773895012923199E-2</v>
      </c>
      <c r="U14" s="14">
        <v>7.7274341870732103E-3</v>
      </c>
      <c r="V14" s="14">
        <v>4.2964590873696001E-2</v>
      </c>
      <c r="W14" s="14">
        <v>6.3258206188351804E-2</v>
      </c>
      <c r="X14" s="14">
        <v>3.0612541575201699E-2</v>
      </c>
      <c r="Y14" s="14">
        <v>8.7877553493143599E-3</v>
      </c>
      <c r="Z14" s="14">
        <v>1.30437866325667E-2</v>
      </c>
      <c r="AA14" s="14">
        <v>1.61689923592408E-2</v>
      </c>
      <c r="AB14" s="14">
        <v>1.7121487324644798E-2</v>
      </c>
      <c r="AC14" s="14">
        <v>9.8763141595768003E-3</v>
      </c>
      <c r="AD14" s="14">
        <v>0</v>
      </c>
      <c r="AE14" s="14"/>
      <c r="AF14" s="14">
        <v>1.56150027671761E-2</v>
      </c>
      <c r="AG14" s="14">
        <v>1.3338685929258701E-2</v>
      </c>
      <c r="AH14" s="14">
        <v>2.3635891190158902E-2</v>
      </c>
      <c r="AI14" s="14">
        <v>2.4748307424927601E-2</v>
      </c>
      <c r="AJ14" s="14"/>
      <c r="AK14" s="14">
        <v>2.4459380323154901E-2</v>
      </c>
      <c r="AL14" s="14"/>
      <c r="AM14" s="14">
        <v>2.0363493069033699E-2</v>
      </c>
      <c r="AN14" s="14"/>
      <c r="AO14" s="14">
        <v>6.8894729089760097E-3</v>
      </c>
      <c r="AP14" s="14"/>
      <c r="AQ14" s="14">
        <v>1.38283690989015E-2</v>
      </c>
      <c r="AR14" s="14">
        <v>2.60584753694965E-2</v>
      </c>
      <c r="AS14" s="14">
        <v>2.59184885036822E-2</v>
      </c>
      <c r="AT14" s="14"/>
      <c r="AU14" s="14">
        <v>7.2836186332480403E-3</v>
      </c>
      <c r="AV14" s="14"/>
      <c r="AW14" s="14">
        <v>1.8025368141837601E-2</v>
      </c>
      <c r="AX14" s="14"/>
      <c r="AY14" s="14">
        <v>1.0706758006439601E-2</v>
      </c>
    </row>
    <row r="15" spans="2:51" x14ac:dyDescent="0.3">
      <c r="B15" s="15" t="s">
        <v>107</v>
      </c>
      <c r="C15" s="14">
        <v>5.3270077358156399E-2</v>
      </c>
      <c r="D15" s="14">
        <v>6.4397568750934095E-2</v>
      </c>
      <c r="E15" s="14">
        <v>4.3036115424067801E-2</v>
      </c>
      <c r="F15" s="14"/>
      <c r="G15" s="14">
        <v>2.48550981170827E-2</v>
      </c>
      <c r="H15" s="14">
        <v>1.9014615345787699E-2</v>
      </c>
      <c r="I15" s="14">
        <v>5.4255515665915501E-2</v>
      </c>
      <c r="J15" s="14">
        <v>7.74418450660187E-2</v>
      </c>
      <c r="K15" s="14">
        <v>7.1922357130924597E-2</v>
      </c>
      <c r="L15" s="14">
        <v>6.74372536339094E-2</v>
      </c>
      <c r="M15" s="14"/>
      <c r="N15" s="14">
        <v>2.0639060342681401E-2</v>
      </c>
      <c r="O15" s="14">
        <v>3.1787433591058498E-2</v>
      </c>
      <c r="P15" s="14">
        <v>6.4022662003449596E-2</v>
      </c>
      <c r="Q15" s="14">
        <v>9.91848941947749E-2</v>
      </c>
      <c r="R15" s="14"/>
      <c r="S15" s="14">
        <v>3.9755764691795703E-2</v>
      </c>
      <c r="T15" s="14">
        <v>4.0770009450362903E-2</v>
      </c>
      <c r="U15" s="14">
        <v>8.4746752751072796E-2</v>
      </c>
      <c r="V15" s="14">
        <v>4.2013818242273598E-2</v>
      </c>
      <c r="W15" s="14">
        <v>4.8183425335513702E-2</v>
      </c>
      <c r="X15" s="14">
        <v>6.4961510313204199E-2</v>
      </c>
      <c r="Y15" s="14">
        <v>5.9407065060389702E-2</v>
      </c>
      <c r="Z15" s="14">
        <v>3.5652408382830701E-2</v>
      </c>
      <c r="AA15" s="14">
        <v>6.1860843117651602E-2</v>
      </c>
      <c r="AB15" s="14">
        <v>5.0663487637590397E-2</v>
      </c>
      <c r="AC15" s="14">
        <v>5.37543983318804E-2</v>
      </c>
      <c r="AD15" s="14">
        <v>8.0021129288555898E-2</v>
      </c>
      <c r="AE15" s="14"/>
      <c r="AF15" s="14">
        <v>5.1493080041352203E-2</v>
      </c>
      <c r="AG15" s="14">
        <v>4.2571679984565403E-2</v>
      </c>
      <c r="AH15" s="14">
        <v>8.9290637942134196E-2</v>
      </c>
      <c r="AI15" s="14">
        <v>4.3102873564417901E-2</v>
      </c>
      <c r="AJ15" s="14"/>
      <c r="AK15" s="14">
        <v>4.1735639139315002E-2</v>
      </c>
      <c r="AL15" s="14"/>
      <c r="AM15" s="14">
        <v>2.8856176801716999E-2</v>
      </c>
      <c r="AN15" s="14"/>
      <c r="AO15" s="14">
        <v>3.35960535795349E-2</v>
      </c>
      <c r="AP15" s="14"/>
      <c r="AQ15" s="14">
        <v>4.7826355179708999E-2</v>
      </c>
      <c r="AR15" s="14">
        <v>5.05479000149269E-2</v>
      </c>
      <c r="AS15" s="14">
        <v>5.6576318799082502E-2</v>
      </c>
      <c r="AT15" s="14"/>
      <c r="AU15" s="14">
        <v>4.2004211485075799E-2</v>
      </c>
      <c r="AV15" s="14"/>
      <c r="AW15" s="14">
        <v>2.7149994867302601E-2</v>
      </c>
      <c r="AX15" s="14"/>
      <c r="AY15" s="14">
        <v>1.86330494925856E-2</v>
      </c>
    </row>
    <row r="16" spans="2:51" x14ac:dyDescent="0.3">
      <c r="B16" s="15" t="s">
        <v>76</v>
      </c>
      <c r="C16" s="20">
        <v>4.08961928500787E-2</v>
      </c>
      <c r="D16" s="20">
        <v>4.3813945138565E-2</v>
      </c>
      <c r="E16" s="20">
        <v>3.8511084155208597E-2</v>
      </c>
      <c r="F16" s="20"/>
      <c r="G16" s="20">
        <v>3.1173026328074002E-2</v>
      </c>
      <c r="H16" s="20">
        <v>2.2448226338957801E-2</v>
      </c>
      <c r="I16" s="20">
        <v>9.5325977327187592E-3</v>
      </c>
      <c r="J16" s="20">
        <v>5.9397564997135201E-2</v>
      </c>
      <c r="K16" s="20">
        <v>5.6477232561664099E-2</v>
      </c>
      <c r="L16" s="20">
        <v>6.2520098897449694E-2</v>
      </c>
      <c r="M16" s="20"/>
      <c r="N16" s="20">
        <v>9.8227869633245295E-3</v>
      </c>
      <c r="O16" s="20">
        <v>2.1608821564142299E-2</v>
      </c>
      <c r="P16" s="20">
        <v>5.3247374700196803E-2</v>
      </c>
      <c r="Q16" s="20">
        <v>8.1758159892081794E-2</v>
      </c>
      <c r="R16" s="20"/>
      <c r="S16" s="20">
        <v>3.1942000219575897E-2</v>
      </c>
      <c r="T16" s="20">
        <v>3.6817138581822402E-2</v>
      </c>
      <c r="U16" s="20">
        <v>4.3918409458979603E-2</v>
      </c>
      <c r="V16" s="20">
        <v>6.1648618681116901E-2</v>
      </c>
      <c r="W16" s="20">
        <v>4.9038546980102897E-2</v>
      </c>
      <c r="X16" s="20">
        <v>4.2312846062092499E-2</v>
      </c>
      <c r="Y16" s="20">
        <v>3.4002958413951699E-2</v>
      </c>
      <c r="Z16" s="20">
        <v>3.9008090534841403E-2</v>
      </c>
      <c r="AA16" s="20">
        <v>2.7606381229258199E-2</v>
      </c>
      <c r="AB16" s="20">
        <v>4.6158430425873503E-2</v>
      </c>
      <c r="AC16" s="20">
        <v>4.8713546240679299E-2</v>
      </c>
      <c r="AD16" s="20">
        <v>4.78864572201795E-2</v>
      </c>
      <c r="AE16" s="20"/>
      <c r="AF16" s="20">
        <v>4.9912005330901101E-2</v>
      </c>
      <c r="AG16" s="20">
        <v>6.2228447343685898E-2</v>
      </c>
      <c r="AH16" s="20">
        <v>4.0865021528650701E-2</v>
      </c>
      <c r="AI16" s="20">
        <v>3.6208366175766199E-2</v>
      </c>
      <c r="AJ16" s="20"/>
      <c r="AK16" s="20">
        <v>3.9224769131203603E-2</v>
      </c>
      <c r="AL16" s="20"/>
      <c r="AM16" s="20">
        <v>2.55966388931466E-2</v>
      </c>
      <c r="AN16" s="20"/>
      <c r="AO16" s="20">
        <v>5.9395732600311002E-2</v>
      </c>
      <c r="AP16" s="20"/>
      <c r="AQ16" s="20">
        <v>5.6129752261735E-2</v>
      </c>
      <c r="AR16" s="20">
        <v>2.8300320593037099E-2</v>
      </c>
      <c r="AS16" s="20">
        <v>3.5578167310665702E-2</v>
      </c>
      <c r="AT16" s="20"/>
      <c r="AU16" s="20">
        <v>4.4431176357701697E-2</v>
      </c>
      <c r="AV16" s="20"/>
      <c r="AW16" s="20">
        <v>3.53530518442716E-2</v>
      </c>
      <c r="AX16" s="20"/>
      <c r="AY16" s="20">
        <v>1.9951806451522201E-2</v>
      </c>
    </row>
    <row r="17" spans="2:2" x14ac:dyDescent="0.3">
      <c r="B17" s="16"/>
    </row>
    <row r="18" spans="2:2" x14ac:dyDescent="0.3">
      <c r="B18" t="s">
        <v>79</v>
      </c>
    </row>
    <row r="19" spans="2:2" x14ac:dyDescent="0.3">
      <c r="B19" t="s">
        <v>80</v>
      </c>
    </row>
    <row r="21" spans="2:2" x14ac:dyDescent="0.3">
      <c r="B21" s="8" t="str">
        <f>HYPERLINK("#'Contents'!A1", "Return to Contents")</f>
        <v>Return to Contents</v>
      </c>
    </row>
  </sheetData>
  <mergeCells count="13">
    <mergeCell ref="AW5"/>
    <mergeCell ref="AY5"/>
    <mergeCell ref="D2:AO2"/>
    <mergeCell ref="AK5"/>
    <mergeCell ref="AM5"/>
    <mergeCell ref="AO5"/>
    <mergeCell ref="AQ5:AS5"/>
    <mergeCell ref="AU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Y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5" width="10.6640625" customWidth="1"/>
    <col min="36" max="36" width="2.21875" customWidth="1"/>
    <col min="37" max="37" width="10.6640625" customWidth="1"/>
    <col min="38" max="38" width="2.21875" customWidth="1"/>
    <col min="39" max="39" width="10.6640625" customWidth="1"/>
    <col min="40" max="40" width="2.21875" customWidth="1"/>
    <col min="41" max="41" width="10.6640625" customWidth="1"/>
    <col min="42" max="42" width="2.21875" customWidth="1"/>
    <col min="43" max="45" width="10.6640625" customWidth="1"/>
    <col min="46" max="46" width="2.21875" customWidth="1"/>
    <col min="47" max="47" width="10.6640625" customWidth="1"/>
    <col min="48" max="48" width="2.21875" customWidth="1"/>
    <col min="49" max="49" width="10.6640625" customWidth="1"/>
    <col min="50" max="50" width="2.21875" customWidth="1"/>
    <col min="51" max="51" width="10.6640625" customWidth="1"/>
    <col min="52" max="52" width="2.21875" customWidth="1"/>
  </cols>
  <sheetData>
    <row r="2" spans="2:51" ht="40.049999999999997" customHeight="1" x14ac:dyDescent="0.3">
      <c r="D2" s="29" t="s">
        <v>111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51" ht="30" customHeight="1" x14ac:dyDescent="0.3">
      <c r="B5" s="19"/>
      <c r="C5" s="19"/>
      <c r="D5" s="30" t="s">
        <v>55</v>
      </c>
      <c r="E5" s="30"/>
      <c r="F5" s="19"/>
      <c r="G5" s="30" t="s">
        <v>56</v>
      </c>
      <c r="H5" s="30"/>
      <c r="I5" s="30"/>
      <c r="J5" s="30"/>
      <c r="K5" s="30"/>
      <c r="L5" s="30"/>
      <c r="M5" s="19"/>
      <c r="N5" s="30" t="s">
        <v>57</v>
      </c>
      <c r="O5" s="30"/>
      <c r="P5" s="30"/>
      <c r="Q5" s="30"/>
      <c r="R5" s="19"/>
      <c r="S5" s="30" t="s">
        <v>58</v>
      </c>
      <c r="T5" s="30"/>
      <c r="U5" s="30"/>
      <c r="V5" s="30"/>
      <c r="W5" s="30"/>
      <c r="X5" s="30"/>
      <c r="Y5" s="30"/>
      <c r="Z5" s="30"/>
      <c r="AA5" s="30"/>
      <c r="AB5" s="30"/>
      <c r="AC5" s="30"/>
      <c r="AD5" s="30"/>
      <c r="AE5" s="19"/>
      <c r="AF5" s="30" t="s">
        <v>43</v>
      </c>
      <c r="AG5" s="30"/>
      <c r="AH5" s="30"/>
      <c r="AI5" s="30"/>
      <c r="AJ5" s="19"/>
      <c r="AK5" s="30" t="s">
        <v>59</v>
      </c>
      <c r="AL5" s="19"/>
      <c r="AM5" s="30" t="s">
        <v>60</v>
      </c>
      <c r="AN5" s="19"/>
      <c r="AO5" s="30" t="s">
        <v>49</v>
      </c>
      <c r="AP5" s="19"/>
      <c r="AQ5" s="30" t="s">
        <v>61</v>
      </c>
      <c r="AR5" s="30"/>
      <c r="AS5" s="30"/>
      <c r="AT5" s="19"/>
      <c r="AU5" s="30" t="s">
        <v>52</v>
      </c>
      <c r="AV5" s="19"/>
      <c r="AW5" s="30" t="s">
        <v>62</v>
      </c>
      <c r="AX5" s="19"/>
      <c r="AY5" s="30" t="s">
        <v>54</v>
      </c>
    </row>
    <row r="6" spans="2:5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M6" s="12" t="s">
        <v>48</v>
      </c>
      <c r="AO6" s="12" t="s">
        <v>49</v>
      </c>
      <c r="AQ6" s="12" t="s">
        <v>43</v>
      </c>
      <c r="AR6" s="12" t="s">
        <v>50</v>
      </c>
      <c r="AS6" s="12" t="s">
        <v>51</v>
      </c>
      <c r="AU6" s="12" t="s">
        <v>52</v>
      </c>
      <c r="AW6" s="12" t="s">
        <v>53</v>
      </c>
      <c r="AY6" s="12" t="s">
        <v>54</v>
      </c>
    </row>
    <row r="7" spans="2:51" ht="30" customHeight="1" x14ac:dyDescent="0.3">
      <c r="B7" s="10" t="s">
        <v>19</v>
      </c>
      <c r="C7" s="10">
        <v>1790</v>
      </c>
      <c r="D7" s="10">
        <v>917</v>
      </c>
      <c r="E7" s="10">
        <v>863</v>
      </c>
      <c r="F7" s="10"/>
      <c r="G7" s="10">
        <v>280</v>
      </c>
      <c r="H7" s="10">
        <v>292</v>
      </c>
      <c r="I7" s="10">
        <v>305</v>
      </c>
      <c r="J7" s="10">
        <v>283</v>
      </c>
      <c r="K7" s="10">
        <v>257</v>
      </c>
      <c r="L7" s="10">
        <v>373</v>
      </c>
      <c r="M7" s="10"/>
      <c r="N7" s="10">
        <v>479</v>
      </c>
      <c r="O7" s="10">
        <v>461</v>
      </c>
      <c r="P7" s="10">
        <v>360</v>
      </c>
      <c r="Q7" s="10">
        <v>485</v>
      </c>
      <c r="R7" s="10"/>
      <c r="S7" s="10">
        <v>265</v>
      </c>
      <c r="T7" s="10">
        <v>236</v>
      </c>
      <c r="U7" s="10">
        <v>124</v>
      </c>
      <c r="V7" s="10">
        <v>138</v>
      </c>
      <c r="W7" s="10">
        <v>125</v>
      </c>
      <c r="X7" s="10">
        <v>162</v>
      </c>
      <c r="Y7" s="10">
        <v>143</v>
      </c>
      <c r="Z7" s="10">
        <v>78</v>
      </c>
      <c r="AA7" s="10">
        <v>196</v>
      </c>
      <c r="AB7" s="10">
        <v>166</v>
      </c>
      <c r="AC7" s="10">
        <v>97</v>
      </c>
      <c r="AD7" s="10">
        <v>60</v>
      </c>
      <c r="AE7" s="10"/>
      <c r="AF7" s="10">
        <v>416</v>
      </c>
      <c r="AG7" s="10">
        <v>94</v>
      </c>
      <c r="AH7" s="10">
        <v>276</v>
      </c>
      <c r="AI7" s="10">
        <v>976</v>
      </c>
      <c r="AJ7" s="10"/>
      <c r="AK7" s="10">
        <v>378</v>
      </c>
      <c r="AL7" s="10"/>
      <c r="AM7" s="10">
        <v>610</v>
      </c>
      <c r="AN7" s="10"/>
      <c r="AO7" s="10">
        <v>187</v>
      </c>
      <c r="AP7" s="10"/>
      <c r="AQ7" s="10">
        <v>455</v>
      </c>
      <c r="AR7" s="10">
        <v>136</v>
      </c>
      <c r="AS7" s="10">
        <v>1179</v>
      </c>
      <c r="AT7" s="10"/>
      <c r="AU7" s="10">
        <v>422</v>
      </c>
      <c r="AV7" s="10"/>
      <c r="AW7" s="10">
        <v>368</v>
      </c>
      <c r="AX7" s="10"/>
      <c r="AY7" s="10">
        <v>317</v>
      </c>
    </row>
    <row r="8" spans="2:51" ht="30" customHeight="1" x14ac:dyDescent="0.3">
      <c r="B8" s="11" t="s">
        <v>20</v>
      </c>
      <c r="C8" s="11">
        <v>1790</v>
      </c>
      <c r="D8" s="11">
        <v>878</v>
      </c>
      <c r="E8" s="11">
        <v>902</v>
      </c>
      <c r="F8" s="11"/>
      <c r="G8" s="11">
        <v>252</v>
      </c>
      <c r="H8" s="11">
        <v>305</v>
      </c>
      <c r="I8" s="11">
        <v>304</v>
      </c>
      <c r="J8" s="11">
        <v>303</v>
      </c>
      <c r="K8" s="11">
        <v>251</v>
      </c>
      <c r="L8" s="11">
        <v>375</v>
      </c>
      <c r="M8" s="11"/>
      <c r="N8" s="11">
        <v>481</v>
      </c>
      <c r="O8" s="11">
        <v>464</v>
      </c>
      <c r="P8" s="11">
        <v>393</v>
      </c>
      <c r="Q8" s="11">
        <v>447</v>
      </c>
      <c r="R8" s="11"/>
      <c r="S8" s="11">
        <v>251</v>
      </c>
      <c r="T8" s="11">
        <v>233</v>
      </c>
      <c r="U8" s="11">
        <v>143</v>
      </c>
      <c r="V8" s="11">
        <v>161</v>
      </c>
      <c r="W8" s="11">
        <v>125</v>
      </c>
      <c r="X8" s="11">
        <v>161</v>
      </c>
      <c r="Y8" s="11">
        <v>143</v>
      </c>
      <c r="Z8" s="11">
        <v>72</v>
      </c>
      <c r="AA8" s="11">
        <v>197</v>
      </c>
      <c r="AB8" s="11">
        <v>161</v>
      </c>
      <c r="AC8" s="11">
        <v>89</v>
      </c>
      <c r="AD8" s="11">
        <v>54</v>
      </c>
      <c r="AE8" s="11"/>
      <c r="AF8" s="11">
        <v>412</v>
      </c>
      <c r="AG8" s="11">
        <v>93</v>
      </c>
      <c r="AH8" s="11">
        <v>283</v>
      </c>
      <c r="AI8" s="11">
        <v>976</v>
      </c>
      <c r="AJ8" s="11"/>
      <c r="AK8" s="11">
        <v>374</v>
      </c>
      <c r="AL8" s="11"/>
      <c r="AM8" s="11">
        <v>601</v>
      </c>
      <c r="AN8" s="11"/>
      <c r="AO8" s="11">
        <v>190</v>
      </c>
      <c r="AP8" s="11"/>
      <c r="AQ8" s="11">
        <v>449</v>
      </c>
      <c r="AR8" s="11">
        <v>133</v>
      </c>
      <c r="AS8" s="11">
        <v>1186</v>
      </c>
      <c r="AT8" s="11"/>
      <c r="AU8" s="11">
        <v>413</v>
      </c>
      <c r="AV8" s="11"/>
      <c r="AW8" s="11">
        <v>365</v>
      </c>
      <c r="AX8" s="11"/>
      <c r="AY8" s="11">
        <v>313</v>
      </c>
    </row>
    <row r="9" spans="2:51" x14ac:dyDescent="0.3">
      <c r="B9" s="15" t="s">
        <v>103</v>
      </c>
      <c r="C9" s="14">
        <v>0.10677879465312699</v>
      </c>
      <c r="D9" s="14">
        <v>0.10870814367058</v>
      </c>
      <c r="E9" s="14">
        <v>0.10284300631655401</v>
      </c>
      <c r="F9" s="14"/>
      <c r="G9" s="14">
        <v>0.10772400610807099</v>
      </c>
      <c r="H9" s="14">
        <v>0.111584360622059</v>
      </c>
      <c r="I9" s="14">
        <v>0.10384075994816799</v>
      </c>
      <c r="J9" s="14">
        <v>9.8858626272844793E-2</v>
      </c>
      <c r="K9" s="14">
        <v>0.11109407596545599</v>
      </c>
      <c r="L9" s="14">
        <v>0.108130976067639</v>
      </c>
      <c r="M9" s="14"/>
      <c r="N9" s="14">
        <v>0.13146374672059999</v>
      </c>
      <c r="O9" s="14">
        <v>9.4180892005547107E-2</v>
      </c>
      <c r="P9" s="14">
        <v>0.120939501565449</v>
      </c>
      <c r="Q9" s="14">
        <v>8.2037633670456203E-2</v>
      </c>
      <c r="R9" s="14"/>
      <c r="S9" s="14">
        <v>0.15507616129619101</v>
      </c>
      <c r="T9" s="14">
        <v>0.119197905117245</v>
      </c>
      <c r="U9" s="14">
        <v>9.9720179877256995E-2</v>
      </c>
      <c r="V9" s="14">
        <v>7.6966803479552398E-2</v>
      </c>
      <c r="W9" s="14">
        <v>0.12599057617489001</v>
      </c>
      <c r="X9" s="14">
        <v>9.1199727807469502E-2</v>
      </c>
      <c r="Y9" s="14">
        <v>9.2236607218931094E-2</v>
      </c>
      <c r="Z9" s="14">
        <v>7.6955360701341902E-2</v>
      </c>
      <c r="AA9" s="14">
        <v>8.6023890195566596E-2</v>
      </c>
      <c r="AB9" s="14">
        <v>0.104078520670479</v>
      </c>
      <c r="AC9" s="14">
        <v>0.105322225383342</v>
      </c>
      <c r="AD9" s="14">
        <v>0.102631879163518</v>
      </c>
      <c r="AE9" s="14"/>
      <c r="AF9" s="14">
        <v>0.108304965243097</v>
      </c>
      <c r="AG9" s="14">
        <v>0.16542447586329101</v>
      </c>
      <c r="AH9" s="14">
        <v>0.114499640968376</v>
      </c>
      <c r="AI9" s="14">
        <v>9.62412751564794E-2</v>
      </c>
      <c r="AJ9" s="14"/>
      <c r="AK9" s="14">
        <v>0.132130787663927</v>
      </c>
      <c r="AL9" s="14"/>
      <c r="AM9" s="14">
        <v>0.128906048756638</v>
      </c>
      <c r="AN9" s="14"/>
      <c r="AO9" s="14">
        <v>0.13923692215108999</v>
      </c>
      <c r="AP9" s="14"/>
      <c r="AQ9" s="14">
        <v>0.13021575334810201</v>
      </c>
      <c r="AR9" s="14">
        <v>0.11500177159134101</v>
      </c>
      <c r="AS9" s="14">
        <v>9.6417307783668596E-2</v>
      </c>
      <c r="AT9" s="14"/>
      <c r="AU9" s="14">
        <v>0.131279866959228</v>
      </c>
      <c r="AV9" s="14"/>
      <c r="AW9" s="14">
        <v>0.123200280910293</v>
      </c>
      <c r="AX9" s="14"/>
      <c r="AY9" s="14">
        <v>0.115119100208474</v>
      </c>
    </row>
    <row r="10" spans="2:51" x14ac:dyDescent="0.3">
      <c r="B10" s="15" t="s">
        <v>72</v>
      </c>
      <c r="C10" s="14">
        <v>0.21133419605120099</v>
      </c>
      <c r="D10" s="14">
        <v>0.25634766132967801</v>
      </c>
      <c r="E10" s="14">
        <v>0.16651120130914801</v>
      </c>
      <c r="F10" s="14"/>
      <c r="G10" s="14">
        <v>0.228638625213579</v>
      </c>
      <c r="H10" s="14">
        <v>0.28662159885899502</v>
      </c>
      <c r="I10" s="14">
        <v>0.25452650095777901</v>
      </c>
      <c r="J10" s="14">
        <v>0.17821341541351399</v>
      </c>
      <c r="K10" s="14">
        <v>0.167440344745137</v>
      </c>
      <c r="L10" s="14">
        <v>0.159506746311462</v>
      </c>
      <c r="M10" s="14"/>
      <c r="N10" s="14">
        <v>0.26863582107199901</v>
      </c>
      <c r="O10" s="14">
        <v>0.21416078511483</v>
      </c>
      <c r="P10" s="14">
        <v>0.19424333081912401</v>
      </c>
      <c r="Q10" s="14">
        <v>0.16413008431951101</v>
      </c>
      <c r="R10" s="14"/>
      <c r="S10" s="14">
        <v>0.255631647988525</v>
      </c>
      <c r="T10" s="14">
        <v>0.177541507584971</v>
      </c>
      <c r="U10" s="14">
        <v>0.19596245783097499</v>
      </c>
      <c r="V10" s="14">
        <v>0.23758390015311001</v>
      </c>
      <c r="W10" s="14">
        <v>0.19267432956489</v>
      </c>
      <c r="X10" s="14">
        <v>0.197762502758489</v>
      </c>
      <c r="Y10" s="14">
        <v>0.26554353779922901</v>
      </c>
      <c r="Z10" s="14">
        <v>0.19018965138772301</v>
      </c>
      <c r="AA10" s="14">
        <v>0.21317950003088501</v>
      </c>
      <c r="AB10" s="14">
        <v>0.193078189875417</v>
      </c>
      <c r="AC10" s="14">
        <v>0.19119179871559</v>
      </c>
      <c r="AD10" s="14">
        <v>0.16284029856756899</v>
      </c>
      <c r="AE10" s="14"/>
      <c r="AF10" s="14">
        <v>0.26587799914870203</v>
      </c>
      <c r="AG10" s="14">
        <v>0.30646011723956301</v>
      </c>
      <c r="AH10" s="14">
        <v>0.17775582256126499</v>
      </c>
      <c r="AI10" s="14">
        <v>0.188738993155215</v>
      </c>
      <c r="AJ10" s="14"/>
      <c r="AK10" s="14">
        <v>0.23335834794511701</v>
      </c>
      <c r="AL10" s="14"/>
      <c r="AM10" s="14">
        <v>0.24620120780493099</v>
      </c>
      <c r="AN10" s="14"/>
      <c r="AO10" s="14">
        <v>0.226309126363128</v>
      </c>
      <c r="AP10" s="14"/>
      <c r="AQ10" s="14">
        <v>0.26181597561782199</v>
      </c>
      <c r="AR10" s="14">
        <v>0.25830939177950502</v>
      </c>
      <c r="AS10" s="14">
        <v>0.18528357877631799</v>
      </c>
      <c r="AT10" s="14"/>
      <c r="AU10" s="14">
        <v>0.275315199922331</v>
      </c>
      <c r="AV10" s="14"/>
      <c r="AW10" s="14">
        <v>0.28376924520841301</v>
      </c>
      <c r="AX10" s="14"/>
      <c r="AY10" s="14">
        <v>0.31683764104538498</v>
      </c>
    </row>
    <row r="11" spans="2:51" x14ac:dyDescent="0.3">
      <c r="B11" s="15" t="s">
        <v>104</v>
      </c>
      <c r="C11" s="14">
        <v>0.20363818030526201</v>
      </c>
      <c r="D11" s="14">
        <v>0.19080458496157801</v>
      </c>
      <c r="E11" s="14">
        <v>0.21837814859992599</v>
      </c>
      <c r="F11" s="14"/>
      <c r="G11" s="14">
        <v>0.27831514905119997</v>
      </c>
      <c r="H11" s="14">
        <v>0.25131573725400702</v>
      </c>
      <c r="I11" s="14">
        <v>0.216852550588674</v>
      </c>
      <c r="J11" s="14">
        <v>0.22306476985683599</v>
      </c>
      <c r="K11" s="14">
        <v>0.16930817918726601</v>
      </c>
      <c r="L11" s="14">
        <v>0.111137888307254</v>
      </c>
      <c r="M11" s="14"/>
      <c r="N11" s="14">
        <v>0.207022530891317</v>
      </c>
      <c r="O11" s="14">
        <v>0.23107575089601601</v>
      </c>
      <c r="P11" s="14">
        <v>0.20355528523496999</v>
      </c>
      <c r="Q11" s="14">
        <v>0.17178974991505899</v>
      </c>
      <c r="R11" s="14"/>
      <c r="S11" s="14">
        <v>0.20304769152379701</v>
      </c>
      <c r="T11" s="14">
        <v>0.16931251328638899</v>
      </c>
      <c r="U11" s="14">
        <v>0.132351904489584</v>
      </c>
      <c r="V11" s="14">
        <v>0.160178745918412</v>
      </c>
      <c r="W11" s="14">
        <v>0.232214850966455</v>
      </c>
      <c r="X11" s="14">
        <v>0.215958750279443</v>
      </c>
      <c r="Y11" s="14">
        <v>0.22311595046799801</v>
      </c>
      <c r="Z11" s="14">
        <v>0.19358679675249499</v>
      </c>
      <c r="AA11" s="14">
        <v>0.265069546908616</v>
      </c>
      <c r="AB11" s="14">
        <v>0.177364194813422</v>
      </c>
      <c r="AC11" s="14">
        <v>0.26073245219359198</v>
      </c>
      <c r="AD11" s="14">
        <v>0.29192473846932399</v>
      </c>
      <c r="AE11" s="14"/>
      <c r="AF11" s="14">
        <v>0.200305371932683</v>
      </c>
      <c r="AG11" s="14">
        <v>0.18614278743312801</v>
      </c>
      <c r="AH11" s="14">
        <v>0.183475108640798</v>
      </c>
      <c r="AI11" s="14">
        <v>0.211257309667818</v>
      </c>
      <c r="AJ11" s="14"/>
      <c r="AK11" s="14">
        <v>0.197534098862576</v>
      </c>
      <c r="AL11" s="14"/>
      <c r="AM11" s="14">
        <v>0.23790314548196401</v>
      </c>
      <c r="AN11" s="14"/>
      <c r="AO11" s="14">
        <v>0.20981098901733999</v>
      </c>
      <c r="AP11" s="14"/>
      <c r="AQ11" s="14">
        <v>0.20555437471291699</v>
      </c>
      <c r="AR11" s="14">
        <v>0.21130611469344199</v>
      </c>
      <c r="AS11" s="14">
        <v>0.20014674323378401</v>
      </c>
      <c r="AT11" s="14"/>
      <c r="AU11" s="14">
        <v>0.218400739858013</v>
      </c>
      <c r="AV11" s="14"/>
      <c r="AW11" s="14">
        <v>0.223408098747469</v>
      </c>
      <c r="AX11" s="14"/>
      <c r="AY11" s="14">
        <v>0.25137760764161299</v>
      </c>
    </row>
    <row r="12" spans="2:51" x14ac:dyDescent="0.3">
      <c r="B12" s="15" t="s">
        <v>74</v>
      </c>
      <c r="C12" s="14">
        <v>0.13758320200979801</v>
      </c>
      <c r="D12" s="14">
        <v>0.130247070158372</v>
      </c>
      <c r="E12" s="14">
        <v>0.14624370782172899</v>
      </c>
      <c r="F12" s="14"/>
      <c r="G12" s="14">
        <v>0.134199697076897</v>
      </c>
      <c r="H12" s="14">
        <v>0.14654929872610201</v>
      </c>
      <c r="I12" s="14">
        <v>0.18858573991790301</v>
      </c>
      <c r="J12" s="14">
        <v>8.9739113635501605E-2</v>
      </c>
      <c r="K12" s="14">
        <v>0.12628127834084801</v>
      </c>
      <c r="L12" s="14">
        <v>0.13742044066498199</v>
      </c>
      <c r="M12" s="14"/>
      <c r="N12" s="14">
        <v>0.14116213067643801</v>
      </c>
      <c r="O12" s="14">
        <v>0.135700270724227</v>
      </c>
      <c r="P12" s="14">
        <v>0.15004465417846999</v>
      </c>
      <c r="Q12" s="14">
        <v>0.12391442798730699</v>
      </c>
      <c r="R12" s="14"/>
      <c r="S12" s="14">
        <v>0.13561165427194999</v>
      </c>
      <c r="T12" s="14">
        <v>0.16302501525944799</v>
      </c>
      <c r="U12" s="14">
        <v>0.13519541486168599</v>
      </c>
      <c r="V12" s="14">
        <v>8.0246572425531099E-2</v>
      </c>
      <c r="W12" s="14">
        <v>0.140845813506453</v>
      </c>
      <c r="X12" s="14">
        <v>0.19183105689749699</v>
      </c>
      <c r="Y12" s="14">
        <v>0.159111490699512</v>
      </c>
      <c r="Z12" s="14">
        <v>0.20166346067827901</v>
      </c>
      <c r="AA12" s="14">
        <v>0.111827820102498</v>
      </c>
      <c r="AB12" s="14">
        <v>0.11513775783642199</v>
      </c>
      <c r="AC12" s="14">
        <v>0.103882108787287</v>
      </c>
      <c r="AD12" s="14">
        <v>0.118910315077473</v>
      </c>
      <c r="AE12" s="14"/>
      <c r="AF12" s="14">
        <v>0.14068314111119201</v>
      </c>
      <c r="AG12" s="14">
        <v>8.1665146897088495E-2</v>
      </c>
      <c r="AH12" s="14">
        <v>0.123767152813272</v>
      </c>
      <c r="AI12" s="14">
        <v>0.146805237627228</v>
      </c>
      <c r="AJ12" s="14"/>
      <c r="AK12" s="14">
        <v>0.12012589335201999</v>
      </c>
      <c r="AL12" s="14"/>
      <c r="AM12" s="14">
        <v>0.133140345594881</v>
      </c>
      <c r="AN12" s="14"/>
      <c r="AO12" s="14">
        <v>0.111504996145188</v>
      </c>
      <c r="AP12" s="14"/>
      <c r="AQ12" s="14">
        <v>0.13160863384179899</v>
      </c>
      <c r="AR12" s="14">
        <v>0.11816909423952</v>
      </c>
      <c r="AS12" s="14">
        <v>0.14190039477598601</v>
      </c>
      <c r="AT12" s="14"/>
      <c r="AU12" s="14">
        <v>0.12673324788148699</v>
      </c>
      <c r="AV12" s="14"/>
      <c r="AW12" s="14">
        <v>0.132790348292087</v>
      </c>
      <c r="AX12" s="14"/>
      <c r="AY12" s="14">
        <v>0.142571586346048</v>
      </c>
    </row>
    <row r="13" spans="2:51" x14ac:dyDescent="0.3">
      <c r="B13" s="15" t="s">
        <v>105</v>
      </c>
      <c r="C13" s="14">
        <v>0.19897024154668799</v>
      </c>
      <c r="D13" s="14">
        <v>0.18336033667700399</v>
      </c>
      <c r="E13" s="14">
        <v>0.21321540477946799</v>
      </c>
      <c r="F13" s="14"/>
      <c r="G13" s="14">
        <v>0.14908395871025601</v>
      </c>
      <c r="H13" s="14">
        <v>0.14800494787593599</v>
      </c>
      <c r="I13" s="14">
        <v>0.139128932335393</v>
      </c>
      <c r="J13" s="14">
        <v>0.25643574697571703</v>
      </c>
      <c r="K13" s="14">
        <v>0.21522501820617701</v>
      </c>
      <c r="L13" s="14">
        <v>0.26523669943643602</v>
      </c>
      <c r="M13" s="14"/>
      <c r="N13" s="14">
        <v>0.16560751439771601</v>
      </c>
      <c r="O13" s="14">
        <v>0.20243895315313801</v>
      </c>
      <c r="P13" s="14">
        <v>0.17816036545090599</v>
      </c>
      <c r="Q13" s="14">
        <v>0.247677364277052</v>
      </c>
      <c r="R13" s="14"/>
      <c r="S13" s="14">
        <v>0.13999151173775901</v>
      </c>
      <c r="T13" s="14">
        <v>0.237912864195122</v>
      </c>
      <c r="U13" s="14">
        <v>0.201460418292155</v>
      </c>
      <c r="V13" s="14">
        <v>0.24174378454989401</v>
      </c>
      <c r="W13" s="14">
        <v>0.17866898376049201</v>
      </c>
      <c r="X13" s="14">
        <v>0.15734771318337901</v>
      </c>
      <c r="Y13" s="14">
        <v>0.18221739436335699</v>
      </c>
      <c r="Z13" s="14">
        <v>0.201671326165479</v>
      </c>
      <c r="AA13" s="14">
        <v>0.21472858001419401</v>
      </c>
      <c r="AB13" s="14">
        <v>0.25336761863932999</v>
      </c>
      <c r="AC13" s="14">
        <v>0.22041485031882799</v>
      </c>
      <c r="AD13" s="14">
        <v>0.127820868220445</v>
      </c>
      <c r="AE13" s="14"/>
      <c r="AF13" s="14">
        <v>0.15799763114561699</v>
      </c>
      <c r="AG13" s="14">
        <v>0.164264612850751</v>
      </c>
      <c r="AH13" s="14">
        <v>0.24149400820005201</v>
      </c>
      <c r="AI13" s="14">
        <v>0.21076232508449699</v>
      </c>
      <c r="AJ13" s="14"/>
      <c r="AK13" s="14">
        <v>0.18406281997524801</v>
      </c>
      <c r="AL13" s="14"/>
      <c r="AM13" s="14">
        <v>0.177844559094882</v>
      </c>
      <c r="AN13" s="14"/>
      <c r="AO13" s="14">
        <v>0.17938687942107301</v>
      </c>
      <c r="AP13" s="14"/>
      <c r="AQ13" s="14">
        <v>0.147841629665314</v>
      </c>
      <c r="AR13" s="14">
        <v>0.21142924750200601</v>
      </c>
      <c r="AS13" s="14">
        <v>0.21962878475303299</v>
      </c>
      <c r="AT13" s="14"/>
      <c r="AU13" s="14">
        <v>0.139439988424709</v>
      </c>
      <c r="AV13" s="14"/>
      <c r="AW13" s="14">
        <v>0.14321138167554301</v>
      </c>
      <c r="AX13" s="14"/>
      <c r="AY13" s="14">
        <v>0.116049501633328</v>
      </c>
    </row>
    <row r="14" spans="2:51" x14ac:dyDescent="0.3">
      <c r="B14" s="15" t="s">
        <v>106</v>
      </c>
      <c r="C14" s="14">
        <v>2.9675913893262299E-2</v>
      </c>
      <c r="D14" s="14">
        <v>2.7230120235134901E-2</v>
      </c>
      <c r="E14" s="14">
        <v>3.1068181614798799E-2</v>
      </c>
      <c r="F14" s="14"/>
      <c r="G14" s="14">
        <v>2.2415564256476998E-2</v>
      </c>
      <c r="H14" s="14">
        <v>1.3834681051583701E-2</v>
      </c>
      <c r="I14" s="14">
        <v>2.5910114515640799E-2</v>
      </c>
      <c r="J14" s="14">
        <v>2.2180540607230501E-2</v>
      </c>
      <c r="K14" s="14">
        <v>5.8948379842933697E-2</v>
      </c>
      <c r="L14" s="14">
        <v>3.6977613579140797E-2</v>
      </c>
      <c r="M14" s="14"/>
      <c r="N14" s="14">
        <v>1.8021185967015799E-2</v>
      </c>
      <c r="O14" s="14">
        <v>2.61820859359513E-2</v>
      </c>
      <c r="P14" s="14">
        <v>3.5248883418583003E-2</v>
      </c>
      <c r="Q14" s="14">
        <v>4.1276054498927003E-2</v>
      </c>
      <c r="R14" s="14"/>
      <c r="S14" s="14">
        <v>3.7141053202162599E-2</v>
      </c>
      <c r="T14" s="14">
        <v>2.8230325020511801E-2</v>
      </c>
      <c r="U14" s="14">
        <v>3.27722626082795E-2</v>
      </c>
      <c r="V14" s="14">
        <v>3.4683609717098399E-2</v>
      </c>
      <c r="W14" s="14">
        <v>3.08128952724184E-2</v>
      </c>
      <c r="X14" s="14">
        <v>2.63956709993169E-2</v>
      </c>
      <c r="Y14" s="14">
        <v>6.8292179732415102E-3</v>
      </c>
      <c r="Z14" s="14">
        <v>5.1436659518192297E-2</v>
      </c>
      <c r="AA14" s="14">
        <v>3.1872062732497E-2</v>
      </c>
      <c r="AB14" s="14">
        <v>3.8121527127528997E-2</v>
      </c>
      <c r="AC14" s="14">
        <v>9.9691762096959808E-3</v>
      </c>
      <c r="AD14" s="14">
        <v>1.5994744007461599E-2</v>
      </c>
      <c r="AE14" s="14"/>
      <c r="AF14" s="14">
        <v>2.1326044766968099E-2</v>
      </c>
      <c r="AG14" s="14">
        <v>4.3707647969842903E-2</v>
      </c>
      <c r="AH14" s="14">
        <v>1.14071194637267E-2</v>
      </c>
      <c r="AI14" s="14">
        <v>3.6118479892520802E-2</v>
      </c>
      <c r="AJ14" s="14"/>
      <c r="AK14" s="14">
        <v>2.7579748610031998E-2</v>
      </c>
      <c r="AL14" s="14"/>
      <c r="AM14" s="14">
        <v>1.8598395147015698E-2</v>
      </c>
      <c r="AN14" s="14"/>
      <c r="AO14" s="14">
        <v>3.1332871408773E-2</v>
      </c>
      <c r="AP14" s="14"/>
      <c r="AQ14" s="14">
        <v>2.3781316518244899E-2</v>
      </c>
      <c r="AR14" s="14">
        <v>3.6130239774414E-2</v>
      </c>
      <c r="AS14" s="14">
        <v>3.0753461054176898E-2</v>
      </c>
      <c r="AT14" s="14"/>
      <c r="AU14" s="14">
        <v>2.23251416282708E-2</v>
      </c>
      <c r="AV14" s="14"/>
      <c r="AW14" s="14">
        <v>2.03853673655006E-2</v>
      </c>
      <c r="AX14" s="14"/>
      <c r="AY14" s="14">
        <v>1.89626178361549E-2</v>
      </c>
    </row>
    <row r="15" spans="2:51" x14ac:dyDescent="0.3">
      <c r="B15" s="15" t="s">
        <v>107</v>
      </c>
      <c r="C15" s="14">
        <v>6.3798697042352304E-2</v>
      </c>
      <c r="D15" s="14">
        <v>5.6264884618989097E-2</v>
      </c>
      <c r="E15" s="14">
        <v>7.1834001100905306E-2</v>
      </c>
      <c r="F15" s="14"/>
      <c r="G15" s="14">
        <v>3.1813609300322697E-2</v>
      </c>
      <c r="H15" s="14">
        <v>1.29497724622663E-2</v>
      </c>
      <c r="I15" s="14">
        <v>4.6586335475734097E-2</v>
      </c>
      <c r="J15" s="14">
        <v>8.7523565013468599E-2</v>
      </c>
      <c r="K15" s="14">
        <v>8.3821563263685103E-2</v>
      </c>
      <c r="L15" s="14">
        <v>0.108093756423687</v>
      </c>
      <c r="M15" s="14"/>
      <c r="N15" s="14">
        <v>4.38462282925789E-2</v>
      </c>
      <c r="O15" s="14">
        <v>5.0662134629667302E-2</v>
      </c>
      <c r="P15" s="14">
        <v>7.0737298281232305E-2</v>
      </c>
      <c r="Q15" s="14">
        <v>9.0878111446960494E-2</v>
      </c>
      <c r="R15" s="14"/>
      <c r="S15" s="14">
        <v>3.8465899055799599E-2</v>
      </c>
      <c r="T15" s="14">
        <v>6.0790537783034101E-2</v>
      </c>
      <c r="U15" s="14">
        <v>8.3016448872603302E-2</v>
      </c>
      <c r="V15" s="14">
        <v>0.13134048332357801</v>
      </c>
      <c r="W15" s="14">
        <v>5.7925296902581302E-2</v>
      </c>
      <c r="X15" s="14">
        <v>6.6301818034031706E-2</v>
      </c>
      <c r="Y15" s="14">
        <v>4.1651880251047199E-2</v>
      </c>
      <c r="Z15" s="14">
        <v>3.6758380927581699E-2</v>
      </c>
      <c r="AA15" s="14">
        <v>6.15669377243733E-2</v>
      </c>
      <c r="AB15" s="14">
        <v>6.0047568707285601E-2</v>
      </c>
      <c r="AC15" s="14">
        <v>5.0728005854714903E-2</v>
      </c>
      <c r="AD15" s="14">
        <v>8.4017906427751907E-2</v>
      </c>
      <c r="AE15" s="14"/>
      <c r="AF15" s="14">
        <v>5.5878257793357498E-2</v>
      </c>
      <c r="AG15" s="14">
        <v>3.4851220793372599E-2</v>
      </c>
      <c r="AH15" s="14">
        <v>0.101256996994415</v>
      </c>
      <c r="AI15" s="14">
        <v>5.8899997833423201E-2</v>
      </c>
      <c r="AJ15" s="14"/>
      <c r="AK15" s="14">
        <v>5.8478833153623802E-2</v>
      </c>
      <c r="AL15" s="14"/>
      <c r="AM15" s="14">
        <v>3.3785145951715598E-2</v>
      </c>
      <c r="AN15" s="14"/>
      <c r="AO15" s="14">
        <v>4.5434158637362797E-2</v>
      </c>
      <c r="AP15" s="14"/>
      <c r="AQ15" s="14">
        <v>4.9676677441057797E-2</v>
      </c>
      <c r="AR15" s="14">
        <v>3.7071413019737598E-2</v>
      </c>
      <c r="AS15" s="14">
        <v>7.3276229317742803E-2</v>
      </c>
      <c r="AT15" s="14"/>
      <c r="AU15" s="14">
        <v>4.6671697561009001E-2</v>
      </c>
      <c r="AV15" s="14"/>
      <c r="AW15" s="14">
        <v>4.7693479354109898E-2</v>
      </c>
      <c r="AX15" s="14"/>
      <c r="AY15" s="14">
        <v>1.99646569387072E-2</v>
      </c>
    </row>
    <row r="16" spans="2:51" x14ac:dyDescent="0.3">
      <c r="B16" s="15" t="s">
        <v>76</v>
      </c>
      <c r="C16" s="20">
        <v>4.8220774498309103E-2</v>
      </c>
      <c r="D16" s="20">
        <v>4.7037198348664697E-2</v>
      </c>
      <c r="E16" s="20">
        <v>4.9906348457470003E-2</v>
      </c>
      <c r="F16" s="20"/>
      <c r="G16" s="20">
        <v>4.7809390283197299E-2</v>
      </c>
      <c r="H16" s="20">
        <v>2.9139603149052201E-2</v>
      </c>
      <c r="I16" s="20">
        <v>2.4569066260708299E-2</v>
      </c>
      <c r="J16" s="20">
        <v>4.3984222224887501E-2</v>
      </c>
      <c r="K16" s="20">
        <v>6.7881160448496194E-2</v>
      </c>
      <c r="L16" s="20">
        <v>7.3495879209399997E-2</v>
      </c>
      <c r="M16" s="20"/>
      <c r="N16" s="20">
        <v>2.4240841982335299E-2</v>
      </c>
      <c r="O16" s="20">
        <v>4.5599127540623202E-2</v>
      </c>
      <c r="P16" s="20">
        <v>4.7070681051265599E-2</v>
      </c>
      <c r="Q16" s="20">
        <v>7.8296573884728202E-2</v>
      </c>
      <c r="R16" s="20"/>
      <c r="S16" s="20">
        <v>3.5034380923815799E-2</v>
      </c>
      <c r="T16" s="20">
        <v>4.39893317532788E-2</v>
      </c>
      <c r="U16" s="20">
        <v>0.11952091316746</v>
      </c>
      <c r="V16" s="20">
        <v>3.7256100432824402E-2</v>
      </c>
      <c r="W16" s="20">
        <v>4.0867253851819302E-2</v>
      </c>
      <c r="X16" s="20">
        <v>5.3202760040373602E-2</v>
      </c>
      <c r="Y16" s="20">
        <v>2.9293921226684599E-2</v>
      </c>
      <c r="Z16" s="20">
        <v>4.7738363868908597E-2</v>
      </c>
      <c r="AA16" s="20">
        <v>1.57316622913709E-2</v>
      </c>
      <c r="AB16" s="20">
        <v>5.8804622330113999E-2</v>
      </c>
      <c r="AC16" s="20">
        <v>5.7759382536950801E-2</v>
      </c>
      <c r="AD16" s="20">
        <v>9.5859250066457902E-2</v>
      </c>
      <c r="AE16" s="20"/>
      <c r="AF16" s="20">
        <v>4.96265888583836E-2</v>
      </c>
      <c r="AG16" s="20">
        <v>1.7483990952963699E-2</v>
      </c>
      <c r="AH16" s="20">
        <v>4.6344150358095901E-2</v>
      </c>
      <c r="AI16" s="20">
        <v>5.1176381582818703E-2</v>
      </c>
      <c r="AJ16" s="20"/>
      <c r="AK16" s="20">
        <v>4.6729470437455602E-2</v>
      </c>
      <c r="AL16" s="20"/>
      <c r="AM16" s="20">
        <v>2.3621152167973301E-2</v>
      </c>
      <c r="AN16" s="20"/>
      <c r="AO16" s="20">
        <v>5.6984056856045497E-2</v>
      </c>
      <c r="AP16" s="20"/>
      <c r="AQ16" s="20">
        <v>4.95056388547431E-2</v>
      </c>
      <c r="AR16" s="20">
        <v>1.2582727400034801E-2</v>
      </c>
      <c r="AS16" s="20">
        <v>5.25935003052906E-2</v>
      </c>
      <c r="AT16" s="20"/>
      <c r="AU16" s="20">
        <v>3.9834117764952201E-2</v>
      </c>
      <c r="AV16" s="20"/>
      <c r="AW16" s="20">
        <v>2.5541798446583299E-2</v>
      </c>
      <c r="AX16" s="20"/>
      <c r="AY16" s="20">
        <v>1.91172883502898E-2</v>
      </c>
    </row>
    <row r="17" spans="2:2" x14ac:dyDescent="0.3">
      <c r="B17" s="16"/>
    </row>
    <row r="18" spans="2:2" x14ac:dyDescent="0.3">
      <c r="B18" t="s">
        <v>79</v>
      </c>
    </row>
    <row r="19" spans="2:2" x14ac:dyDescent="0.3">
      <c r="B19" t="s">
        <v>80</v>
      </c>
    </row>
    <row r="21" spans="2:2" x14ac:dyDescent="0.3">
      <c r="B21" s="8" t="str">
        <f>HYPERLINK("#'Contents'!A1", "Return to Contents")</f>
        <v>Return to Contents</v>
      </c>
    </row>
  </sheetData>
  <mergeCells count="13">
    <mergeCell ref="AW5"/>
    <mergeCell ref="AY5"/>
    <mergeCell ref="D2:AO2"/>
    <mergeCell ref="AK5"/>
    <mergeCell ref="AM5"/>
    <mergeCell ref="AO5"/>
    <mergeCell ref="AQ5:AS5"/>
    <mergeCell ref="AU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Y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5" width="10.6640625" customWidth="1"/>
    <col min="36" max="36" width="2.21875" customWidth="1"/>
    <col min="37" max="37" width="10.6640625" customWidth="1"/>
    <col min="38" max="38" width="2.21875" customWidth="1"/>
    <col min="39" max="39" width="10.6640625" customWidth="1"/>
    <col min="40" max="40" width="2.21875" customWidth="1"/>
    <col min="41" max="41" width="10.6640625" customWidth="1"/>
    <col min="42" max="42" width="2.21875" customWidth="1"/>
    <col min="43" max="45" width="10.6640625" customWidth="1"/>
    <col min="46" max="46" width="2.21875" customWidth="1"/>
    <col min="47" max="47" width="10.6640625" customWidth="1"/>
    <col min="48" max="48" width="2.21875" customWidth="1"/>
    <col min="49" max="49" width="10.6640625" customWidth="1"/>
    <col min="50" max="50" width="2.21875" customWidth="1"/>
    <col min="51" max="51" width="10.6640625" customWidth="1"/>
    <col min="52" max="52" width="2.21875" customWidth="1"/>
  </cols>
  <sheetData>
    <row r="2" spans="2:51" ht="40.049999999999997" customHeight="1" x14ac:dyDescent="0.3">
      <c r="D2" s="29" t="s">
        <v>112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51" ht="30" customHeight="1" x14ac:dyDescent="0.3">
      <c r="B5" s="19"/>
      <c r="C5" s="19"/>
      <c r="D5" s="30" t="s">
        <v>55</v>
      </c>
      <c r="E5" s="30"/>
      <c r="F5" s="19"/>
      <c r="G5" s="30" t="s">
        <v>56</v>
      </c>
      <c r="H5" s="30"/>
      <c r="I5" s="30"/>
      <c r="J5" s="30"/>
      <c r="K5" s="30"/>
      <c r="L5" s="30"/>
      <c r="M5" s="19"/>
      <c r="N5" s="30" t="s">
        <v>57</v>
      </c>
      <c r="O5" s="30"/>
      <c r="P5" s="30"/>
      <c r="Q5" s="30"/>
      <c r="R5" s="19"/>
      <c r="S5" s="30" t="s">
        <v>58</v>
      </c>
      <c r="T5" s="30"/>
      <c r="U5" s="30"/>
      <c r="V5" s="30"/>
      <c r="W5" s="30"/>
      <c r="X5" s="30"/>
      <c r="Y5" s="30"/>
      <c r="Z5" s="30"/>
      <c r="AA5" s="30"/>
      <c r="AB5" s="30"/>
      <c r="AC5" s="30"/>
      <c r="AD5" s="30"/>
      <c r="AE5" s="19"/>
      <c r="AF5" s="30" t="s">
        <v>43</v>
      </c>
      <c r="AG5" s="30"/>
      <c r="AH5" s="30"/>
      <c r="AI5" s="30"/>
      <c r="AJ5" s="19"/>
      <c r="AK5" s="30" t="s">
        <v>59</v>
      </c>
      <c r="AL5" s="19"/>
      <c r="AM5" s="30" t="s">
        <v>60</v>
      </c>
      <c r="AN5" s="19"/>
      <c r="AO5" s="30" t="s">
        <v>49</v>
      </c>
      <c r="AP5" s="19"/>
      <c r="AQ5" s="30" t="s">
        <v>61</v>
      </c>
      <c r="AR5" s="30"/>
      <c r="AS5" s="30"/>
      <c r="AT5" s="19"/>
      <c r="AU5" s="30" t="s">
        <v>52</v>
      </c>
      <c r="AV5" s="19"/>
      <c r="AW5" s="30" t="s">
        <v>62</v>
      </c>
      <c r="AX5" s="19"/>
      <c r="AY5" s="30" t="s">
        <v>54</v>
      </c>
    </row>
    <row r="6" spans="2:5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M6" s="12" t="s">
        <v>48</v>
      </c>
      <c r="AO6" s="12" t="s">
        <v>49</v>
      </c>
      <c r="AQ6" s="12" t="s">
        <v>43</v>
      </c>
      <c r="AR6" s="12" t="s">
        <v>50</v>
      </c>
      <c r="AS6" s="12" t="s">
        <v>51</v>
      </c>
      <c r="AU6" s="12" t="s">
        <v>52</v>
      </c>
      <c r="AW6" s="12" t="s">
        <v>53</v>
      </c>
      <c r="AY6" s="12" t="s">
        <v>54</v>
      </c>
    </row>
    <row r="7" spans="2:51" ht="30" customHeight="1" x14ac:dyDescent="0.3">
      <c r="B7" s="10" t="s">
        <v>19</v>
      </c>
      <c r="C7" s="10">
        <v>1790</v>
      </c>
      <c r="D7" s="10">
        <v>917</v>
      </c>
      <c r="E7" s="10">
        <v>863</v>
      </c>
      <c r="F7" s="10"/>
      <c r="G7" s="10">
        <v>280</v>
      </c>
      <c r="H7" s="10">
        <v>292</v>
      </c>
      <c r="I7" s="10">
        <v>305</v>
      </c>
      <c r="J7" s="10">
        <v>283</v>
      </c>
      <c r="K7" s="10">
        <v>257</v>
      </c>
      <c r="L7" s="10">
        <v>373</v>
      </c>
      <c r="M7" s="10"/>
      <c r="N7" s="10">
        <v>479</v>
      </c>
      <c r="O7" s="10">
        <v>461</v>
      </c>
      <c r="P7" s="10">
        <v>360</v>
      </c>
      <c r="Q7" s="10">
        <v>485</v>
      </c>
      <c r="R7" s="10"/>
      <c r="S7" s="10">
        <v>265</v>
      </c>
      <c r="T7" s="10">
        <v>236</v>
      </c>
      <c r="U7" s="10">
        <v>124</v>
      </c>
      <c r="V7" s="10">
        <v>138</v>
      </c>
      <c r="W7" s="10">
        <v>125</v>
      </c>
      <c r="X7" s="10">
        <v>162</v>
      </c>
      <c r="Y7" s="10">
        <v>143</v>
      </c>
      <c r="Z7" s="10">
        <v>78</v>
      </c>
      <c r="AA7" s="10">
        <v>196</v>
      </c>
      <c r="AB7" s="10">
        <v>166</v>
      </c>
      <c r="AC7" s="10">
        <v>97</v>
      </c>
      <c r="AD7" s="10">
        <v>60</v>
      </c>
      <c r="AE7" s="10"/>
      <c r="AF7" s="10">
        <v>416</v>
      </c>
      <c r="AG7" s="10">
        <v>94</v>
      </c>
      <c r="AH7" s="10">
        <v>276</v>
      </c>
      <c r="AI7" s="10">
        <v>976</v>
      </c>
      <c r="AJ7" s="10"/>
      <c r="AK7" s="10">
        <v>378</v>
      </c>
      <c r="AL7" s="10"/>
      <c r="AM7" s="10">
        <v>610</v>
      </c>
      <c r="AN7" s="10"/>
      <c r="AO7" s="10">
        <v>187</v>
      </c>
      <c r="AP7" s="10"/>
      <c r="AQ7" s="10">
        <v>455</v>
      </c>
      <c r="AR7" s="10">
        <v>136</v>
      </c>
      <c r="AS7" s="10">
        <v>1179</v>
      </c>
      <c r="AT7" s="10"/>
      <c r="AU7" s="10">
        <v>422</v>
      </c>
      <c r="AV7" s="10"/>
      <c r="AW7" s="10">
        <v>368</v>
      </c>
      <c r="AX7" s="10"/>
      <c r="AY7" s="10">
        <v>317</v>
      </c>
    </row>
    <row r="8" spans="2:51" ht="30" customHeight="1" x14ac:dyDescent="0.3">
      <c r="B8" s="11" t="s">
        <v>20</v>
      </c>
      <c r="C8" s="11">
        <v>1790</v>
      </c>
      <c r="D8" s="11">
        <v>878</v>
      </c>
      <c r="E8" s="11">
        <v>902</v>
      </c>
      <c r="F8" s="11"/>
      <c r="G8" s="11">
        <v>252</v>
      </c>
      <c r="H8" s="11">
        <v>305</v>
      </c>
      <c r="I8" s="11">
        <v>304</v>
      </c>
      <c r="J8" s="11">
        <v>303</v>
      </c>
      <c r="K8" s="11">
        <v>251</v>
      </c>
      <c r="L8" s="11">
        <v>375</v>
      </c>
      <c r="M8" s="11"/>
      <c r="N8" s="11">
        <v>481</v>
      </c>
      <c r="O8" s="11">
        <v>464</v>
      </c>
      <c r="P8" s="11">
        <v>393</v>
      </c>
      <c r="Q8" s="11">
        <v>447</v>
      </c>
      <c r="R8" s="11"/>
      <c r="S8" s="11">
        <v>251</v>
      </c>
      <c r="T8" s="11">
        <v>233</v>
      </c>
      <c r="U8" s="11">
        <v>143</v>
      </c>
      <c r="V8" s="11">
        <v>161</v>
      </c>
      <c r="W8" s="11">
        <v>125</v>
      </c>
      <c r="X8" s="11">
        <v>161</v>
      </c>
      <c r="Y8" s="11">
        <v>143</v>
      </c>
      <c r="Z8" s="11">
        <v>72</v>
      </c>
      <c r="AA8" s="11">
        <v>197</v>
      </c>
      <c r="AB8" s="11">
        <v>161</v>
      </c>
      <c r="AC8" s="11">
        <v>89</v>
      </c>
      <c r="AD8" s="11">
        <v>54</v>
      </c>
      <c r="AE8" s="11"/>
      <c r="AF8" s="11">
        <v>412</v>
      </c>
      <c r="AG8" s="11">
        <v>93</v>
      </c>
      <c r="AH8" s="11">
        <v>283</v>
      </c>
      <c r="AI8" s="11">
        <v>976</v>
      </c>
      <c r="AJ8" s="11"/>
      <c r="AK8" s="11">
        <v>374</v>
      </c>
      <c r="AL8" s="11"/>
      <c r="AM8" s="11">
        <v>601</v>
      </c>
      <c r="AN8" s="11"/>
      <c r="AO8" s="11">
        <v>190</v>
      </c>
      <c r="AP8" s="11"/>
      <c r="AQ8" s="11">
        <v>449</v>
      </c>
      <c r="AR8" s="11">
        <v>133</v>
      </c>
      <c r="AS8" s="11">
        <v>1186</v>
      </c>
      <c r="AT8" s="11"/>
      <c r="AU8" s="11">
        <v>413</v>
      </c>
      <c r="AV8" s="11"/>
      <c r="AW8" s="11">
        <v>365</v>
      </c>
      <c r="AX8" s="11"/>
      <c r="AY8" s="11">
        <v>313</v>
      </c>
    </row>
    <row r="9" spans="2:51" x14ac:dyDescent="0.3">
      <c r="B9" s="15" t="s">
        <v>103</v>
      </c>
      <c r="C9" s="14">
        <v>3.36477829738238E-2</v>
      </c>
      <c r="D9" s="14">
        <v>4.5318459074502201E-2</v>
      </c>
      <c r="E9" s="14">
        <v>2.1669067625968499E-2</v>
      </c>
      <c r="F9" s="14"/>
      <c r="G9" s="14">
        <v>0.100972447116919</v>
      </c>
      <c r="H9" s="14">
        <v>5.0682279405915798E-2</v>
      </c>
      <c r="I9" s="14">
        <v>3.9365379588648303E-2</v>
      </c>
      <c r="J9" s="14">
        <v>8.0321615510981804E-3</v>
      </c>
      <c r="K9" s="14">
        <v>7.6810119953743998E-3</v>
      </c>
      <c r="L9" s="14">
        <v>7.9583361331718606E-3</v>
      </c>
      <c r="M9" s="14"/>
      <c r="N9" s="14">
        <v>4.6490460713077303E-2</v>
      </c>
      <c r="O9" s="14">
        <v>3.05639936445079E-2</v>
      </c>
      <c r="P9" s="14">
        <v>2.6963840851444699E-2</v>
      </c>
      <c r="Q9" s="14">
        <v>2.9282186609586099E-2</v>
      </c>
      <c r="R9" s="14"/>
      <c r="S9" s="14">
        <v>8.2549259625403895E-2</v>
      </c>
      <c r="T9" s="14">
        <v>8.2950333680714694E-3</v>
      </c>
      <c r="U9" s="14">
        <v>1.5363936701615699E-2</v>
      </c>
      <c r="V9" s="14">
        <v>3.11346993931686E-2</v>
      </c>
      <c r="W9" s="14">
        <v>7.9462736542044894E-3</v>
      </c>
      <c r="X9" s="14">
        <v>3.9397642192312302E-2</v>
      </c>
      <c r="Y9" s="14">
        <v>2.6430696748155201E-2</v>
      </c>
      <c r="Z9" s="14">
        <v>5.1821934710443801E-2</v>
      </c>
      <c r="AA9" s="14">
        <v>5.0538918014380999E-2</v>
      </c>
      <c r="AB9" s="14">
        <v>1.8166052058269901E-2</v>
      </c>
      <c r="AC9" s="14">
        <v>2.96233850651028E-2</v>
      </c>
      <c r="AD9" s="14">
        <v>0</v>
      </c>
      <c r="AE9" s="14"/>
      <c r="AF9" s="14">
        <v>4.89976420158897E-2</v>
      </c>
      <c r="AG9" s="14">
        <v>7.4975212730566801E-2</v>
      </c>
      <c r="AH9" s="14">
        <v>1.0655482228398201E-2</v>
      </c>
      <c r="AI9" s="14">
        <v>2.8254650634316199E-2</v>
      </c>
      <c r="AJ9" s="14"/>
      <c r="AK9" s="14">
        <v>2.9539099635553099E-2</v>
      </c>
      <c r="AL9" s="14"/>
      <c r="AM9" s="14">
        <v>4.7976681690115597E-2</v>
      </c>
      <c r="AN9" s="14"/>
      <c r="AO9" s="14">
        <v>4.76257563783406E-2</v>
      </c>
      <c r="AP9" s="14"/>
      <c r="AQ9" s="14">
        <v>5.3542519110239301E-2</v>
      </c>
      <c r="AR9" s="14">
        <v>4.78668492887728E-2</v>
      </c>
      <c r="AS9" s="14">
        <v>2.3428848916412601E-2</v>
      </c>
      <c r="AT9" s="14"/>
      <c r="AU9" s="14">
        <v>6.74587881261937E-2</v>
      </c>
      <c r="AV9" s="14"/>
      <c r="AW9" s="14">
        <v>6.8097803622421696E-2</v>
      </c>
      <c r="AX9" s="14"/>
      <c r="AY9" s="14">
        <v>8.0155428746603405E-2</v>
      </c>
    </row>
    <row r="10" spans="2:51" x14ac:dyDescent="0.3">
      <c r="B10" s="15" t="s">
        <v>72</v>
      </c>
      <c r="C10" s="14">
        <v>9.1856548277169298E-2</v>
      </c>
      <c r="D10" s="14">
        <v>0.13241373528324801</v>
      </c>
      <c r="E10" s="14">
        <v>5.2305374202126498E-2</v>
      </c>
      <c r="F10" s="14"/>
      <c r="G10" s="14">
        <v>0.15301120004376001</v>
      </c>
      <c r="H10" s="14">
        <v>0.16017421978134599</v>
      </c>
      <c r="I10" s="14">
        <v>0.109048515422144</v>
      </c>
      <c r="J10" s="14">
        <v>6.9331743083572595E-2</v>
      </c>
      <c r="K10" s="14">
        <v>4.6184243870221402E-2</v>
      </c>
      <c r="L10" s="14">
        <v>2.9937974175382801E-2</v>
      </c>
      <c r="M10" s="14"/>
      <c r="N10" s="14">
        <v>0.13320414250394699</v>
      </c>
      <c r="O10" s="14">
        <v>8.4141827267261396E-2</v>
      </c>
      <c r="P10" s="14">
        <v>0.101110925957172</v>
      </c>
      <c r="Q10" s="14">
        <v>4.8263147916233998E-2</v>
      </c>
      <c r="R10" s="14"/>
      <c r="S10" s="14">
        <v>0.18349828778990801</v>
      </c>
      <c r="T10" s="14">
        <v>5.4607401100000501E-2</v>
      </c>
      <c r="U10" s="14">
        <v>0.109790602771872</v>
      </c>
      <c r="V10" s="14">
        <v>7.1899042040017E-2</v>
      </c>
      <c r="W10" s="14">
        <v>6.3262550311792703E-2</v>
      </c>
      <c r="X10" s="14">
        <v>9.13701134701215E-2</v>
      </c>
      <c r="Y10" s="14">
        <v>9.8901467600344101E-2</v>
      </c>
      <c r="Z10" s="14">
        <v>3.9506045447415199E-2</v>
      </c>
      <c r="AA10" s="14">
        <v>0.10773396339178</v>
      </c>
      <c r="AB10" s="14">
        <v>5.2087753708211199E-2</v>
      </c>
      <c r="AC10" s="14">
        <v>7.3221092719654199E-2</v>
      </c>
      <c r="AD10" s="14">
        <v>4.8648186291557302E-2</v>
      </c>
      <c r="AE10" s="14"/>
      <c r="AF10" s="14">
        <v>0.12883265052932999</v>
      </c>
      <c r="AG10" s="14">
        <v>0.17393092390467199</v>
      </c>
      <c r="AH10" s="14">
        <v>4.6188784336795699E-2</v>
      </c>
      <c r="AI10" s="14">
        <v>7.9235743579608095E-2</v>
      </c>
      <c r="AJ10" s="14"/>
      <c r="AK10" s="14">
        <v>7.3651086551990902E-2</v>
      </c>
      <c r="AL10" s="14"/>
      <c r="AM10" s="14">
        <v>0.14008027720369601</v>
      </c>
      <c r="AN10" s="14"/>
      <c r="AO10" s="14">
        <v>0.122921314167697</v>
      </c>
      <c r="AP10" s="14"/>
      <c r="AQ10" s="14">
        <v>0.146460178547652</v>
      </c>
      <c r="AR10" s="14">
        <v>0.17038538982639401</v>
      </c>
      <c r="AS10" s="14">
        <v>6.2402467031014701E-2</v>
      </c>
      <c r="AT10" s="14"/>
      <c r="AU10" s="14">
        <v>0.16405876211929299</v>
      </c>
      <c r="AV10" s="14"/>
      <c r="AW10" s="14">
        <v>0.17017796889727599</v>
      </c>
      <c r="AX10" s="14"/>
      <c r="AY10" s="14">
        <v>0.17295940188428299</v>
      </c>
    </row>
    <row r="11" spans="2:51" x14ac:dyDescent="0.3">
      <c r="B11" s="15" t="s">
        <v>104</v>
      </c>
      <c r="C11" s="14">
        <v>8.6052400651066896E-2</v>
      </c>
      <c r="D11" s="14">
        <v>0.121210274538955</v>
      </c>
      <c r="E11" s="14">
        <v>5.2806312638112703E-2</v>
      </c>
      <c r="F11" s="14"/>
      <c r="G11" s="14">
        <v>0.12786533003084299</v>
      </c>
      <c r="H11" s="14">
        <v>0.175501693171352</v>
      </c>
      <c r="I11" s="14">
        <v>9.8354972432400503E-2</v>
      </c>
      <c r="J11" s="14">
        <v>6.2526335363839405E-2</v>
      </c>
      <c r="K11" s="14">
        <v>3.0467289463387899E-2</v>
      </c>
      <c r="L11" s="14">
        <v>3.1350812421309701E-2</v>
      </c>
      <c r="M11" s="14"/>
      <c r="N11" s="14">
        <v>0.132573711471828</v>
      </c>
      <c r="O11" s="14">
        <v>6.9489686684778298E-2</v>
      </c>
      <c r="P11" s="14">
        <v>8.7275121010011295E-2</v>
      </c>
      <c r="Q11" s="14">
        <v>5.3072717603554302E-2</v>
      </c>
      <c r="R11" s="14"/>
      <c r="S11" s="14">
        <v>0.129579011260122</v>
      </c>
      <c r="T11" s="14">
        <v>7.8514289844538995E-2</v>
      </c>
      <c r="U11" s="14">
        <v>4.7834182333101001E-2</v>
      </c>
      <c r="V11" s="14">
        <v>2.7910106311380401E-2</v>
      </c>
      <c r="W11" s="14">
        <v>9.7543969905641195E-2</v>
      </c>
      <c r="X11" s="14">
        <v>9.2954719514932505E-2</v>
      </c>
      <c r="Y11" s="14">
        <v>0.119743722128938</v>
      </c>
      <c r="Z11" s="14">
        <v>6.2380642082869198E-2</v>
      </c>
      <c r="AA11" s="14">
        <v>0.110770613689333</v>
      </c>
      <c r="AB11" s="14">
        <v>5.4717193909053503E-2</v>
      </c>
      <c r="AC11" s="14">
        <v>8.06465033609962E-2</v>
      </c>
      <c r="AD11" s="14">
        <v>9.8061362341137506E-2</v>
      </c>
      <c r="AE11" s="14"/>
      <c r="AF11" s="14">
        <v>0.13086791529500399</v>
      </c>
      <c r="AG11" s="14">
        <v>9.1073367819621304E-2</v>
      </c>
      <c r="AH11" s="14">
        <v>4.4548248449364801E-2</v>
      </c>
      <c r="AI11" s="14">
        <v>7.70192094099897E-2</v>
      </c>
      <c r="AJ11" s="14"/>
      <c r="AK11" s="14">
        <v>9.4868959837848099E-2</v>
      </c>
      <c r="AL11" s="14"/>
      <c r="AM11" s="14">
        <v>0.116509096724824</v>
      </c>
      <c r="AN11" s="14"/>
      <c r="AO11" s="14">
        <v>9.4456115725023604E-2</v>
      </c>
      <c r="AP11" s="14"/>
      <c r="AQ11" s="14">
        <v>0.13131277817398301</v>
      </c>
      <c r="AR11" s="14">
        <v>9.70970366788282E-2</v>
      </c>
      <c r="AS11" s="14">
        <v>6.6527662657197298E-2</v>
      </c>
      <c r="AT11" s="14"/>
      <c r="AU11" s="14">
        <v>0.14315789968120901</v>
      </c>
      <c r="AV11" s="14"/>
      <c r="AW11" s="14">
        <v>0.14094374809829399</v>
      </c>
      <c r="AX11" s="14"/>
      <c r="AY11" s="14">
        <v>0.14947537098001801</v>
      </c>
    </row>
    <row r="12" spans="2:51" x14ac:dyDescent="0.3">
      <c r="B12" s="15" t="s">
        <v>74</v>
      </c>
      <c r="C12" s="14">
        <v>8.4957124091819894E-2</v>
      </c>
      <c r="D12" s="14">
        <v>9.5682129261011606E-2</v>
      </c>
      <c r="E12" s="14">
        <v>7.5465752900840899E-2</v>
      </c>
      <c r="F12" s="14"/>
      <c r="G12" s="14">
        <v>0.107068374873377</v>
      </c>
      <c r="H12" s="14">
        <v>0.110080952345793</v>
      </c>
      <c r="I12" s="14">
        <v>0.10490497244031501</v>
      </c>
      <c r="J12" s="14">
        <v>7.1406215239276594E-2</v>
      </c>
      <c r="K12" s="14">
        <v>7.9985440977562605E-2</v>
      </c>
      <c r="L12" s="14">
        <v>4.77243411920052E-2</v>
      </c>
      <c r="M12" s="14"/>
      <c r="N12" s="14">
        <v>9.9255851082123897E-2</v>
      </c>
      <c r="O12" s="14">
        <v>9.1427423884124198E-2</v>
      </c>
      <c r="P12" s="14">
        <v>6.4492167440577799E-2</v>
      </c>
      <c r="Q12" s="14">
        <v>8.1797407757215404E-2</v>
      </c>
      <c r="R12" s="14"/>
      <c r="S12" s="14">
        <v>5.7375932346694802E-2</v>
      </c>
      <c r="T12" s="14">
        <v>8.3535132566898707E-2</v>
      </c>
      <c r="U12" s="14">
        <v>7.7036826706343195E-2</v>
      </c>
      <c r="V12" s="14">
        <v>5.6624677837180101E-2</v>
      </c>
      <c r="W12" s="14">
        <v>0.101215999861917</v>
      </c>
      <c r="X12" s="14">
        <v>0.14479496832938499</v>
      </c>
      <c r="Y12" s="14">
        <v>0.12406579340424199</v>
      </c>
      <c r="Z12" s="14">
        <v>0.12647846032575799</v>
      </c>
      <c r="AA12" s="14">
        <v>7.7370284994510694E-2</v>
      </c>
      <c r="AB12" s="14">
        <v>5.6556548668301398E-2</v>
      </c>
      <c r="AC12" s="14">
        <v>8.1820897070499499E-2</v>
      </c>
      <c r="AD12" s="14">
        <v>6.7341006710492798E-2</v>
      </c>
      <c r="AE12" s="14"/>
      <c r="AF12" s="14">
        <v>9.1474381311459102E-2</v>
      </c>
      <c r="AG12" s="14">
        <v>7.3801936892434403E-2</v>
      </c>
      <c r="AH12" s="14">
        <v>6.3329619958902905E-2</v>
      </c>
      <c r="AI12" s="14">
        <v>8.7987407594467604E-2</v>
      </c>
      <c r="AJ12" s="14"/>
      <c r="AK12" s="14">
        <v>7.3805406546841201E-2</v>
      </c>
      <c r="AL12" s="14"/>
      <c r="AM12" s="14">
        <v>0.10529589326494</v>
      </c>
      <c r="AN12" s="14"/>
      <c r="AO12" s="14">
        <v>7.5538505153501995E-2</v>
      </c>
      <c r="AP12" s="14"/>
      <c r="AQ12" s="14">
        <v>9.8415088244292903E-2</v>
      </c>
      <c r="AR12" s="14">
        <v>0.100562978774291</v>
      </c>
      <c r="AS12" s="14">
        <v>7.8019560411769107E-2</v>
      </c>
      <c r="AT12" s="14"/>
      <c r="AU12" s="14">
        <v>0.112557017917953</v>
      </c>
      <c r="AV12" s="14"/>
      <c r="AW12" s="14">
        <v>0.115228823083798</v>
      </c>
      <c r="AX12" s="14"/>
      <c r="AY12" s="14">
        <v>0.14907467263597901</v>
      </c>
    </row>
    <row r="13" spans="2:51" x14ac:dyDescent="0.3">
      <c r="B13" s="15" t="s">
        <v>105</v>
      </c>
      <c r="C13" s="14">
        <v>0.15355679724773799</v>
      </c>
      <c r="D13" s="14">
        <v>0.165856000898539</v>
      </c>
      <c r="E13" s="14">
        <v>0.14220710645562901</v>
      </c>
      <c r="F13" s="14"/>
      <c r="G13" s="14">
        <v>0.16911779941116101</v>
      </c>
      <c r="H13" s="14">
        <v>0.12800167290931899</v>
      </c>
      <c r="I13" s="14">
        <v>0.205621853225051</v>
      </c>
      <c r="J13" s="14">
        <v>0.20663042634269299</v>
      </c>
      <c r="K13" s="14">
        <v>0.16248938108337099</v>
      </c>
      <c r="L13" s="14">
        <v>7.2734553953990894E-2</v>
      </c>
      <c r="M13" s="14"/>
      <c r="N13" s="14">
        <v>0.168299585053347</v>
      </c>
      <c r="O13" s="14">
        <v>0.16019160550279499</v>
      </c>
      <c r="P13" s="14">
        <v>0.16747604685977199</v>
      </c>
      <c r="Q13" s="14">
        <v>0.120285403341394</v>
      </c>
      <c r="R13" s="14"/>
      <c r="S13" s="14">
        <v>0.13384103442494</v>
      </c>
      <c r="T13" s="14">
        <v>0.18738538163006199</v>
      </c>
      <c r="U13" s="14">
        <v>0.12666461326247899</v>
      </c>
      <c r="V13" s="14">
        <v>0.153921556312521</v>
      </c>
      <c r="W13" s="14">
        <v>0.16249096232318</v>
      </c>
      <c r="X13" s="14">
        <v>0.179803959478538</v>
      </c>
      <c r="Y13" s="14">
        <v>0.116890270014572</v>
      </c>
      <c r="Z13" s="14">
        <v>0.20139142553526701</v>
      </c>
      <c r="AA13" s="14">
        <v>0.17795600447012899</v>
      </c>
      <c r="AB13" s="14">
        <v>0.13209248159433001</v>
      </c>
      <c r="AC13" s="14">
        <v>0.116104666230766</v>
      </c>
      <c r="AD13" s="14">
        <v>0.14045140060196301</v>
      </c>
      <c r="AE13" s="14"/>
      <c r="AF13" s="14">
        <v>0.12952693899043499</v>
      </c>
      <c r="AG13" s="14">
        <v>0.20566684678482799</v>
      </c>
      <c r="AH13" s="14">
        <v>0.14035653265220399</v>
      </c>
      <c r="AI13" s="14">
        <v>0.160727290889213</v>
      </c>
      <c r="AJ13" s="14"/>
      <c r="AK13" s="14">
        <v>0.18845585922493599</v>
      </c>
      <c r="AL13" s="14"/>
      <c r="AM13" s="14">
        <v>0.16884440662830999</v>
      </c>
      <c r="AN13" s="14"/>
      <c r="AO13" s="14">
        <v>0.163334297991403</v>
      </c>
      <c r="AP13" s="14"/>
      <c r="AQ13" s="14">
        <v>0.133234433658314</v>
      </c>
      <c r="AR13" s="14">
        <v>0.23025149820211999</v>
      </c>
      <c r="AS13" s="14">
        <v>0.152430093270852</v>
      </c>
      <c r="AT13" s="14"/>
      <c r="AU13" s="14">
        <v>0.150436681022173</v>
      </c>
      <c r="AV13" s="14"/>
      <c r="AW13" s="14">
        <v>0.14888344703787701</v>
      </c>
      <c r="AX13" s="14"/>
      <c r="AY13" s="14">
        <v>0.15466138735614399</v>
      </c>
    </row>
    <row r="14" spans="2:51" x14ac:dyDescent="0.3">
      <c r="B14" s="15" t="s">
        <v>106</v>
      </c>
      <c r="C14" s="14">
        <v>5.4566657105790201E-2</v>
      </c>
      <c r="D14" s="14">
        <v>4.9237661161065899E-2</v>
      </c>
      <c r="E14" s="14">
        <v>6.0354959713691599E-2</v>
      </c>
      <c r="F14" s="14"/>
      <c r="G14" s="14">
        <v>4.6901255190273501E-2</v>
      </c>
      <c r="H14" s="14">
        <v>6.4781923428835098E-2</v>
      </c>
      <c r="I14" s="14">
        <v>3.45510625898885E-2</v>
      </c>
      <c r="J14" s="14">
        <v>7.2798253276456004E-2</v>
      </c>
      <c r="K14" s="14">
        <v>6.2363934238560299E-2</v>
      </c>
      <c r="L14" s="14">
        <v>4.7685107561539E-2</v>
      </c>
      <c r="M14" s="14"/>
      <c r="N14" s="14">
        <v>5.2946522487442499E-2</v>
      </c>
      <c r="O14" s="14">
        <v>5.4670234502028299E-2</v>
      </c>
      <c r="P14" s="14">
        <v>4.52588325346895E-2</v>
      </c>
      <c r="Q14" s="14">
        <v>6.4996261538770694E-2</v>
      </c>
      <c r="R14" s="14"/>
      <c r="S14" s="14">
        <v>7.4204132025327704E-2</v>
      </c>
      <c r="T14" s="14">
        <v>5.8752871492347598E-2</v>
      </c>
      <c r="U14" s="14">
        <v>3.4454308792360999E-2</v>
      </c>
      <c r="V14" s="14">
        <v>4.8901666136234999E-2</v>
      </c>
      <c r="W14" s="14">
        <v>1.6749392812396902E-2</v>
      </c>
      <c r="X14" s="14">
        <v>4.5179038054178201E-2</v>
      </c>
      <c r="Y14" s="14">
        <v>4.1155190871524902E-2</v>
      </c>
      <c r="Z14" s="14">
        <v>0.14484567308916901</v>
      </c>
      <c r="AA14" s="14">
        <v>6.2153877153738102E-2</v>
      </c>
      <c r="AB14" s="14">
        <v>3.6192260371202399E-2</v>
      </c>
      <c r="AC14" s="14">
        <v>7.8269441097522693E-2</v>
      </c>
      <c r="AD14" s="14">
        <v>3.40868634046331E-2</v>
      </c>
      <c r="AE14" s="14"/>
      <c r="AF14" s="14">
        <v>5.4738381384788003E-2</v>
      </c>
      <c r="AG14" s="14">
        <v>4.5829264029278602E-2</v>
      </c>
      <c r="AH14" s="14">
        <v>6.7501137127450206E-2</v>
      </c>
      <c r="AI14" s="14">
        <v>5.2181232765878799E-2</v>
      </c>
      <c r="AJ14" s="14"/>
      <c r="AK14" s="14">
        <v>4.1613152539502998E-2</v>
      </c>
      <c r="AL14" s="14"/>
      <c r="AM14" s="14">
        <v>6.1665536910959898E-2</v>
      </c>
      <c r="AN14" s="14"/>
      <c r="AO14" s="14">
        <v>8.2884887826884995E-2</v>
      </c>
      <c r="AP14" s="14"/>
      <c r="AQ14" s="14">
        <v>4.90445434714291E-2</v>
      </c>
      <c r="AR14" s="14">
        <v>3.1474731241680501E-2</v>
      </c>
      <c r="AS14" s="14">
        <v>5.8387526067281197E-2</v>
      </c>
      <c r="AT14" s="14"/>
      <c r="AU14" s="14">
        <v>4.3806666831774199E-2</v>
      </c>
      <c r="AV14" s="14"/>
      <c r="AW14" s="14">
        <v>4.6275088112009199E-2</v>
      </c>
      <c r="AX14" s="14"/>
      <c r="AY14" s="14">
        <v>5.1776782969859297E-2</v>
      </c>
    </row>
    <row r="15" spans="2:51" x14ac:dyDescent="0.3">
      <c r="B15" s="15" t="s">
        <v>107</v>
      </c>
      <c r="C15" s="14">
        <v>0.16686878028563401</v>
      </c>
      <c r="D15" s="14">
        <v>0.14694035492736399</v>
      </c>
      <c r="E15" s="14">
        <v>0.18479698476621401</v>
      </c>
      <c r="F15" s="14"/>
      <c r="G15" s="14">
        <v>0.108880631584438</v>
      </c>
      <c r="H15" s="14">
        <v>0.12761559697098199</v>
      </c>
      <c r="I15" s="14">
        <v>0.154273652401103</v>
      </c>
      <c r="J15" s="14">
        <v>0.183134355340863</v>
      </c>
      <c r="K15" s="14">
        <v>0.202498315433498</v>
      </c>
      <c r="L15" s="14">
        <v>0.211045900814534</v>
      </c>
      <c r="M15" s="14"/>
      <c r="N15" s="14">
        <v>0.14427860236843201</v>
      </c>
      <c r="O15" s="14">
        <v>0.173334005457737</v>
      </c>
      <c r="P15" s="14">
        <v>0.16960248652843901</v>
      </c>
      <c r="Q15" s="14">
        <v>0.18185288942155001</v>
      </c>
      <c r="R15" s="14"/>
      <c r="S15" s="14">
        <v>0.15645996266907899</v>
      </c>
      <c r="T15" s="14">
        <v>0.15717554175795501</v>
      </c>
      <c r="U15" s="14">
        <v>0.168714845059628</v>
      </c>
      <c r="V15" s="14">
        <v>0.16406493248093801</v>
      </c>
      <c r="W15" s="14">
        <v>0.214423974475041</v>
      </c>
      <c r="X15" s="14">
        <v>0.100735919584664</v>
      </c>
      <c r="Y15" s="14">
        <v>0.15385225179550599</v>
      </c>
      <c r="Z15" s="14">
        <v>0.14144125524248699</v>
      </c>
      <c r="AA15" s="14">
        <v>0.14712912746002799</v>
      </c>
      <c r="AB15" s="14">
        <v>0.25373581083830599</v>
      </c>
      <c r="AC15" s="14">
        <v>0.15719226672578901</v>
      </c>
      <c r="AD15" s="14">
        <v>0.24498973794677001</v>
      </c>
      <c r="AE15" s="14"/>
      <c r="AF15" s="14">
        <v>0.135811202322835</v>
      </c>
      <c r="AG15" s="14">
        <v>6.21589926061357E-2</v>
      </c>
      <c r="AH15" s="14">
        <v>0.22437755084074801</v>
      </c>
      <c r="AI15" s="14">
        <v>0.17678319436488901</v>
      </c>
      <c r="AJ15" s="14"/>
      <c r="AK15" s="14">
        <v>0.17504940336868699</v>
      </c>
      <c r="AL15" s="14"/>
      <c r="AM15" s="14">
        <v>0.15327394725298801</v>
      </c>
      <c r="AN15" s="14"/>
      <c r="AO15" s="14">
        <v>0.11576285064194</v>
      </c>
      <c r="AP15" s="14"/>
      <c r="AQ15" s="14">
        <v>0.10988436122348</v>
      </c>
      <c r="AR15" s="14">
        <v>0.17004211947756701</v>
      </c>
      <c r="AS15" s="14">
        <v>0.18935608017709199</v>
      </c>
      <c r="AT15" s="14"/>
      <c r="AU15" s="14">
        <v>0.108106999537134</v>
      </c>
      <c r="AV15" s="14"/>
      <c r="AW15" s="14">
        <v>8.9975295439220698E-2</v>
      </c>
      <c r="AX15" s="14"/>
      <c r="AY15" s="14">
        <v>9.6419442504238201E-2</v>
      </c>
    </row>
    <row r="16" spans="2:51" x14ac:dyDescent="0.3">
      <c r="B16" s="15" t="s">
        <v>76</v>
      </c>
      <c r="C16" s="20">
        <v>0.32849390936695799</v>
      </c>
      <c r="D16" s="20">
        <v>0.24334138485531401</v>
      </c>
      <c r="E16" s="20">
        <v>0.41039444169741701</v>
      </c>
      <c r="F16" s="20"/>
      <c r="G16" s="20">
        <v>0.18618296174922799</v>
      </c>
      <c r="H16" s="20">
        <v>0.183161661986458</v>
      </c>
      <c r="I16" s="20">
        <v>0.25387959190045001</v>
      </c>
      <c r="J16" s="20">
        <v>0.326140509802201</v>
      </c>
      <c r="K16" s="20">
        <v>0.40833038293802498</v>
      </c>
      <c r="L16" s="20">
        <v>0.55156297374806695</v>
      </c>
      <c r="M16" s="20"/>
      <c r="N16" s="20">
        <v>0.22295112431980199</v>
      </c>
      <c r="O16" s="20">
        <v>0.33618122305676801</v>
      </c>
      <c r="P16" s="20">
        <v>0.33782057881789401</v>
      </c>
      <c r="Q16" s="20">
        <v>0.42044998581169502</v>
      </c>
      <c r="R16" s="20"/>
      <c r="S16" s="20">
        <v>0.18249237985852501</v>
      </c>
      <c r="T16" s="20">
        <v>0.37173434824012602</v>
      </c>
      <c r="U16" s="20">
        <v>0.42014068437259899</v>
      </c>
      <c r="V16" s="20">
        <v>0.44554331948856002</v>
      </c>
      <c r="W16" s="20">
        <v>0.33636687665582699</v>
      </c>
      <c r="X16" s="20">
        <v>0.30576363937586898</v>
      </c>
      <c r="Y16" s="20">
        <v>0.318960607436718</v>
      </c>
      <c r="Z16" s="20">
        <v>0.23213456356658899</v>
      </c>
      <c r="AA16" s="20">
        <v>0.26634721082610002</v>
      </c>
      <c r="AB16" s="20">
        <v>0.39645189885232601</v>
      </c>
      <c r="AC16" s="20">
        <v>0.38312174772967</v>
      </c>
      <c r="AD16" s="20">
        <v>0.36642144270344601</v>
      </c>
      <c r="AE16" s="20"/>
      <c r="AF16" s="20">
        <v>0.27975088815026</v>
      </c>
      <c r="AG16" s="20">
        <v>0.272563455232463</v>
      </c>
      <c r="AH16" s="20">
        <v>0.40304264440613602</v>
      </c>
      <c r="AI16" s="20">
        <v>0.33781127076163803</v>
      </c>
      <c r="AJ16" s="20"/>
      <c r="AK16" s="20">
        <v>0.32301703229464002</v>
      </c>
      <c r="AL16" s="20"/>
      <c r="AM16" s="20">
        <v>0.20635416032416601</v>
      </c>
      <c r="AN16" s="20"/>
      <c r="AO16" s="20">
        <v>0.297476272115208</v>
      </c>
      <c r="AP16" s="20"/>
      <c r="AQ16" s="20">
        <v>0.278106097570609</v>
      </c>
      <c r="AR16" s="20">
        <v>0.15231939651034701</v>
      </c>
      <c r="AS16" s="20">
        <v>0.36944776146838099</v>
      </c>
      <c r="AT16" s="20"/>
      <c r="AU16" s="20">
        <v>0.21041718476426999</v>
      </c>
      <c r="AV16" s="20"/>
      <c r="AW16" s="20">
        <v>0.22041782570910401</v>
      </c>
      <c r="AX16" s="20"/>
      <c r="AY16" s="20">
        <v>0.145477512922874</v>
      </c>
    </row>
    <row r="17" spans="2:2" x14ac:dyDescent="0.3">
      <c r="B17" s="16"/>
    </row>
    <row r="18" spans="2:2" x14ac:dyDescent="0.3">
      <c r="B18" t="s">
        <v>79</v>
      </c>
    </row>
    <row r="19" spans="2:2" x14ac:dyDescent="0.3">
      <c r="B19" t="s">
        <v>80</v>
      </c>
    </row>
    <row r="21" spans="2:2" x14ac:dyDescent="0.3">
      <c r="B21" s="8" t="str">
        <f>HYPERLINK("#'Contents'!A1", "Return to Contents")</f>
        <v>Return to Contents</v>
      </c>
    </row>
  </sheetData>
  <mergeCells count="13">
    <mergeCell ref="AW5"/>
    <mergeCell ref="AY5"/>
    <mergeCell ref="D2:AO2"/>
    <mergeCell ref="AK5"/>
    <mergeCell ref="AM5"/>
    <mergeCell ref="AO5"/>
    <mergeCell ref="AQ5:AS5"/>
    <mergeCell ref="AU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Y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5" width="10.6640625" customWidth="1"/>
    <col min="36" max="36" width="2.21875" customWidth="1"/>
    <col min="37" max="37" width="10.6640625" customWidth="1"/>
    <col min="38" max="38" width="2.21875" customWidth="1"/>
    <col min="39" max="39" width="10.6640625" customWidth="1"/>
    <col min="40" max="40" width="2.21875" customWidth="1"/>
    <col min="41" max="41" width="10.6640625" customWidth="1"/>
    <col min="42" max="42" width="2.21875" customWidth="1"/>
    <col min="43" max="45" width="10.6640625" customWidth="1"/>
    <col min="46" max="46" width="2.21875" customWidth="1"/>
    <col min="47" max="47" width="10.6640625" customWidth="1"/>
    <col min="48" max="48" width="2.21875" customWidth="1"/>
    <col min="49" max="49" width="10.6640625" customWidth="1"/>
    <col min="50" max="50" width="2.21875" customWidth="1"/>
    <col min="51" max="51" width="10.6640625" customWidth="1"/>
    <col min="52" max="52" width="2.21875" customWidth="1"/>
  </cols>
  <sheetData>
    <row r="2" spans="2:51" ht="40.049999999999997" customHeight="1" x14ac:dyDescent="0.3">
      <c r="D2" s="29" t="s">
        <v>122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51" ht="30" customHeight="1" x14ac:dyDescent="0.3">
      <c r="B5" s="19"/>
      <c r="C5" s="19"/>
      <c r="D5" s="30" t="s">
        <v>55</v>
      </c>
      <c r="E5" s="30"/>
      <c r="F5" s="19"/>
      <c r="G5" s="30" t="s">
        <v>56</v>
      </c>
      <c r="H5" s="30"/>
      <c r="I5" s="30"/>
      <c r="J5" s="30"/>
      <c r="K5" s="30"/>
      <c r="L5" s="30"/>
      <c r="M5" s="19"/>
      <c r="N5" s="30" t="s">
        <v>57</v>
      </c>
      <c r="O5" s="30"/>
      <c r="P5" s="30"/>
      <c r="Q5" s="30"/>
      <c r="R5" s="19"/>
      <c r="S5" s="30" t="s">
        <v>58</v>
      </c>
      <c r="T5" s="30"/>
      <c r="U5" s="30"/>
      <c r="V5" s="30"/>
      <c r="W5" s="30"/>
      <c r="X5" s="30"/>
      <c r="Y5" s="30"/>
      <c r="Z5" s="30"/>
      <c r="AA5" s="30"/>
      <c r="AB5" s="30"/>
      <c r="AC5" s="30"/>
      <c r="AD5" s="30"/>
      <c r="AE5" s="19"/>
      <c r="AF5" s="30" t="s">
        <v>43</v>
      </c>
      <c r="AG5" s="30"/>
      <c r="AH5" s="30"/>
      <c r="AI5" s="30"/>
      <c r="AJ5" s="19"/>
      <c r="AK5" s="30" t="s">
        <v>59</v>
      </c>
      <c r="AL5" s="19"/>
      <c r="AM5" s="30" t="s">
        <v>60</v>
      </c>
      <c r="AN5" s="19"/>
      <c r="AO5" s="30" t="s">
        <v>49</v>
      </c>
      <c r="AP5" s="19"/>
      <c r="AQ5" s="30" t="s">
        <v>61</v>
      </c>
      <c r="AR5" s="30"/>
      <c r="AS5" s="30"/>
      <c r="AT5" s="19"/>
      <c r="AU5" s="30" t="s">
        <v>52</v>
      </c>
      <c r="AV5" s="19"/>
      <c r="AW5" s="30" t="s">
        <v>62</v>
      </c>
      <c r="AX5" s="19"/>
      <c r="AY5" s="30" t="s">
        <v>54</v>
      </c>
    </row>
    <row r="6" spans="2:5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M6" s="12" t="s">
        <v>48</v>
      </c>
      <c r="AO6" s="12" t="s">
        <v>49</v>
      </c>
      <c r="AQ6" s="12" t="s">
        <v>43</v>
      </c>
      <c r="AR6" s="12" t="s">
        <v>50</v>
      </c>
      <c r="AS6" s="12" t="s">
        <v>51</v>
      </c>
      <c r="AU6" s="12" t="s">
        <v>52</v>
      </c>
      <c r="AW6" s="12" t="s">
        <v>53</v>
      </c>
      <c r="AY6" s="12" t="s">
        <v>54</v>
      </c>
    </row>
    <row r="7" spans="2:51" ht="30" customHeight="1" x14ac:dyDescent="0.3">
      <c r="B7" s="10" t="s">
        <v>19</v>
      </c>
      <c r="C7" s="10">
        <v>1790</v>
      </c>
      <c r="D7" s="10">
        <v>917</v>
      </c>
      <c r="E7" s="10">
        <v>863</v>
      </c>
      <c r="F7" s="10"/>
      <c r="G7" s="10">
        <v>280</v>
      </c>
      <c r="H7" s="10">
        <v>292</v>
      </c>
      <c r="I7" s="10">
        <v>305</v>
      </c>
      <c r="J7" s="10">
        <v>283</v>
      </c>
      <c r="K7" s="10">
        <v>257</v>
      </c>
      <c r="L7" s="10">
        <v>373</v>
      </c>
      <c r="M7" s="10"/>
      <c r="N7" s="10">
        <v>479</v>
      </c>
      <c r="O7" s="10">
        <v>461</v>
      </c>
      <c r="P7" s="10">
        <v>360</v>
      </c>
      <c r="Q7" s="10">
        <v>485</v>
      </c>
      <c r="R7" s="10"/>
      <c r="S7" s="10">
        <v>265</v>
      </c>
      <c r="T7" s="10">
        <v>236</v>
      </c>
      <c r="U7" s="10">
        <v>124</v>
      </c>
      <c r="V7" s="10">
        <v>138</v>
      </c>
      <c r="W7" s="10">
        <v>125</v>
      </c>
      <c r="X7" s="10">
        <v>162</v>
      </c>
      <c r="Y7" s="10">
        <v>143</v>
      </c>
      <c r="Z7" s="10">
        <v>78</v>
      </c>
      <c r="AA7" s="10">
        <v>196</v>
      </c>
      <c r="AB7" s="10">
        <v>166</v>
      </c>
      <c r="AC7" s="10">
        <v>97</v>
      </c>
      <c r="AD7" s="10">
        <v>60</v>
      </c>
      <c r="AE7" s="10"/>
      <c r="AF7" s="10">
        <v>416</v>
      </c>
      <c r="AG7" s="10">
        <v>94</v>
      </c>
      <c r="AH7" s="10">
        <v>276</v>
      </c>
      <c r="AI7" s="10">
        <v>976</v>
      </c>
      <c r="AJ7" s="10"/>
      <c r="AK7" s="10">
        <v>378</v>
      </c>
      <c r="AL7" s="10"/>
      <c r="AM7" s="10">
        <v>610</v>
      </c>
      <c r="AN7" s="10"/>
      <c r="AO7" s="10">
        <v>187</v>
      </c>
      <c r="AP7" s="10"/>
      <c r="AQ7" s="10">
        <v>455</v>
      </c>
      <c r="AR7" s="10">
        <v>136</v>
      </c>
      <c r="AS7" s="10">
        <v>1179</v>
      </c>
      <c r="AT7" s="10"/>
      <c r="AU7" s="10">
        <v>422</v>
      </c>
      <c r="AV7" s="10"/>
      <c r="AW7" s="10">
        <v>368</v>
      </c>
      <c r="AX7" s="10"/>
      <c r="AY7" s="10">
        <v>317</v>
      </c>
    </row>
    <row r="8" spans="2:51" ht="30" customHeight="1" x14ac:dyDescent="0.3">
      <c r="B8" s="11" t="s">
        <v>20</v>
      </c>
      <c r="C8" s="11">
        <v>1790</v>
      </c>
      <c r="D8" s="11">
        <v>878</v>
      </c>
      <c r="E8" s="11">
        <v>902</v>
      </c>
      <c r="F8" s="11"/>
      <c r="G8" s="11">
        <v>252</v>
      </c>
      <c r="H8" s="11">
        <v>305</v>
      </c>
      <c r="I8" s="11">
        <v>304</v>
      </c>
      <c r="J8" s="11">
        <v>303</v>
      </c>
      <c r="K8" s="11">
        <v>251</v>
      </c>
      <c r="L8" s="11">
        <v>375</v>
      </c>
      <c r="M8" s="11"/>
      <c r="N8" s="11">
        <v>481</v>
      </c>
      <c r="O8" s="11">
        <v>464</v>
      </c>
      <c r="P8" s="11">
        <v>393</v>
      </c>
      <c r="Q8" s="11">
        <v>447</v>
      </c>
      <c r="R8" s="11"/>
      <c r="S8" s="11">
        <v>251</v>
      </c>
      <c r="T8" s="11">
        <v>233</v>
      </c>
      <c r="U8" s="11">
        <v>143</v>
      </c>
      <c r="V8" s="11">
        <v>161</v>
      </c>
      <c r="W8" s="11">
        <v>125</v>
      </c>
      <c r="X8" s="11">
        <v>161</v>
      </c>
      <c r="Y8" s="11">
        <v>143</v>
      </c>
      <c r="Z8" s="11">
        <v>72</v>
      </c>
      <c r="AA8" s="11">
        <v>197</v>
      </c>
      <c r="AB8" s="11">
        <v>161</v>
      </c>
      <c r="AC8" s="11">
        <v>89</v>
      </c>
      <c r="AD8" s="11">
        <v>54</v>
      </c>
      <c r="AE8" s="11"/>
      <c r="AF8" s="11">
        <v>412</v>
      </c>
      <c r="AG8" s="11">
        <v>93</v>
      </c>
      <c r="AH8" s="11">
        <v>283</v>
      </c>
      <c r="AI8" s="11">
        <v>976</v>
      </c>
      <c r="AJ8" s="11"/>
      <c r="AK8" s="11">
        <v>374</v>
      </c>
      <c r="AL8" s="11"/>
      <c r="AM8" s="11">
        <v>601</v>
      </c>
      <c r="AN8" s="11"/>
      <c r="AO8" s="11">
        <v>190</v>
      </c>
      <c r="AP8" s="11"/>
      <c r="AQ8" s="11">
        <v>449</v>
      </c>
      <c r="AR8" s="11">
        <v>133</v>
      </c>
      <c r="AS8" s="11">
        <v>1186</v>
      </c>
      <c r="AT8" s="11"/>
      <c r="AU8" s="11">
        <v>413</v>
      </c>
      <c r="AV8" s="11"/>
      <c r="AW8" s="11">
        <v>365</v>
      </c>
      <c r="AX8" s="11"/>
      <c r="AY8" s="11">
        <v>313</v>
      </c>
    </row>
    <row r="9" spans="2:51" x14ac:dyDescent="0.3">
      <c r="B9" s="15" t="s">
        <v>113</v>
      </c>
      <c r="C9" s="14">
        <v>0.28500802517652302</v>
      </c>
      <c r="D9" s="14">
        <v>0.270169916825449</v>
      </c>
      <c r="E9" s="14">
        <v>0.30160043005613801</v>
      </c>
      <c r="F9" s="14"/>
      <c r="G9" s="14">
        <v>0.280848087560439</v>
      </c>
      <c r="H9" s="14">
        <v>0.30659878930780399</v>
      </c>
      <c r="I9" s="14">
        <v>0.30723283097894799</v>
      </c>
      <c r="J9" s="14">
        <v>0.28574486802011601</v>
      </c>
      <c r="K9" s="14">
        <v>0.23918546245896599</v>
      </c>
      <c r="L9" s="14">
        <v>0.28226934204218401</v>
      </c>
      <c r="M9" s="14"/>
      <c r="N9" s="14">
        <v>0.35467595366368299</v>
      </c>
      <c r="O9" s="14">
        <v>0.25505956534283603</v>
      </c>
      <c r="P9" s="14">
        <v>0.28160340206006501</v>
      </c>
      <c r="Q9" s="14">
        <v>0.240555459533107</v>
      </c>
      <c r="R9" s="14"/>
      <c r="S9" s="14">
        <v>0.32272279398394699</v>
      </c>
      <c r="T9" s="14">
        <v>0.25400459279778997</v>
      </c>
      <c r="U9" s="14">
        <v>0.26634769238681699</v>
      </c>
      <c r="V9" s="14">
        <v>0.283760013378348</v>
      </c>
      <c r="W9" s="14">
        <v>0.23230724124621999</v>
      </c>
      <c r="X9" s="14">
        <v>0.29365842164384698</v>
      </c>
      <c r="Y9" s="14">
        <v>0.239618209788757</v>
      </c>
      <c r="Z9" s="14">
        <v>0.24574351545137299</v>
      </c>
      <c r="AA9" s="14">
        <v>0.29773060574351701</v>
      </c>
      <c r="AB9" s="14">
        <v>0.33910909205735401</v>
      </c>
      <c r="AC9" s="14">
        <v>0.31817034369630298</v>
      </c>
      <c r="AD9" s="14">
        <v>0.30293807672078699</v>
      </c>
      <c r="AE9" s="14"/>
      <c r="AF9" s="14">
        <v>8.9583092113756396E-2</v>
      </c>
      <c r="AG9" s="14">
        <v>0.28445109186612</v>
      </c>
      <c r="AH9" s="14">
        <v>0.23443286140981701</v>
      </c>
      <c r="AI9" s="14">
        <v>0.38639183019416001</v>
      </c>
      <c r="AJ9" s="14"/>
      <c r="AK9" s="14">
        <v>0.20522963185210899</v>
      </c>
      <c r="AL9" s="14"/>
      <c r="AM9" s="14">
        <v>0.213699797341908</v>
      </c>
      <c r="AN9" s="14"/>
      <c r="AO9" s="14">
        <v>0.173458305202015</v>
      </c>
      <c r="AP9" s="14"/>
      <c r="AQ9" s="14">
        <v>0.117470413957634</v>
      </c>
      <c r="AR9" s="14">
        <v>0.13489107154906399</v>
      </c>
      <c r="AS9" s="14">
        <v>0.368539180699201</v>
      </c>
      <c r="AT9" s="14"/>
      <c r="AU9" s="14">
        <v>0.126382423013185</v>
      </c>
      <c r="AV9" s="14"/>
      <c r="AW9" s="14">
        <v>0.13994336434435201</v>
      </c>
      <c r="AX9" s="14"/>
      <c r="AY9" s="14">
        <v>0.14838526640295799</v>
      </c>
    </row>
    <row r="10" spans="2:51" x14ac:dyDescent="0.3">
      <c r="B10" s="15" t="s">
        <v>114</v>
      </c>
      <c r="C10" s="14">
        <v>0.208774252039305</v>
      </c>
      <c r="D10" s="14">
        <v>0.21802604020427699</v>
      </c>
      <c r="E10" s="14">
        <v>0.198805186351207</v>
      </c>
      <c r="F10" s="14"/>
      <c r="G10" s="14">
        <v>0.23369745617715201</v>
      </c>
      <c r="H10" s="14">
        <v>0.248815207442798</v>
      </c>
      <c r="I10" s="14">
        <v>0.18262021431439701</v>
      </c>
      <c r="J10" s="14">
        <v>0.242406172894651</v>
      </c>
      <c r="K10" s="14">
        <v>0.193986844676131</v>
      </c>
      <c r="L10" s="14">
        <v>0.163337050024804</v>
      </c>
      <c r="M10" s="14"/>
      <c r="N10" s="14">
        <v>0.26077421497716402</v>
      </c>
      <c r="O10" s="14">
        <v>0.22016288195307299</v>
      </c>
      <c r="P10" s="14">
        <v>0.191658992744559</v>
      </c>
      <c r="Q10" s="14">
        <v>0.15838020664765801</v>
      </c>
      <c r="R10" s="14"/>
      <c r="S10" s="14">
        <v>0.20206238069048099</v>
      </c>
      <c r="T10" s="14">
        <v>0.20325007102804199</v>
      </c>
      <c r="U10" s="14">
        <v>0.22019490487516899</v>
      </c>
      <c r="V10" s="14">
        <v>0.16794102644411901</v>
      </c>
      <c r="W10" s="14">
        <v>0.232944330824116</v>
      </c>
      <c r="X10" s="14">
        <v>0.22740057843070799</v>
      </c>
      <c r="Y10" s="14">
        <v>0.23070044936929399</v>
      </c>
      <c r="Z10" s="14">
        <v>0.28781734896905498</v>
      </c>
      <c r="AA10" s="14">
        <v>0.20501037432833399</v>
      </c>
      <c r="AB10" s="14">
        <v>0.184041448286973</v>
      </c>
      <c r="AC10" s="14">
        <v>0.165996413371954</v>
      </c>
      <c r="AD10" s="14">
        <v>0.23836127532513399</v>
      </c>
      <c r="AE10" s="14"/>
      <c r="AF10" s="14">
        <v>0.18996450178635799</v>
      </c>
      <c r="AG10" s="14">
        <v>0.175566122006168</v>
      </c>
      <c r="AH10" s="14">
        <v>0.18518339424524699</v>
      </c>
      <c r="AI10" s="14">
        <v>0.226380062640959</v>
      </c>
      <c r="AJ10" s="14"/>
      <c r="AK10" s="14">
        <v>0.18324031381783201</v>
      </c>
      <c r="AL10" s="14"/>
      <c r="AM10" s="14">
        <v>0.19156760643005599</v>
      </c>
      <c r="AN10" s="14"/>
      <c r="AO10" s="14">
        <v>0.19606454539068199</v>
      </c>
      <c r="AP10" s="14"/>
      <c r="AQ10" s="14">
        <v>0.178615789709238</v>
      </c>
      <c r="AR10" s="14">
        <v>0.28269043358103702</v>
      </c>
      <c r="AS10" s="14">
        <v>0.21205613349052399</v>
      </c>
      <c r="AT10" s="14"/>
      <c r="AU10" s="14">
        <v>0.195884480869079</v>
      </c>
      <c r="AV10" s="14"/>
      <c r="AW10" s="14">
        <v>0.21654858993345499</v>
      </c>
      <c r="AX10" s="14"/>
      <c r="AY10" s="14">
        <v>0.24685020731403301</v>
      </c>
    </row>
    <row r="11" spans="2:51" x14ac:dyDescent="0.3">
      <c r="B11" s="15" t="s">
        <v>115</v>
      </c>
      <c r="C11" s="14">
        <v>0.15957938761829299</v>
      </c>
      <c r="D11" s="14">
        <v>0.14472254422099901</v>
      </c>
      <c r="E11" s="14">
        <v>0.17323217674305399</v>
      </c>
      <c r="F11" s="14"/>
      <c r="G11" s="14">
        <v>0.184614586301866</v>
      </c>
      <c r="H11" s="14">
        <v>0.168482453136924</v>
      </c>
      <c r="I11" s="14">
        <v>0.16271025204671399</v>
      </c>
      <c r="J11" s="14">
        <v>0.14680099005679101</v>
      </c>
      <c r="K11" s="14">
        <v>0.13696329626716999</v>
      </c>
      <c r="L11" s="14">
        <v>0.15842773864516199</v>
      </c>
      <c r="M11" s="14"/>
      <c r="N11" s="14">
        <v>0.132310465342523</v>
      </c>
      <c r="O11" s="14">
        <v>0.16909760433817</v>
      </c>
      <c r="P11" s="14">
        <v>0.17375733530701201</v>
      </c>
      <c r="Q11" s="14">
        <v>0.16600699350058001</v>
      </c>
      <c r="R11" s="14"/>
      <c r="S11" s="14">
        <v>0.16586872235511699</v>
      </c>
      <c r="T11" s="14">
        <v>0.161578112062225</v>
      </c>
      <c r="U11" s="14">
        <v>0.22131649383158</v>
      </c>
      <c r="V11" s="14">
        <v>0.18938613304273</v>
      </c>
      <c r="W11" s="14">
        <v>0.107201000959462</v>
      </c>
      <c r="X11" s="14">
        <v>0.13978424559744199</v>
      </c>
      <c r="Y11" s="14">
        <v>0.15555164201491101</v>
      </c>
      <c r="Z11" s="14">
        <v>0.210163821015484</v>
      </c>
      <c r="AA11" s="14">
        <v>0.164194707020304</v>
      </c>
      <c r="AB11" s="14">
        <v>0.125992698683422</v>
      </c>
      <c r="AC11" s="14">
        <v>0.15501861152747301</v>
      </c>
      <c r="AD11" s="14">
        <v>8.3662597538290806E-2</v>
      </c>
      <c r="AE11" s="14"/>
      <c r="AF11" s="14">
        <v>0.14609447285605001</v>
      </c>
      <c r="AG11" s="14">
        <v>9.7312443000562604E-2</v>
      </c>
      <c r="AH11" s="14">
        <v>0.210495024848562</v>
      </c>
      <c r="AI11" s="14">
        <v>0.15373699599127699</v>
      </c>
      <c r="AJ11" s="14"/>
      <c r="AK11" s="14">
        <v>0.163988321088333</v>
      </c>
      <c r="AL11" s="14"/>
      <c r="AM11" s="14">
        <v>0.14859301797021701</v>
      </c>
      <c r="AN11" s="14"/>
      <c r="AO11" s="14">
        <v>0.17349219075404099</v>
      </c>
      <c r="AP11" s="14"/>
      <c r="AQ11" s="14">
        <v>0.14616116143972099</v>
      </c>
      <c r="AR11" s="14">
        <v>0.17662391608990799</v>
      </c>
      <c r="AS11" s="14">
        <v>0.159735827914471</v>
      </c>
      <c r="AT11" s="14"/>
      <c r="AU11" s="14">
        <v>0.16761251120460099</v>
      </c>
      <c r="AV11" s="14"/>
      <c r="AW11" s="14">
        <v>0.15241663404033801</v>
      </c>
      <c r="AX11" s="14"/>
      <c r="AY11" s="14">
        <v>0.173058491194229</v>
      </c>
    </row>
    <row r="12" spans="2:51" x14ac:dyDescent="0.3">
      <c r="B12" s="15" t="s">
        <v>116</v>
      </c>
      <c r="C12" s="14">
        <v>0.13839760409891799</v>
      </c>
      <c r="D12" s="14">
        <v>0.14322336683897</v>
      </c>
      <c r="E12" s="14">
        <v>0.133138087048848</v>
      </c>
      <c r="F12" s="14"/>
      <c r="G12" s="14">
        <v>0.13022360339416</v>
      </c>
      <c r="H12" s="14">
        <v>0.11334937367643701</v>
      </c>
      <c r="I12" s="14">
        <v>0.121855081109931</v>
      </c>
      <c r="J12" s="14">
        <v>0.13091644282544099</v>
      </c>
      <c r="K12" s="14">
        <v>0.13966646503375901</v>
      </c>
      <c r="L12" s="14">
        <v>0.18292003042928501</v>
      </c>
      <c r="M12" s="14"/>
      <c r="N12" s="14">
        <v>0.118990881630208</v>
      </c>
      <c r="O12" s="14">
        <v>0.14370228837964899</v>
      </c>
      <c r="P12" s="14">
        <v>0.144315970616365</v>
      </c>
      <c r="Q12" s="14">
        <v>0.15011870025177801</v>
      </c>
      <c r="R12" s="14"/>
      <c r="S12" s="14">
        <v>0.11917431860626</v>
      </c>
      <c r="T12" s="14">
        <v>0.15892044016270501</v>
      </c>
      <c r="U12" s="14">
        <v>0.11610180481058099</v>
      </c>
      <c r="V12" s="14">
        <v>0.169718426487491</v>
      </c>
      <c r="W12" s="14">
        <v>0.18498131657265099</v>
      </c>
      <c r="X12" s="14">
        <v>0.109127792759334</v>
      </c>
      <c r="Y12" s="14">
        <v>0.12152707099358701</v>
      </c>
      <c r="Z12" s="14">
        <v>4.9077292239917497E-2</v>
      </c>
      <c r="AA12" s="14">
        <v>0.15386631951925001</v>
      </c>
      <c r="AB12" s="14">
        <v>0.14815797730102401</v>
      </c>
      <c r="AC12" s="14">
        <v>0.15520466191205001</v>
      </c>
      <c r="AD12" s="14">
        <v>0.13483830336230199</v>
      </c>
      <c r="AE12" s="14"/>
      <c r="AF12" s="14">
        <v>0.165186538952244</v>
      </c>
      <c r="AG12" s="14">
        <v>0.191637787912221</v>
      </c>
      <c r="AH12" s="14">
        <v>0.184271218890558</v>
      </c>
      <c r="AI12" s="14">
        <v>0.105876668306691</v>
      </c>
      <c r="AJ12" s="14"/>
      <c r="AK12" s="14">
        <v>0.173766283502999</v>
      </c>
      <c r="AL12" s="14"/>
      <c r="AM12" s="14">
        <v>0.16319605922317101</v>
      </c>
      <c r="AN12" s="14"/>
      <c r="AO12" s="14">
        <v>0.15175446103059001</v>
      </c>
      <c r="AP12" s="14"/>
      <c r="AQ12" s="14">
        <v>0.17286792990109601</v>
      </c>
      <c r="AR12" s="14">
        <v>0.180487743051611</v>
      </c>
      <c r="AS12" s="14">
        <v>0.119912109525602</v>
      </c>
      <c r="AT12" s="14"/>
      <c r="AU12" s="14">
        <v>0.160469720880591</v>
      </c>
      <c r="AV12" s="14"/>
      <c r="AW12" s="14">
        <v>0.182873909875408</v>
      </c>
      <c r="AX12" s="14"/>
      <c r="AY12" s="14">
        <v>0.18135898447571999</v>
      </c>
    </row>
    <row r="13" spans="2:51" x14ac:dyDescent="0.3">
      <c r="B13" s="15" t="s">
        <v>117</v>
      </c>
      <c r="C13" s="14">
        <v>0.181391062466491</v>
      </c>
      <c r="D13" s="14">
        <v>0.20373593360916301</v>
      </c>
      <c r="E13" s="14">
        <v>0.16166500943839199</v>
      </c>
      <c r="F13" s="14"/>
      <c r="G13" s="14">
        <v>0.131244314408621</v>
      </c>
      <c r="H13" s="14">
        <v>0.131843712501235</v>
      </c>
      <c r="I13" s="14">
        <v>0.20496031971575501</v>
      </c>
      <c r="J13" s="14">
        <v>0.167465802811957</v>
      </c>
      <c r="K13" s="14">
        <v>0.26434031859732798</v>
      </c>
      <c r="L13" s="14">
        <v>0.19205631809495399</v>
      </c>
      <c r="M13" s="14"/>
      <c r="N13" s="14">
        <v>0.117237903696507</v>
      </c>
      <c r="O13" s="14">
        <v>0.173955516119633</v>
      </c>
      <c r="P13" s="14">
        <v>0.19497168388254699</v>
      </c>
      <c r="Q13" s="14">
        <v>0.24615487075856499</v>
      </c>
      <c r="R13" s="14"/>
      <c r="S13" s="14">
        <v>0.157163860125</v>
      </c>
      <c r="T13" s="14">
        <v>0.204451577423436</v>
      </c>
      <c r="U13" s="14">
        <v>0.13006833422003999</v>
      </c>
      <c r="V13" s="14">
        <v>0.17574397385934501</v>
      </c>
      <c r="W13" s="14">
        <v>0.212546310805663</v>
      </c>
      <c r="X13" s="14">
        <v>0.208028577192228</v>
      </c>
      <c r="Y13" s="14">
        <v>0.21039899260728201</v>
      </c>
      <c r="Z13" s="14">
        <v>0.14363779961393799</v>
      </c>
      <c r="AA13" s="14">
        <v>0.17353877676537299</v>
      </c>
      <c r="AB13" s="14">
        <v>0.153823159953971</v>
      </c>
      <c r="AC13" s="14">
        <v>0.20560996949222099</v>
      </c>
      <c r="AD13" s="14">
        <v>0.24019974705348601</v>
      </c>
      <c r="AE13" s="14"/>
      <c r="AF13" s="14">
        <v>0.38557526353706101</v>
      </c>
      <c r="AG13" s="14">
        <v>0.23997274627567999</v>
      </c>
      <c r="AH13" s="14">
        <v>0.171605701173796</v>
      </c>
      <c r="AI13" s="14">
        <v>9.6613806182015996E-2</v>
      </c>
      <c r="AJ13" s="14"/>
      <c r="AK13" s="14">
        <v>0.23445069486296399</v>
      </c>
      <c r="AL13" s="14"/>
      <c r="AM13" s="14">
        <v>0.26002503582242198</v>
      </c>
      <c r="AN13" s="14"/>
      <c r="AO13" s="14">
        <v>0.28413740471018301</v>
      </c>
      <c r="AP13" s="14"/>
      <c r="AQ13" s="14">
        <v>0.35868000519334797</v>
      </c>
      <c r="AR13" s="14">
        <v>0.19667548241636401</v>
      </c>
      <c r="AS13" s="14">
        <v>0.114903126633241</v>
      </c>
      <c r="AT13" s="14"/>
      <c r="AU13" s="14">
        <v>0.318984116227643</v>
      </c>
      <c r="AV13" s="14"/>
      <c r="AW13" s="14">
        <v>0.28140323995894601</v>
      </c>
      <c r="AX13" s="14"/>
      <c r="AY13" s="14">
        <v>0.22849858952445901</v>
      </c>
    </row>
    <row r="14" spans="2:51" x14ac:dyDescent="0.3">
      <c r="B14" s="15" t="s">
        <v>118</v>
      </c>
      <c r="C14" s="14">
        <v>2.6849668600469001E-2</v>
      </c>
      <c r="D14" s="14">
        <v>2.0122198301142102E-2</v>
      </c>
      <c r="E14" s="14">
        <v>3.1559110362361101E-2</v>
      </c>
      <c r="F14" s="14"/>
      <c r="G14" s="14">
        <v>3.9371952157762999E-2</v>
      </c>
      <c r="H14" s="14">
        <v>3.0910463934800899E-2</v>
      </c>
      <c r="I14" s="14">
        <v>2.06213018342562E-2</v>
      </c>
      <c r="J14" s="14">
        <v>2.6665723391044501E-2</v>
      </c>
      <c r="K14" s="14">
        <v>2.5857612966645901E-2</v>
      </c>
      <c r="L14" s="14">
        <v>2.0989520763610599E-2</v>
      </c>
      <c r="M14" s="14"/>
      <c r="N14" s="14">
        <v>1.6010580689915999E-2</v>
      </c>
      <c r="O14" s="14">
        <v>3.8022143866638797E-2</v>
      </c>
      <c r="P14" s="14">
        <v>1.36926153894508E-2</v>
      </c>
      <c r="Q14" s="14">
        <v>3.8783769308311601E-2</v>
      </c>
      <c r="R14" s="14"/>
      <c r="S14" s="14">
        <v>3.30079242391947E-2</v>
      </c>
      <c r="T14" s="14">
        <v>1.7795206525801702E-2</v>
      </c>
      <c r="U14" s="14">
        <v>4.5970769875812702E-2</v>
      </c>
      <c r="V14" s="14">
        <v>1.34504267879666E-2</v>
      </c>
      <c r="W14" s="14">
        <v>3.0019799591888201E-2</v>
      </c>
      <c r="X14" s="14">
        <v>2.2000384376440401E-2</v>
      </c>
      <c r="Y14" s="14">
        <v>4.2203635226168899E-2</v>
      </c>
      <c r="Z14" s="14">
        <v>6.3560222710231706E-2</v>
      </c>
      <c r="AA14" s="14">
        <v>5.6592166232214101E-3</v>
      </c>
      <c r="AB14" s="14">
        <v>4.8875623717256803E-2</v>
      </c>
      <c r="AC14" s="14">
        <v>0</v>
      </c>
      <c r="AD14" s="14">
        <v>0</v>
      </c>
      <c r="AE14" s="14"/>
      <c r="AF14" s="14">
        <v>2.3596130754531101E-2</v>
      </c>
      <c r="AG14" s="14">
        <v>1.10598089392487E-2</v>
      </c>
      <c r="AH14" s="14">
        <v>1.40117994320197E-2</v>
      </c>
      <c r="AI14" s="14">
        <v>3.1000636684897099E-2</v>
      </c>
      <c r="AJ14" s="14"/>
      <c r="AK14" s="14">
        <v>3.9324754875762702E-2</v>
      </c>
      <c r="AL14" s="14"/>
      <c r="AM14" s="14">
        <v>2.2918483212225099E-2</v>
      </c>
      <c r="AN14" s="14"/>
      <c r="AO14" s="14">
        <v>2.1093092912489699E-2</v>
      </c>
      <c r="AP14" s="14"/>
      <c r="AQ14" s="14">
        <v>2.62046997989617E-2</v>
      </c>
      <c r="AR14" s="14">
        <v>2.8631353312016099E-2</v>
      </c>
      <c r="AS14" s="14">
        <v>2.48536217369612E-2</v>
      </c>
      <c r="AT14" s="14"/>
      <c r="AU14" s="14">
        <v>3.0666747804900099E-2</v>
      </c>
      <c r="AV14" s="14"/>
      <c r="AW14" s="14">
        <v>2.6814261847500801E-2</v>
      </c>
      <c r="AX14" s="14"/>
      <c r="AY14" s="14">
        <v>2.1848461088599599E-2</v>
      </c>
    </row>
    <row r="15" spans="2:51" x14ac:dyDescent="0.3">
      <c r="B15" s="15" t="s">
        <v>119</v>
      </c>
      <c r="C15" s="21">
        <v>0.49378227721582801</v>
      </c>
      <c r="D15" s="21">
        <v>0.48819595702972601</v>
      </c>
      <c r="E15" s="21">
        <v>0.50040561640734504</v>
      </c>
      <c r="F15" s="21"/>
      <c r="G15" s="21">
        <v>0.51454554373759098</v>
      </c>
      <c r="H15" s="21">
        <v>0.55541399675060299</v>
      </c>
      <c r="I15" s="21">
        <v>0.489853045293345</v>
      </c>
      <c r="J15" s="21">
        <v>0.52815104091476694</v>
      </c>
      <c r="K15" s="21">
        <v>0.43317230713509702</v>
      </c>
      <c r="L15" s="21">
        <v>0.44560639206698799</v>
      </c>
      <c r="M15" s="21"/>
      <c r="N15" s="21">
        <v>0.61545016864084701</v>
      </c>
      <c r="O15" s="21">
        <v>0.47522244729590901</v>
      </c>
      <c r="P15" s="21">
        <v>0.47326239480462501</v>
      </c>
      <c r="Q15" s="21">
        <v>0.39893566618076498</v>
      </c>
      <c r="R15" s="21"/>
      <c r="S15" s="21">
        <v>0.52478517467442798</v>
      </c>
      <c r="T15" s="21">
        <v>0.45725466382583202</v>
      </c>
      <c r="U15" s="21">
        <v>0.48654259726198501</v>
      </c>
      <c r="V15" s="21">
        <v>0.45170103982246701</v>
      </c>
      <c r="W15" s="21">
        <v>0.46525157207033602</v>
      </c>
      <c r="X15" s="21">
        <v>0.52105900007455497</v>
      </c>
      <c r="Y15" s="21">
        <v>0.47031865915805099</v>
      </c>
      <c r="Z15" s="21">
        <v>0.53356086442042805</v>
      </c>
      <c r="AA15" s="21">
        <v>0.50274098007185097</v>
      </c>
      <c r="AB15" s="21">
        <v>0.52315054034432595</v>
      </c>
      <c r="AC15" s="21">
        <v>0.48416675706825701</v>
      </c>
      <c r="AD15" s="21">
        <v>0.54129935204592095</v>
      </c>
      <c r="AE15" s="21"/>
      <c r="AF15" s="21">
        <v>0.27954759390011402</v>
      </c>
      <c r="AG15" s="21">
        <v>0.460017213872288</v>
      </c>
      <c r="AH15" s="21">
        <v>0.419616255655064</v>
      </c>
      <c r="AI15" s="21">
        <v>0.61277189283511901</v>
      </c>
      <c r="AJ15" s="21"/>
      <c r="AK15" s="21">
        <v>0.38846994566994097</v>
      </c>
      <c r="AL15" s="21"/>
      <c r="AM15" s="21">
        <v>0.40526740377196502</v>
      </c>
      <c r="AN15" s="21"/>
      <c r="AO15" s="21">
        <v>0.36952285059269702</v>
      </c>
      <c r="AP15" s="21"/>
      <c r="AQ15" s="21">
        <v>0.29608620366687199</v>
      </c>
      <c r="AR15" s="21">
        <v>0.41758150513010101</v>
      </c>
      <c r="AS15" s="21">
        <v>0.58059531418972499</v>
      </c>
      <c r="AT15" s="21"/>
      <c r="AU15" s="21">
        <v>0.32226690388226398</v>
      </c>
      <c r="AV15" s="21"/>
      <c r="AW15" s="21">
        <v>0.356491954277806</v>
      </c>
      <c r="AX15" s="21"/>
      <c r="AY15" s="21">
        <v>0.39523547371699103</v>
      </c>
    </row>
    <row r="16" spans="2:51" x14ac:dyDescent="0.3">
      <c r="B16" s="15" t="s">
        <v>120</v>
      </c>
      <c r="C16" s="21">
        <v>0.319788666565409</v>
      </c>
      <c r="D16" s="21">
        <v>0.346959300448133</v>
      </c>
      <c r="E16" s="21">
        <v>0.29480309648724001</v>
      </c>
      <c r="F16" s="21"/>
      <c r="G16" s="21">
        <v>0.26146791780278</v>
      </c>
      <c r="H16" s="21">
        <v>0.24519308617767199</v>
      </c>
      <c r="I16" s="21">
        <v>0.326815400825685</v>
      </c>
      <c r="J16" s="21">
        <v>0.29838224563739801</v>
      </c>
      <c r="K16" s="21">
        <v>0.404006783631087</v>
      </c>
      <c r="L16" s="21">
        <v>0.374976348524239</v>
      </c>
      <c r="M16" s="21"/>
      <c r="N16" s="21">
        <v>0.23622878532671501</v>
      </c>
      <c r="O16" s="21">
        <v>0.31765780449928199</v>
      </c>
      <c r="P16" s="21">
        <v>0.33928765449891302</v>
      </c>
      <c r="Q16" s="21">
        <v>0.396273571010343</v>
      </c>
      <c r="R16" s="21"/>
      <c r="S16" s="21">
        <v>0.27633817873125999</v>
      </c>
      <c r="T16" s="21">
        <v>0.36337201758614102</v>
      </c>
      <c r="U16" s="21">
        <v>0.24617013903062099</v>
      </c>
      <c r="V16" s="21">
        <v>0.34546240034683601</v>
      </c>
      <c r="W16" s="21">
        <v>0.39752762737831399</v>
      </c>
      <c r="X16" s="21">
        <v>0.31715636995156199</v>
      </c>
      <c r="Y16" s="21">
        <v>0.33192606360086901</v>
      </c>
      <c r="Z16" s="21">
        <v>0.19271509185385599</v>
      </c>
      <c r="AA16" s="21">
        <v>0.327405096284623</v>
      </c>
      <c r="AB16" s="21">
        <v>0.30198113725499498</v>
      </c>
      <c r="AC16" s="21">
        <v>0.36081463140427</v>
      </c>
      <c r="AD16" s="21">
        <v>0.37503805041578803</v>
      </c>
      <c r="AE16" s="21"/>
      <c r="AF16" s="21">
        <v>0.55076180248930395</v>
      </c>
      <c r="AG16" s="21">
        <v>0.43161053418790102</v>
      </c>
      <c r="AH16" s="21">
        <v>0.35587692006435401</v>
      </c>
      <c r="AI16" s="21">
        <v>0.202490474488707</v>
      </c>
      <c r="AJ16" s="21"/>
      <c r="AK16" s="21">
        <v>0.40821697836596299</v>
      </c>
      <c r="AL16" s="21"/>
      <c r="AM16" s="21">
        <v>0.42322109504559302</v>
      </c>
      <c r="AN16" s="21"/>
      <c r="AO16" s="21">
        <v>0.43589186574077299</v>
      </c>
      <c r="AP16" s="21"/>
      <c r="AQ16" s="21">
        <v>0.53154793509444498</v>
      </c>
      <c r="AR16" s="21">
        <v>0.37716322546797398</v>
      </c>
      <c r="AS16" s="21">
        <v>0.234815236158843</v>
      </c>
      <c r="AT16" s="21"/>
      <c r="AU16" s="21">
        <v>0.47945383710823403</v>
      </c>
      <c r="AV16" s="21"/>
      <c r="AW16" s="21">
        <v>0.46427714983435497</v>
      </c>
      <c r="AX16" s="21"/>
      <c r="AY16" s="21">
        <v>0.40985757400018002</v>
      </c>
    </row>
    <row r="17" spans="2:51" x14ac:dyDescent="0.3">
      <c r="B17" s="15" t="s">
        <v>121</v>
      </c>
      <c r="C17" s="22">
        <v>0.17399361065041899</v>
      </c>
      <c r="D17" s="22">
        <v>0.14123665658159301</v>
      </c>
      <c r="E17" s="22">
        <v>0.205602519920105</v>
      </c>
      <c r="F17" s="22"/>
      <c r="G17" s="22">
        <v>0.25307762593480998</v>
      </c>
      <c r="H17" s="22">
        <v>0.310220910572931</v>
      </c>
      <c r="I17" s="22">
        <v>0.16303764446766</v>
      </c>
      <c r="J17" s="22">
        <v>0.22976879527736899</v>
      </c>
      <c r="K17" s="22">
        <v>2.91655235040095E-2</v>
      </c>
      <c r="L17" s="22">
        <v>7.0630043542748405E-2</v>
      </c>
      <c r="M17" s="22"/>
      <c r="N17" s="22">
        <v>0.37922138331413202</v>
      </c>
      <c r="O17" s="22">
        <v>0.15756464279662699</v>
      </c>
      <c r="P17" s="22">
        <v>0.13397474030571199</v>
      </c>
      <c r="Q17" s="22">
        <v>2.6620951704216501E-3</v>
      </c>
      <c r="R17" s="22"/>
      <c r="S17" s="22">
        <v>0.24844699594316799</v>
      </c>
      <c r="T17" s="22">
        <v>9.38826462396911E-2</v>
      </c>
      <c r="U17" s="22">
        <v>0.24037245823136399</v>
      </c>
      <c r="V17" s="22">
        <v>0.106238639475631</v>
      </c>
      <c r="W17" s="22">
        <v>6.7723944692021504E-2</v>
      </c>
      <c r="X17" s="22">
        <v>0.20390263012299301</v>
      </c>
      <c r="Y17" s="22">
        <v>0.138392595557182</v>
      </c>
      <c r="Z17" s="22">
        <v>0.340845772566573</v>
      </c>
      <c r="AA17" s="22">
        <v>0.175335883787229</v>
      </c>
      <c r="AB17" s="22">
        <v>0.221169403089331</v>
      </c>
      <c r="AC17" s="22">
        <v>0.123352125663986</v>
      </c>
      <c r="AD17" s="22">
        <v>0.166261301630133</v>
      </c>
      <c r="AE17" s="22"/>
      <c r="AF17" s="22">
        <v>-0.27121420858918999</v>
      </c>
      <c r="AG17" s="22">
        <v>2.84066796843877E-2</v>
      </c>
      <c r="AH17" s="22">
        <v>6.3739335590709503E-2</v>
      </c>
      <c r="AI17" s="22">
        <v>0.41028141834641202</v>
      </c>
      <c r="AJ17" s="22"/>
      <c r="AK17" s="22">
        <v>-1.9747032696022598E-2</v>
      </c>
      <c r="AL17" s="22"/>
      <c r="AM17" s="22">
        <v>-1.7953691273628499E-2</v>
      </c>
      <c r="AN17" s="22"/>
      <c r="AO17" s="22">
        <v>-6.6369015148075999E-2</v>
      </c>
      <c r="AP17" s="22"/>
      <c r="AQ17" s="22">
        <v>-0.23546173142757301</v>
      </c>
      <c r="AR17" s="22">
        <v>4.0418279662126702E-2</v>
      </c>
      <c r="AS17" s="22">
        <v>0.34578007803088201</v>
      </c>
      <c r="AT17" s="22"/>
      <c r="AU17" s="22">
        <v>-0.15718693322596999</v>
      </c>
      <c r="AV17" s="22"/>
      <c r="AW17" s="22">
        <v>-0.107785195556548</v>
      </c>
      <c r="AX17" s="22"/>
      <c r="AY17" s="22">
        <v>-1.46221002831883E-2</v>
      </c>
    </row>
    <row r="18" spans="2:51" x14ac:dyDescent="0.3">
      <c r="B18" s="16"/>
    </row>
    <row r="19" spans="2:51" x14ac:dyDescent="0.3">
      <c r="B19" t="s">
        <v>79</v>
      </c>
    </row>
    <row r="20" spans="2:51" x14ac:dyDescent="0.3">
      <c r="B20" t="s">
        <v>80</v>
      </c>
    </row>
    <row r="22" spans="2:51" x14ac:dyDescent="0.3">
      <c r="B22" s="8" t="str">
        <f>HYPERLINK("#'Contents'!A1", "Return to Contents")</f>
        <v>Return to Contents</v>
      </c>
    </row>
  </sheetData>
  <mergeCells count="13">
    <mergeCell ref="AW5"/>
    <mergeCell ref="AY5"/>
    <mergeCell ref="D2:AO2"/>
    <mergeCell ref="AK5"/>
    <mergeCell ref="AM5"/>
    <mergeCell ref="AO5"/>
    <mergeCell ref="AQ5:AS5"/>
    <mergeCell ref="AU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M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3" width="20.6640625" customWidth="1"/>
  </cols>
  <sheetData>
    <row r="2" spans="2:13" ht="40.049999999999997" customHeight="1" x14ac:dyDescent="0.3">
      <c r="D2" s="29" t="s">
        <v>131</v>
      </c>
      <c r="E2" s="26"/>
      <c r="F2" s="26"/>
      <c r="G2" s="26"/>
      <c r="H2" s="26"/>
      <c r="I2" s="26"/>
      <c r="J2" s="26"/>
      <c r="K2" s="26"/>
      <c r="L2" s="26"/>
      <c r="M2" s="26"/>
    </row>
    <row r="6" spans="2:13" ht="49.95" customHeight="1" x14ac:dyDescent="0.3">
      <c r="B6" s="17" t="s">
        <v>15</v>
      </c>
      <c r="C6" s="17" t="s">
        <v>123</v>
      </c>
      <c r="D6" s="17" t="s">
        <v>124</v>
      </c>
      <c r="E6" s="17" t="s">
        <v>102</v>
      </c>
      <c r="F6" s="17" t="s">
        <v>125</v>
      </c>
      <c r="G6" s="17" t="s">
        <v>126</v>
      </c>
      <c r="H6" s="17" t="s">
        <v>127</v>
      </c>
      <c r="I6" s="17" t="s">
        <v>128</v>
      </c>
      <c r="J6" s="17" t="s">
        <v>101</v>
      </c>
      <c r="K6" s="17" t="s">
        <v>129</v>
      </c>
      <c r="L6" s="17" t="s">
        <v>130</v>
      </c>
    </row>
    <row r="7" spans="2:13" x14ac:dyDescent="0.3">
      <c r="B7" s="15" t="s">
        <v>113</v>
      </c>
      <c r="C7" s="14">
        <v>0.42680629229436001</v>
      </c>
      <c r="D7" s="14">
        <v>0.49767143470209402</v>
      </c>
      <c r="E7" s="14">
        <v>0.37497084155625199</v>
      </c>
      <c r="F7" s="14">
        <v>0.38697972841023098</v>
      </c>
      <c r="G7" s="14">
        <v>0.34835766782787397</v>
      </c>
      <c r="H7" s="14">
        <v>0.32527036282299499</v>
      </c>
      <c r="I7" s="14">
        <v>0.32873001227744297</v>
      </c>
      <c r="J7" s="14">
        <v>0.30329680233698098</v>
      </c>
      <c r="K7" s="14">
        <v>0.28467211032595802</v>
      </c>
      <c r="L7" s="14">
        <v>0.28163095592423298</v>
      </c>
    </row>
    <row r="8" spans="2:13" x14ac:dyDescent="0.3">
      <c r="B8" s="15" t="s">
        <v>114</v>
      </c>
      <c r="C8" s="14">
        <v>0.24650752048264599</v>
      </c>
      <c r="D8" s="14">
        <v>0.20191816932911499</v>
      </c>
      <c r="E8" s="14">
        <v>0.23989350336146201</v>
      </c>
      <c r="F8" s="14">
        <v>0.238330196177164</v>
      </c>
      <c r="G8" s="14">
        <v>0.21532016622126399</v>
      </c>
      <c r="H8" s="14">
        <v>0.21754325023537399</v>
      </c>
      <c r="I8" s="14">
        <v>0.195483339513739</v>
      </c>
      <c r="J8" s="14">
        <v>0.20352657324638801</v>
      </c>
      <c r="K8" s="14">
        <v>0.191988578412046</v>
      </c>
      <c r="L8" s="14">
        <v>0.17652628995087999</v>
      </c>
    </row>
    <row r="9" spans="2:13" x14ac:dyDescent="0.3">
      <c r="B9" s="15" t="s">
        <v>115</v>
      </c>
      <c r="C9" s="14">
        <v>0.15291778233289199</v>
      </c>
      <c r="D9" s="14">
        <v>0.115939669026591</v>
      </c>
      <c r="E9" s="14">
        <v>0.16230176887370901</v>
      </c>
      <c r="F9" s="14">
        <v>0.14935275633390099</v>
      </c>
      <c r="G9" s="14">
        <v>0.147424662664522</v>
      </c>
      <c r="H9" s="14">
        <v>0.163166829835349</v>
      </c>
      <c r="I9" s="14">
        <v>0.173509559637783</v>
      </c>
      <c r="J9" s="14">
        <v>0.16537810139126</v>
      </c>
      <c r="K9" s="14">
        <v>0.19015064452136701</v>
      </c>
      <c r="L9" s="14">
        <v>0.16070435313395501</v>
      </c>
    </row>
    <row r="10" spans="2:13" x14ac:dyDescent="0.3">
      <c r="B10" s="15" t="s">
        <v>116</v>
      </c>
      <c r="C10" s="14">
        <v>8.1354012951008706E-2</v>
      </c>
      <c r="D10" s="14">
        <v>8.2315159394843102E-2</v>
      </c>
      <c r="E10" s="14">
        <v>9.2892888314381306E-2</v>
      </c>
      <c r="F10" s="14">
        <v>9.7002723841064897E-2</v>
      </c>
      <c r="G10" s="14">
        <v>0.124088900774819</v>
      </c>
      <c r="H10" s="14">
        <v>0.13026222895484399</v>
      </c>
      <c r="I10" s="14">
        <v>0.12812012734108599</v>
      </c>
      <c r="J10" s="14">
        <v>0.14594305522349599</v>
      </c>
      <c r="K10" s="14">
        <v>0.14356389204710901</v>
      </c>
      <c r="L10" s="14">
        <v>0.14469622052848299</v>
      </c>
    </row>
    <row r="11" spans="2:13" x14ac:dyDescent="0.3">
      <c r="B11" s="15" t="s">
        <v>117</v>
      </c>
      <c r="C11" s="14">
        <v>7.6189615582168399E-2</v>
      </c>
      <c r="D11" s="14">
        <v>8.8594254954489401E-2</v>
      </c>
      <c r="E11" s="14">
        <v>9.3787095044783497E-2</v>
      </c>
      <c r="F11" s="14">
        <v>9.6658613054793896E-2</v>
      </c>
      <c r="G11" s="14">
        <v>0.14270140976930901</v>
      </c>
      <c r="H11" s="14">
        <v>0.14121865843217299</v>
      </c>
      <c r="I11" s="14">
        <v>0.154758862050597</v>
      </c>
      <c r="J11" s="14">
        <v>0.15786965205419501</v>
      </c>
      <c r="K11" s="14">
        <v>0.164802537499428</v>
      </c>
      <c r="L11" s="14">
        <v>0.214334378492298</v>
      </c>
    </row>
    <row r="12" spans="2:13" x14ac:dyDescent="0.3">
      <c r="B12" s="15" t="s">
        <v>118</v>
      </c>
      <c r="C12" s="14">
        <v>1.6224776356924899E-2</v>
      </c>
      <c r="D12" s="14">
        <v>1.35613125928677E-2</v>
      </c>
      <c r="E12" s="14">
        <v>3.6153902849412202E-2</v>
      </c>
      <c r="F12" s="14">
        <v>3.1675982182845799E-2</v>
      </c>
      <c r="G12" s="14">
        <v>2.2107192742212001E-2</v>
      </c>
      <c r="H12" s="14">
        <v>2.2538669719264701E-2</v>
      </c>
      <c r="I12" s="14">
        <v>1.9398099179352001E-2</v>
      </c>
      <c r="J12" s="14">
        <v>2.39858157476797E-2</v>
      </c>
      <c r="K12" s="14">
        <v>2.4822237194091899E-2</v>
      </c>
      <c r="L12" s="14">
        <v>2.2107801970151199E-2</v>
      </c>
    </row>
    <row r="13" spans="2:13" x14ac:dyDescent="0.3">
      <c r="B13" s="23" t="s">
        <v>119</v>
      </c>
      <c r="C13" s="21">
        <v>0.67331381277700597</v>
      </c>
      <c r="D13" s="21">
        <v>0.69958960403120896</v>
      </c>
      <c r="E13" s="21">
        <v>0.61486434491771402</v>
      </c>
      <c r="F13" s="21">
        <v>0.62530992458739498</v>
      </c>
      <c r="G13" s="21">
        <v>0.56367783404913796</v>
      </c>
      <c r="H13" s="21">
        <v>0.54281361305836895</v>
      </c>
      <c r="I13" s="21">
        <v>0.524213351791182</v>
      </c>
      <c r="J13" s="21">
        <v>0.50682337558336898</v>
      </c>
      <c r="K13" s="21">
        <v>0.47666068873800399</v>
      </c>
      <c r="L13" s="21">
        <v>0.45815724587511297</v>
      </c>
    </row>
    <row r="14" spans="2:13" x14ac:dyDescent="0.3">
      <c r="B14" s="23" t="s">
        <v>120</v>
      </c>
      <c r="C14" s="21">
        <v>0.15754362853317699</v>
      </c>
      <c r="D14" s="21">
        <v>0.17090941434933199</v>
      </c>
      <c r="E14" s="21">
        <v>0.186679983359165</v>
      </c>
      <c r="F14" s="21">
        <v>0.19366133689585899</v>
      </c>
      <c r="G14" s="21">
        <v>0.266790310544128</v>
      </c>
      <c r="H14" s="21">
        <v>0.27148088738701698</v>
      </c>
      <c r="I14" s="21">
        <v>0.28287898939168299</v>
      </c>
      <c r="J14" s="21">
        <v>0.303812707277691</v>
      </c>
      <c r="K14" s="21">
        <v>0.30836642954653698</v>
      </c>
      <c r="L14" s="21">
        <v>0.35903059902078099</v>
      </c>
    </row>
    <row r="15" spans="2:13" x14ac:dyDescent="0.3">
      <c r="B15" s="23" t="s">
        <v>121</v>
      </c>
      <c r="C15" s="22">
        <v>0.51577018424382903</v>
      </c>
      <c r="D15" s="22">
        <v>0.52868018968187602</v>
      </c>
      <c r="E15" s="22">
        <v>0.42818436155855</v>
      </c>
      <c r="F15" s="22">
        <v>0.43164858769153602</v>
      </c>
      <c r="G15" s="22">
        <v>0.29688752350501002</v>
      </c>
      <c r="H15" s="22">
        <v>0.27148088738701698</v>
      </c>
      <c r="I15" s="22">
        <v>0.24133436239949799</v>
      </c>
      <c r="J15" s="22">
        <v>0.20301066830567699</v>
      </c>
      <c r="K15" s="22">
        <v>0.16829425919146701</v>
      </c>
      <c r="L15" s="22">
        <v>9.9126646854331896E-2</v>
      </c>
    </row>
    <row r="16" spans="2:13" x14ac:dyDescent="0.3">
      <c r="B16" s="16"/>
      <c r="C16" s="16"/>
      <c r="D16" s="16"/>
      <c r="E16" s="16"/>
      <c r="F16" s="16"/>
      <c r="G16" s="16"/>
      <c r="H16" s="16"/>
      <c r="I16" s="16"/>
      <c r="J16" s="16"/>
      <c r="K16" s="16"/>
      <c r="L16" s="16"/>
    </row>
    <row r="17" spans="2:2" x14ac:dyDescent="0.3">
      <c r="B17" t="s">
        <v>79</v>
      </c>
    </row>
    <row r="18" spans="2:2" x14ac:dyDescent="0.3">
      <c r="B18" t="s">
        <v>80</v>
      </c>
    </row>
    <row r="22" spans="2:2" x14ac:dyDescent="0.3">
      <c r="B22"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Y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5" width="10.6640625" customWidth="1"/>
    <col min="36" max="36" width="2.21875" customWidth="1"/>
    <col min="37" max="37" width="10.6640625" customWidth="1"/>
    <col min="38" max="38" width="2.21875" customWidth="1"/>
    <col min="39" max="39" width="10.6640625" customWidth="1"/>
    <col min="40" max="40" width="2.21875" customWidth="1"/>
    <col min="41" max="41" width="10.6640625" customWidth="1"/>
    <col min="42" max="42" width="2.21875" customWidth="1"/>
    <col min="43" max="45" width="10.6640625" customWidth="1"/>
    <col min="46" max="46" width="2.21875" customWidth="1"/>
    <col min="47" max="47" width="10.6640625" customWidth="1"/>
    <col min="48" max="48" width="2.21875" customWidth="1"/>
    <col min="49" max="49" width="10.6640625" customWidth="1"/>
    <col min="50" max="50" width="2.21875" customWidth="1"/>
    <col min="51" max="51" width="10.6640625" customWidth="1"/>
    <col min="52" max="52" width="2.21875" customWidth="1"/>
  </cols>
  <sheetData>
    <row r="2" spans="2:51" ht="40.049999999999997" customHeight="1" x14ac:dyDescent="0.3">
      <c r="D2" s="29" t="s">
        <v>132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51" ht="30" customHeight="1" x14ac:dyDescent="0.3">
      <c r="B5" s="19"/>
      <c r="C5" s="19"/>
      <c r="D5" s="30" t="s">
        <v>55</v>
      </c>
      <c r="E5" s="30"/>
      <c r="F5" s="19"/>
      <c r="G5" s="30" t="s">
        <v>56</v>
      </c>
      <c r="H5" s="30"/>
      <c r="I5" s="30"/>
      <c r="J5" s="30"/>
      <c r="K5" s="30"/>
      <c r="L5" s="30"/>
      <c r="M5" s="19"/>
      <c r="N5" s="30" t="s">
        <v>57</v>
      </c>
      <c r="O5" s="30"/>
      <c r="P5" s="30"/>
      <c r="Q5" s="30"/>
      <c r="R5" s="19"/>
      <c r="S5" s="30" t="s">
        <v>58</v>
      </c>
      <c r="T5" s="30"/>
      <c r="U5" s="30"/>
      <c r="V5" s="30"/>
      <c r="W5" s="30"/>
      <c r="X5" s="30"/>
      <c r="Y5" s="30"/>
      <c r="Z5" s="30"/>
      <c r="AA5" s="30"/>
      <c r="AB5" s="30"/>
      <c r="AC5" s="30"/>
      <c r="AD5" s="30"/>
      <c r="AE5" s="19"/>
      <c r="AF5" s="30" t="s">
        <v>43</v>
      </c>
      <c r="AG5" s="30"/>
      <c r="AH5" s="30"/>
      <c r="AI5" s="30"/>
      <c r="AJ5" s="19"/>
      <c r="AK5" s="30" t="s">
        <v>59</v>
      </c>
      <c r="AL5" s="19"/>
      <c r="AM5" s="30" t="s">
        <v>60</v>
      </c>
      <c r="AN5" s="19"/>
      <c r="AO5" s="30" t="s">
        <v>49</v>
      </c>
      <c r="AP5" s="19"/>
      <c r="AQ5" s="30" t="s">
        <v>61</v>
      </c>
      <c r="AR5" s="30"/>
      <c r="AS5" s="30"/>
      <c r="AT5" s="19"/>
      <c r="AU5" s="30" t="s">
        <v>52</v>
      </c>
      <c r="AV5" s="19"/>
      <c r="AW5" s="30" t="s">
        <v>62</v>
      </c>
      <c r="AX5" s="19"/>
      <c r="AY5" s="30" t="s">
        <v>54</v>
      </c>
    </row>
    <row r="6" spans="2:5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M6" s="12" t="s">
        <v>48</v>
      </c>
      <c r="AO6" s="12" t="s">
        <v>49</v>
      </c>
      <c r="AQ6" s="12" t="s">
        <v>43</v>
      </c>
      <c r="AR6" s="12" t="s">
        <v>50</v>
      </c>
      <c r="AS6" s="12" t="s">
        <v>51</v>
      </c>
      <c r="AU6" s="12" t="s">
        <v>52</v>
      </c>
      <c r="AW6" s="12" t="s">
        <v>53</v>
      </c>
      <c r="AY6" s="12" t="s">
        <v>54</v>
      </c>
    </row>
    <row r="7" spans="2:51" ht="30" customHeight="1" x14ac:dyDescent="0.3">
      <c r="B7" s="10" t="s">
        <v>19</v>
      </c>
      <c r="C7" s="10">
        <v>1790</v>
      </c>
      <c r="D7" s="10">
        <v>917</v>
      </c>
      <c r="E7" s="10">
        <v>863</v>
      </c>
      <c r="F7" s="10"/>
      <c r="G7" s="10">
        <v>280</v>
      </c>
      <c r="H7" s="10">
        <v>292</v>
      </c>
      <c r="I7" s="10">
        <v>305</v>
      </c>
      <c r="J7" s="10">
        <v>283</v>
      </c>
      <c r="K7" s="10">
        <v>257</v>
      </c>
      <c r="L7" s="10">
        <v>373</v>
      </c>
      <c r="M7" s="10"/>
      <c r="N7" s="10">
        <v>479</v>
      </c>
      <c r="O7" s="10">
        <v>461</v>
      </c>
      <c r="P7" s="10">
        <v>360</v>
      </c>
      <c r="Q7" s="10">
        <v>485</v>
      </c>
      <c r="R7" s="10"/>
      <c r="S7" s="10">
        <v>265</v>
      </c>
      <c r="T7" s="10">
        <v>236</v>
      </c>
      <c r="U7" s="10">
        <v>124</v>
      </c>
      <c r="V7" s="10">
        <v>138</v>
      </c>
      <c r="W7" s="10">
        <v>125</v>
      </c>
      <c r="X7" s="10">
        <v>162</v>
      </c>
      <c r="Y7" s="10">
        <v>143</v>
      </c>
      <c r="Z7" s="10">
        <v>78</v>
      </c>
      <c r="AA7" s="10">
        <v>196</v>
      </c>
      <c r="AB7" s="10">
        <v>166</v>
      </c>
      <c r="AC7" s="10">
        <v>97</v>
      </c>
      <c r="AD7" s="10">
        <v>60</v>
      </c>
      <c r="AE7" s="10"/>
      <c r="AF7" s="10">
        <v>416</v>
      </c>
      <c r="AG7" s="10">
        <v>94</v>
      </c>
      <c r="AH7" s="10">
        <v>276</v>
      </c>
      <c r="AI7" s="10">
        <v>976</v>
      </c>
      <c r="AJ7" s="10"/>
      <c r="AK7" s="10">
        <v>378</v>
      </c>
      <c r="AL7" s="10"/>
      <c r="AM7" s="10">
        <v>610</v>
      </c>
      <c r="AN7" s="10"/>
      <c r="AO7" s="10">
        <v>187</v>
      </c>
      <c r="AP7" s="10"/>
      <c r="AQ7" s="10">
        <v>455</v>
      </c>
      <c r="AR7" s="10">
        <v>136</v>
      </c>
      <c r="AS7" s="10">
        <v>1179</v>
      </c>
      <c r="AT7" s="10"/>
      <c r="AU7" s="10">
        <v>422</v>
      </c>
      <c r="AV7" s="10"/>
      <c r="AW7" s="10">
        <v>368</v>
      </c>
      <c r="AX7" s="10"/>
      <c r="AY7" s="10">
        <v>317</v>
      </c>
    </row>
    <row r="8" spans="2:51" ht="30" customHeight="1" x14ac:dyDescent="0.3">
      <c r="B8" s="11" t="s">
        <v>20</v>
      </c>
      <c r="C8" s="11">
        <v>1790</v>
      </c>
      <c r="D8" s="11">
        <v>878</v>
      </c>
      <c r="E8" s="11">
        <v>902</v>
      </c>
      <c r="F8" s="11"/>
      <c r="G8" s="11">
        <v>252</v>
      </c>
      <c r="H8" s="11">
        <v>305</v>
      </c>
      <c r="I8" s="11">
        <v>304</v>
      </c>
      <c r="J8" s="11">
        <v>303</v>
      </c>
      <c r="K8" s="11">
        <v>251</v>
      </c>
      <c r="L8" s="11">
        <v>375</v>
      </c>
      <c r="M8" s="11"/>
      <c r="N8" s="11">
        <v>481</v>
      </c>
      <c r="O8" s="11">
        <v>464</v>
      </c>
      <c r="P8" s="11">
        <v>393</v>
      </c>
      <c r="Q8" s="11">
        <v>447</v>
      </c>
      <c r="R8" s="11"/>
      <c r="S8" s="11">
        <v>251</v>
      </c>
      <c r="T8" s="11">
        <v>233</v>
      </c>
      <c r="U8" s="11">
        <v>143</v>
      </c>
      <c r="V8" s="11">
        <v>161</v>
      </c>
      <c r="W8" s="11">
        <v>125</v>
      </c>
      <c r="X8" s="11">
        <v>161</v>
      </c>
      <c r="Y8" s="11">
        <v>143</v>
      </c>
      <c r="Z8" s="11">
        <v>72</v>
      </c>
      <c r="AA8" s="11">
        <v>197</v>
      </c>
      <c r="AB8" s="11">
        <v>161</v>
      </c>
      <c r="AC8" s="11">
        <v>89</v>
      </c>
      <c r="AD8" s="11">
        <v>54</v>
      </c>
      <c r="AE8" s="11"/>
      <c r="AF8" s="11">
        <v>412</v>
      </c>
      <c r="AG8" s="11">
        <v>93</v>
      </c>
      <c r="AH8" s="11">
        <v>283</v>
      </c>
      <c r="AI8" s="11">
        <v>976</v>
      </c>
      <c r="AJ8" s="11"/>
      <c r="AK8" s="11">
        <v>374</v>
      </c>
      <c r="AL8" s="11"/>
      <c r="AM8" s="11">
        <v>601</v>
      </c>
      <c r="AN8" s="11"/>
      <c r="AO8" s="11">
        <v>190</v>
      </c>
      <c r="AP8" s="11"/>
      <c r="AQ8" s="11">
        <v>449</v>
      </c>
      <c r="AR8" s="11">
        <v>133</v>
      </c>
      <c r="AS8" s="11">
        <v>1186</v>
      </c>
      <c r="AT8" s="11"/>
      <c r="AU8" s="11">
        <v>413</v>
      </c>
      <c r="AV8" s="11"/>
      <c r="AW8" s="11">
        <v>365</v>
      </c>
      <c r="AX8" s="11"/>
      <c r="AY8" s="11">
        <v>313</v>
      </c>
    </row>
    <row r="9" spans="2:51" x14ac:dyDescent="0.3">
      <c r="B9" s="15" t="s">
        <v>113</v>
      </c>
      <c r="C9" s="14">
        <v>0.28163095592423298</v>
      </c>
      <c r="D9" s="14">
        <v>0.27523295989524099</v>
      </c>
      <c r="E9" s="14">
        <v>0.28997590176895599</v>
      </c>
      <c r="F9" s="14"/>
      <c r="G9" s="14">
        <v>0.23910969523534001</v>
      </c>
      <c r="H9" s="14">
        <v>0.27212733956495899</v>
      </c>
      <c r="I9" s="14">
        <v>0.27066419454305801</v>
      </c>
      <c r="J9" s="14">
        <v>0.28948793988718502</v>
      </c>
      <c r="K9" s="14">
        <v>0.29303382908965497</v>
      </c>
      <c r="L9" s="14">
        <v>0.31288055377828999</v>
      </c>
      <c r="M9" s="14"/>
      <c r="N9" s="14">
        <v>0.332940958645629</v>
      </c>
      <c r="O9" s="14">
        <v>0.26912956752115502</v>
      </c>
      <c r="P9" s="14">
        <v>0.27800477354627201</v>
      </c>
      <c r="Q9" s="14">
        <v>0.23897908064555701</v>
      </c>
      <c r="R9" s="14"/>
      <c r="S9" s="14">
        <v>0.237427648164384</v>
      </c>
      <c r="T9" s="14">
        <v>0.23538704441882599</v>
      </c>
      <c r="U9" s="14">
        <v>0.30034615502605699</v>
      </c>
      <c r="V9" s="14">
        <v>0.29268578238456</v>
      </c>
      <c r="W9" s="14">
        <v>0.273839567518259</v>
      </c>
      <c r="X9" s="14">
        <v>0.30470199203919901</v>
      </c>
      <c r="Y9" s="14">
        <v>0.24222503998297201</v>
      </c>
      <c r="Z9" s="14">
        <v>0.27885922469504298</v>
      </c>
      <c r="AA9" s="14">
        <v>0.30174934351670502</v>
      </c>
      <c r="AB9" s="14">
        <v>0.34229941845042</v>
      </c>
      <c r="AC9" s="14">
        <v>0.305196836729692</v>
      </c>
      <c r="AD9" s="14">
        <v>0.368354699082027</v>
      </c>
      <c r="AE9" s="14"/>
      <c r="AF9" s="14">
        <v>8.9361107187740901E-2</v>
      </c>
      <c r="AG9" s="14">
        <v>0.170668297539739</v>
      </c>
      <c r="AH9" s="14">
        <v>0.26194776248754198</v>
      </c>
      <c r="AI9" s="14">
        <v>0.38282516317363402</v>
      </c>
      <c r="AJ9" s="14"/>
      <c r="AK9" s="14">
        <v>0.19594195663502101</v>
      </c>
      <c r="AL9" s="14"/>
      <c r="AM9" s="14">
        <v>0.20240312092375301</v>
      </c>
      <c r="AN9" s="14"/>
      <c r="AO9" s="14">
        <v>0.159259885941684</v>
      </c>
      <c r="AP9" s="14"/>
      <c r="AQ9" s="14">
        <v>0.101641795546696</v>
      </c>
      <c r="AR9" s="14">
        <v>0.160513354918737</v>
      </c>
      <c r="AS9" s="14">
        <v>0.36297197654035501</v>
      </c>
      <c r="AT9" s="14"/>
      <c r="AU9" s="14">
        <v>0.11176223898339201</v>
      </c>
      <c r="AV9" s="14"/>
      <c r="AW9" s="14">
        <v>0.126667290080484</v>
      </c>
      <c r="AX9" s="14"/>
      <c r="AY9" s="14">
        <v>0.119651092982481</v>
      </c>
    </row>
    <row r="10" spans="2:51" x14ac:dyDescent="0.3">
      <c r="B10" s="15" t="s">
        <v>114</v>
      </c>
      <c r="C10" s="14">
        <v>0.17652628995087999</v>
      </c>
      <c r="D10" s="14">
        <v>0.17982071243310799</v>
      </c>
      <c r="E10" s="14">
        <v>0.17303437518224499</v>
      </c>
      <c r="F10" s="14"/>
      <c r="G10" s="14">
        <v>0.14131269911539601</v>
      </c>
      <c r="H10" s="14">
        <v>0.196290480314053</v>
      </c>
      <c r="I10" s="14">
        <v>0.154640276390722</v>
      </c>
      <c r="J10" s="14">
        <v>0.228108548881158</v>
      </c>
      <c r="K10" s="14">
        <v>0.17684549526712301</v>
      </c>
      <c r="L10" s="14">
        <v>0.15994974952688101</v>
      </c>
      <c r="M10" s="14"/>
      <c r="N10" s="14">
        <v>0.229056834805382</v>
      </c>
      <c r="O10" s="14">
        <v>0.163326102410004</v>
      </c>
      <c r="P10" s="14">
        <v>0.160137656723397</v>
      </c>
      <c r="Q10" s="14">
        <v>0.15008570662225701</v>
      </c>
      <c r="R10" s="14"/>
      <c r="S10" s="14">
        <v>0.15562362072533201</v>
      </c>
      <c r="T10" s="14">
        <v>0.17877456019957599</v>
      </c>
      <c r="U10" s="14">
        <v>0.184225588105453</v>
      </c>
      <c r="V10" s="14">
        <v>0.17038560773824199</v>
      </c>
      <c r="W10" s="14">
        <v>0.13657322811740899</v>
      </c>
      <c r="X10" s="14">
        <v>0.16473260917732799</v>
      </c>
      <c r="Y10" s="14">
        <v>0.20911828248419101</v>
      </c>
      <c r="Z10" s="14">
        <v>0.27983789879649901</v>
      </c>
      <c r="AA10" s="14">
        <v>0.182323901890871</v>
      </c>
      <c r="AB10" s="14">
        <v>0.201722319211315</v>
      </c>
      <c r="AC10" s="14">
        <v>0.14525277183795901</v>
      </c>
      <c r="AD10" s="14">
        <v>0.120763436983406</v>
      </c>
      <c r="AE10" s="14"/>
      <c r="AF10" s="14">
        <v>0.136255078321565</v>
      </c>
      <c r="AG10" s="14">
        <v>0.17830961147010299</v>
      </c>
      <c r="AH10" s="14">
        <v>0.184013525289525</v>
      </c>
      <c r="AI10" s="14">
        <v>0.18893985769552599</v>
      </c>
      <c r="AJ10" s="14"/>
      <c r="AK10" s="14">
        <v>0.15323408168799801</v>
      </c>
      <c r="AL10" s="14"/>
      <c r="AM10" s="14">
        <v>0.15323043117976901</v>
      </c>
      <c r="AN10" s="14"/>
      <c r="AO10" s="14">
        <v>0.1475371385</v>
      </c>
      <c r="AP10" s="14"/>
      <c r="AQ10" s="14">
        <v>0.143719334368274</v>
      </c>
      <c r="AR10" s="14">
        <v>0.14988680146979899</v>
      </c>
      <c r="AS10" s="14">
        <v>0.192627735714169</v>
      </c>
      <c r="AT10" s="14"/>
      <c r="AU10" s="14">
        <v>0.141369345200893</v>
      </c>
      <c r="AV10" s="14"/>
      <c r="AW10" s="14">
        <v>0.17212653312910201</v>
      </c>
      <c r="AX10" s="14"/>
      <c r="AY10" s="14">
        <v>0.17883226196549501</v>
      </c>
    </row>
    <row r="11" spans="2:51" x14ac:dyDescent="0.3">
      <c r="B11" s="15" t="s">
        <v>115</v>
      </c>
      <c r="C11" s="14">
        <v>0.16070435313395501</v>
      </c>
      <c r="D11" s="14">
        <v>0.15869224371923901</v>
      </c>
      <c r="E11" s="14">
        <v>0.162111620677721</v>
      </c>
      <c r="F11" s="14"/>
      <c r="G11" s="14">
        <v>0.20599753509416099</v>
      </c>
      <c r="H11" s="14">
        <v>0.167147409820744</v>
      </c>
      <c r="I11" s="14">
        <v>0.16585118443570099</v>
      </c>
      <c r="J11" s="14">
        <v>0.12472308873974999</v>
      </c>
      <c r="K11" s="14">
        <v>0.13426222458807999</v>
      </c>
      <c r="L11" s="14">
        <v>0.16762183313141699</v>
      </c>
      <c r="M11" s="14"/>
      <c r="N11" s="14">
        <v>0.153358351630557</v>
      </c>
      <c r="O11" s="14">
        <v>0.15979433979037799</v>
      </c>
      <c r="P11" s="14">
        <v>0.166139591290769</v>
      </c>
      <c r="Q11" s="14">
        <v>0.16421760450069001</v>
      </c>
      <c r="R11" s="14"/>
      <c r="S11" s="14">
        <v>0.19653106311406501</v>
      </c>
      <c r="T11" s="14">
        <v>0.182900000280215</v>
      </c>
      <c r="U11" s="14">
        <v>0.167563013134746</v>
      </c>
      <c r="V11" s="14">
        <v>0.125516787357802</v>
      </c>
      <c r="W11" s="14">
        <v>0.24294166733626801</v>
      </c>
      <c r="X11" s="14">
        <v>0.16347245709091299</v>
      </c>
      <c r="Y11" s="14">
        <v>0.133384270408097</v>
      </c>
      <c r="Z11" s="14">
        <v>0.118612483381899</v>
      </c>
      <c r="AA11" s="14">
        <v>0.130866720716387</v>
      </c>
      <c r="AB11" s="14">
        <v>0.143342535545086</v>
      </c>
      <c r="AC11" s="14">
        <v>0.122793990640918</v>
      </c>
      <c r="AD11" s="14">
        <v>0.138056449122716</v>
      </c>
      <c r="AE11" s="14"/>
      <c r="AF11" s="14">
        <v>0.12638058233042901</v>
      </c>
      <c r="AG11" s="14">
        <v>0.17143400911381701</v>
      </c>
      <c r="AH11" s="14">
        <v>0.18773229281746601</v>
      </c>
      <c r="AI11" s="14">
        <v>0.16521751002732801</v>
      </c>
      <c r="AJ11" s="14"/>
      <c r="AK11" s="14">
        <v>0.15641297151657901</v>
      </c>
      <c r="AL11" s="14"/>
      <c r="AM11" s="14">
        <v>0.14229592299928301</v>
      </c>
      <c r="AN11" s="14"/>
      <c r="AO11" s="14">
        <v>0.114473096020193</v>
      </c>
      <c r="AP11" s="14"/>
      <c r="AQ11" s="14">
        <v>0.13479709082986499</v>
      </c>
      <c r="AR11" s="14">
        <v>0.16853124866312899</v>
      </c>
      <c r="AS11" s="14">
        <v>0.16914336869209801</v>
      </c>
      <c r="AT11" s="14"/>
      <c r="AU11" s="14">
        <v>0.151608249853252</v>
      </c>
      <c r="AV11" s="14"/>
      <c r="AW11" s="14">
        <v>0.130842737579731</v>
      </c>
      <c r="AX11" s="14"/>
      <c r="AY11" s="14">
        <v>0.167996502916895</v>
      </c>
    </row>
    <row r="12" spans="2:51" x14ac:dyDescent="0.3">
      <c r="B12" s="15" t="s">
        <v>116</v>
      </c>
      <c r="C12" s="14">
        <v>0.14469622052848299</v>
      </c>
      <c r="D12" s="14">
        <v>0.13633458593960199</v>
      </c>
      <c r="E12" s="14">
        <v>0.15108293277477799</v>
      </c>
      <c r="F12" s="14"/>
      <c r="G12" s="14">
        <v>0.20337161341850399</v>
      </c>
      <c r="H12" s="14">
        <v>0.13251435370161199</v>
      </c>
      <c r="I12" s="14">
        <v>0.136285033449044</v>
      </c>
      <c r="J12" s="14">
        <v>0.11035945954151501</v>
      </c>
      <c r="K12" s="14">
        <v>0.12954737866696101</v>
      </c>
      <c r="L12" s="14">
        <v>0.159892961018964</v>
      </c>
      <c r="M12" s="14"/>
      <c r="N12" s="14">
        <v>0.13347997386465199</v>
      </c>
      <c r="O12" s="14">
        <v>0.16935143107146799</v>
      </c>
      <c r="P12" s="14">
        <v>0.14667815660973499</v>
      </c>
      <c r="Q12" s="14">
        <v>0.13104874217517001</v>
      </c>
      <c r="R12" s="14"/>
      <c r="S12" s="14">
        <v>0.15559891563318901</v>
      </c>
      <c r="T12" s="14">
        <v>0.16203695249210801</v>
      </c>
      <c r="U12" s="14">
        <v>0.15233512790361101</v>
      </c>
      <c r="V12" s="14">
        <v>0.18305355761302</v>
      </c>
      <c r="W12" s="14">
        <v>9.2586680343875197E-2</v>
      </c>
      <c r="X12" s="14">
        <v>0.108509783470185</v>
      </c>
      <c r="Y12" s="14">
        <v>0.15081919108851499</v>
      </c>
      <c r="Z12" s="14">
        <v>0.177609900623627</v>
      </c>
      <c r="AA12" s="14">
        <v>0.14370691090905099</v>
      </c>
      <c r="AB12" s="14">
        <v>0.15362383970753299</v>
      </c>
      <c r="AC12" s="14">
        <v>9.1807756932181406E-2</v>
      </c>
      <c r="AD12" s="14">
        <v>0.11713730589667801</v>
      </c>
      <c r="AE12" s="14"/>
      <c r="AF12" s="14">
        <v>0.176629530206736</v>
      </c>
      <c r="AG12" s="14">
        <v>0.13989229255524199</v>
      </c>
      <c r="AH12" s="14">
        <v>0.16462301211876201</v>
      </c>
      <c r="AI12" s="14">
        <v>0.123753259281412</v>
      </c>
      <c r="AJ12" s="14"/>
      <c r="AK12" s="14">
        <v>0.16092460366092901</v>
      </c>
      <c r="AL12" s="14"/>
      <c r="AM12" s="14">
        <v>0.16507372145521701</v>
      </c>
      <c r="AN12" s="14"/>
      <c r="AO12" s="14">
        <v>0.21548480235738399</v>
      </c>
      <c r="AP12" s="14"/>
      <c r="AQ12" s="14">
        <v>0.17533081103624501</v>
      </c>
      <c r="AR12" s="14">
        <v>0.21792243209798701</v>
      </c>
      <c r="AS12" s="14">
        <v>0.123420244160585</v>
      </c>
      <c r="AT12" s="14"/>
      <c r="AU12" s="14">
        <v>0.178233533868705</v>
      </c>
      <c r="AV12" s="14"/>
      <c r="AW12" s="14">
        <v>0.20700107139826601</v>
      </c>
      <c r="AX12" s="14"/>
      <c r="AY12" s="14">
        <v>0.196099953793994</v>
      </c>
    </row>
    <row r="13" spans="2:51" x14ac:dyDescent="0.3">
      <c r="B13" s="15" t="s">
        <v>117</v>
      </c>
      <c r="C13" s="14">
        <v>0.214334378492298</v>
      </c>
      <c r="D13" s="14">
        <v>0.23519843771336499</v>
      </c>
      <c r="E13" s="14">
        <v>0.19425703863261901</v>
      </c>
      <c r="F13" s="14"/>
      <c r="G13" s="14">
        <v>0.17077357354672201</v>
      </c>
      <c r="H13" s="14">
        <v>0.211687787738847</v>
      </c>
      <c r="I13" s="14">
        <v>0.24871087964439401</v>
      </c>
      <c r="J13" s="14">
        <v>0.22121189853739301</v>
      </c>
      <c r="K13" s="14">
        <v>0.248607299965589</v>
      </c>
      <c r="L13" s="14">
        <v>0.18937398793872601</v>
      </c>
      <c r="M13" s="14"/>
      <c r="N13" s="14">
        <v>0.13545759602735499</v>
      </c>
      <c r="O13" s="14">
        <v>0.218695063180915</v>
      </c>
      <c r="P13" s="14">
        <v>0.22313929305435001</v>
      </c>
      <c r="Q13" s="14">
        <v>0.28726414018608798</v>
      </c>
      <c r="R13" s="14"/>
      <c r="S13" s="14">
        <v>0.232818994068903</v>
      </c>
      <c r="T13" s="14">
        <v>0.211519774290993</v>
      </c>
      <c r="U13" s="14">
        <v>0.16257423231886001</v>
      </c>
      <c r="V13" s="14">
        <v>0.21628213027596199</v>
      </c>
      <c r="W13" s="14">
        <v>0.236209982606707</v>
      </c>
      <c r="X13" s="14">
        <v>0.23477509082380099</v>
      </c>
      <c r="Y13" s="14">
        <v>0.235934749356351</v>
      </c>
      <c r="Z13" s="14">
        <v>0.119992103768017</v>
      </c>
      <c r="AA13" s="14">
        <v>0.23095559901247101</v>
      </c>
      <c r="AB13" s="14">
        <v>0.142015766009435</v>
      </c>
      <c r="AC13" s="14">
        <v>0.30208180281206998</v>
      </c>
      <c r="AD13" s="14">
        <v>0.23921193628383</v>
      </c>
      <c r="AE13" s="14"/>
      <c r="AF13" s="14">
        <v>0.45141362163759602</v>
      </c>
      <c r="AG13" s="14">
        <v>0.33969578932109901</v>
      </c>
      <c r="AH13" s="14">
        <v>0.194616292341763</v>
      </c>
      <c r="AI13" s="14">
        <v>0.111194701310406</v>
      </c>
      <c r="AJ13" s="14"/>
      <c r="AK13" s="14">
        <v>0.309443574153903</v>
      </c>
      <c r="AL13" s="14"/>
      <c r="AM13" s="14">
        <v>0.32426886009006001</v>
      </c>
      <c r="AN13" s="14"/>
      <c r="AO13" s="14">
        <v>0.33705732772812402</v>
      </c>
      <c r="AP13" s="14"/>
      <c r="AQ13" s="14">
        <v>0.42792990183560498</v>
      </c>
      <c r="AR13" s="14">
        <v>0.276184516221817</v>
      </c>
      <c r="AS13" s="14">
        <v>0.128601379540774</v>
      </c>
      <c r="AT13" s="14"/>
      <c r="AU13" s="14">
        <v>0.392612702786796</v>
      </c>
      <c r="AV13" s="14"/>
      <c r="AW13" s="14">
        <v>0.34813815693399902</v>
      </c>
      <c r="AX13" s="14"/>
      <c r="AY13" s="14">
        <v>0.31669345726572901</v>
      </c>
    </row>
    <row r="14" spans="2:51" x14ac:dyDescent="0.3">
      <c r="B14" s="15" t="s">
        <v>118</v>
      </c>
      <c r="C14" s="14">
        <v>2.2107801970151199E-2</v>
      </c>
      <c r="D14" s="14">
        <v>1.4721060299445501E-2</v>
      </c>
      <c r="E14" s="14">
        <v>2.9538130963680999E-2</v>
      </c>
      <c r="F14" s="14"/>
      <c r="G14" s="14">
        <v>3.94348835898767E-2</v>
      </c>
      <c r="H14" s="14">
        <v>2.0232628859784E-2</v>
      </c>
      <c r="I14" s="14">
        <v>2.3848431537082101E-2</v>
      </c>
      <c r="J14" s="14">
        <v>2.6109064412997599E-2</v>
      </c>
      <c r="K14" s="14">
        <v>1.7703772422591999E-2</v>
      </c>
      <c r="L14" s="14">
        <v>1.02809146057224E-2</v>
      </c>
      <c r="M14" s="14"/>
      <c r="N14" s="14">
        <v>1.5706285026425099E-2</v>
      </c>
      <c r="O14" s="14">
        <v>1.9703496026080701E-2</v>
      </c>
      <c r="P14" s="14">
        <v>2.59005287754768E-2</v>
      </c>
      <c r="Q14" s="14">
        <v>2.8404725870237901E-2</v>
      </c>
      <c r="R14" s="14"/>
      <c r="S14" s="14">
        <v>2.19997582941262E-2</v>
      </c>
      <c r="T14" s="14">
        <v>2.9381668318283101E-2</v>
      </c>
      <c r="U14" s="14">
        <v>3.2955883511273203E-2</v>
      </c>
      <c r="V14" s="14">
        <v>1.2076134630414299E-2</v>
      </c>
      <c r="W14" s="14">
        <v>1.7848874077481602E-2</v>
      </c>
      <c r="X14" s="14">
        <v>2.3808067398573801E-2</v>
      </c>
      <c r="Y14" s="14">
        <v>2.8518466679874399E-2</v>
      </c>
      <c r="Z14" s="14">
        <v>2.50883887349139E-2</v>
      </c>
      <c r="AA14" s="14">
        <v>1.03975239545146E-2</v>
      </c>
      <c r="AB14" s="14">
        <v>1.6996121076210999E-2</v>
      </c>
      <c r="AC14" s="14">
        <v>3.2866841047179601E-2</v>
      </c>
      <c r="AD14" s="14">
        <v>1.64761726313431E-2</v>
      </c>
      <c r="AE14" s="14"/>
      <c r="AF14" s="14">
        <v>1.9960080315933201E-2</v>
      </c>
      <c r="AG14" s="14">
        <v>0</v>
      </c>
      <c r="AH14" s="14">
        <v>7.0671149449415297E-3</v>
      </c>
      <c r="AI14" s="14">
        <v>2.8069508511693101E-2</v>
      </c>
      <c r="AJ14" s="14"/>
      <c r="AK14" s="14">
        <v>2.4042812345569899E-2</v>
      </c>
      <c r="AL14" s="14"/>
      <c r="AM14" s="14">
        <v>1.27279433519174E-2</v>
      </c>
      <c r="AN14" s="14"/>
      <c r="AO14" s="14">
        <v>2.6187749452614501E-2</v>
      </c>
      <c r="AP14" s="14"/>
      <c r="AQ14" s="14">
        <v>1.6581066383314601E-2</v>
      </c>
      <c r="AR14" s="14">
        <v>2.6961646628531899E-2</v>
      </c>
      <c r="AS14" s="14">
        <v>2.323529535202E-2</v>
      </c>
      <c r="AT14" s="14"/>
      <c r="AU14" s="14">
        <v>2.44139293069617E-2</v>
      </c>
      <c r="AV14" s="14"/>
      <c r="AW14" s="14">
        <v>1.52242108784188E-2</v>
      </c>
      <c r="AX14" s="14"/>
      <c r="AY14" s="14">
        <v>2.0726731075405399E-2</v>
      </c>
    </row>
    <row r="15" spans="2:51" x14ac:dyDescent="0.3">
      <c r="B15" s="15" t="s">
        <v>119</v>
      </c>
      <c r="C15" s="21">
        <v>0.45815724587511297</v>
      </c>
      <c r="D15" s="21">
        <v>0.45505367232834798</v>
      </c>
      <c r="E15" s="21">
        <v>0.46301027695120101</v>
      </c>
      <c r="F15" s="21"/>
      <c r="G15" s="21">
        <v>0.38042239435073599</v>
      </c>
      <c r="H15" s="21">
        <v>0.46841781987901299</v>
      </c>
      <c r="I15" s="21">
        <v>0.42530447093377899</v>
      </c>
      <c r="J15" s="21">
        <v>0.51759648876834397</v>
      </c>
      <c r="K15" s="21">
        <v>0.46987932435677798</v>
      </c>
      <c r="L15" s="21">
        <v>0.47283030330517001</v>
      </c>
      <c r="M15" s="21"/>
      <c r="N15" s="21">
        <v>0.56199779345101097</v>
      </c>
      <c r="O15" s="21">
        <v>0.43245566993115903</v>
      </c>
      <c r="P15" s="21">
        <v>0.43814243026966998</v>
      </c>
      <c r="Q15" s="21">
        <v>0.38906478726781402</v>
      </c>
      <c r="R15" s="21"/>
      <c r="S15" s="21">
        <v>0.39305126888971598</v>
      </c>
      <c r="T15" s="21">
        <v>0.41416160461840101</v>
      </c>
      <c r="U15" s="21">
        <v>0.48457174313151002</v>
      </c>
      <c r="V15" s="21">
        <v>0.46307139012280202</v>
      </c>
      <c r="W15" s="21">
        <v>0.41041279563566802</v>
      </c>
      <c r="X15" s="21">
        <v>0.46943460121652703</v>
      </c>
      <c r="Y15" s="21">
        <v>0.45134332246716302</v>
      </c>
      <c r="Z15" s="21">
        <v>0.55869712349154199</v>
      </c>
      <c r="AA15" s="21">
        <v>0.48407324540757701</v>
      </c>
      <c r="AB15" s="21">
        <v>0.54402173766173501</v>
      </c>
      <c r="AC15" s="21">
        <v>0.45044960856765098</v>
      </c>
      <c r="AD15" s="21">
        <v>0.48911813606543297</v>
      </c>
      <c r="AE15" s="21"/>
      <c r="AF15" s="21">
        <v>0.22561618550930501</v>
      </c>
      <c r="AG15" s="21">
        <v>0.34897790900984199</v>
      </c>
      <c r="AH15" s="21">
        <v>0.44596128777706701</v>
      </c>
      <c r="AI15" s="21">
        <v>0.57176502086916003</v>
      </c>
      <c r="AJ15" s="21"/>
      <c r="AK15" s="21">
        <v>0.34917603832301902</v>
      </c>
      <c r="AL15" s="21"/>
      <c r="AM15" s="21">
        <v>0.35563355210352199</v>
      </c>
      <c r="AN15" s="21"/>
      <c r="AO15" s="21">
        <v>0.306797024441684</v>
      </c>
      <c r="AP15" s="21"/>
      <c r="AQ15" s="21">
        <v>0.24536112991497</v>
      </c>
      <c r="AR15" s="21">
        <v>0.31040015638853502</v>
      </c>
      <c r="AS15" s="21">
        <v>0.55559971225452398</v>
      </c>
      <c r="AT15" s="21"/>
      <c r="AU15" s="21">
        <v>0.253131584184285</v>
      </c>
      <c r="AV15" s="21"/>
      <c r="AW15" s="21">
        <v>0.29879382320958497</v>
      </c>
      <c r="AX15" s="21"/>
      <c r="AY15" s="21">
        <v>0.29848335494797601</v>
      </c>
    </row>
    <row r="16" spans="2:51" x14ac:dyDescent="0.3">
      <c r="B16" s="15" t="s">
        <v>120</v>
      </c>
      <c r="C16" s="21">
        <v>0.35903059902078099</v>
      </c>
      <c r="D16" s="21">
        <v>0.37153302365296798</v>
      </c>
      <c r="E16" s="21">
        <v>0.34533997140739697</v>
      </c>
      <c r="F16" s="21"/>
      <c r="G16" s="21">
        <v>0.37414518696522597</v>
      </c>
      <c r="H16" s="21">
        <v>0.34420214144045902</v>
      </c>
      <c r="I16" s="21">
        <v>0.384995913093438</v>
      </c>
      <c r="J16" s="21">
        <v>0.33157135807890897</v>
      </c>
      <c r="K16" s="21">
        <v>0.37815467863254998</v>
      </c>
      <c r="L16" s="21">
        <v>0.34926694895769</v>
      </c>
      <c r="M16" s="21"/>
      <c r="N16" s="21">
        <v>0.26893756989200701</v>
      </c>
      <c r="O16" s="21">
        <v>0.38804649425238202</v>
      </c>
      <c r="P16" s="21">
        <v>0.36981744966408497</v>
      </c>
      <c r="Q16" s="21">
        <v>0.41831288236125802</v>
      </c>
      <c r="R16" s="21"/>
      <c r="S16" s="21">
        <v>0.388417909702092</v>
      </c>
      <c r="T16" s="21">
        <v>0.37355672678309998</v>
      </c>
      <c r="U16" s="21">
        <v>0.31490936022247101</v>
      </c>
      <c r="V16" s="21">
        <v>0.39933568788898199</v>
      </c>
      <c r="W16" s="21">
        <v>0.32879666295058202</v>
      </c>
      <c r="X16" s="21">
        <v>0.34328487429398602</v>
      </c>
      <c r="Y16" s="21">
        <v>0.386753940444866</v>
      </c>
      <c r="Z16" s="21">
        <v>0.29760200439164403</v>
      </c>
      <c r="AA16" s="21">
        <v>0.374662509921522</v>
      </c>
      <c r="AB16" s="21">
        <v>0.29563960571696801</v>
      </c>
      <c r="AC16" s="21">
        <v>0.39388955974425099</v>
      </c>
      <c r="AD16" s="21">
        <v>0.35634924218050801</v>
      </c>
      <c r="AE16" s="21"/>
      <c r="AF16" s="21">
        <v>0.62804315184433301</v>
      </c>
      <c r="AG16" s="21">
        <v>0.479588081876341</v>
      </c>
      <c r="AH16" s="21">
        <v>0.35923930446052599</v>
      </c>
      <c r="AI16" s="21">
        <v>0.23494796059181899</v>
      </c>
      <c r="AJ16" s="21"/>
      <c r="AK16" s="21">
        <v>0.47036817781483198</v>
      </c>
      <c r="AL16" s="21"/>
      <c r="AM16" s="21">
        <v>0.48934258154527699</v>
      </c>
      <c r="AN16" s="21"/>
      <c r="AO16" s="21">
        <v>0.55254213008550801</v>
      </c>
      <c r="AP16" s="21"/>
      <c r="AQ16" s="21">
        <v>0.60326071287185001</v>
      </c>
      <c r="AR16" s="21">
        <v>0.49410694831980401</v>
      </c>
      <c r="AS16" s="21">
        <v>0.252021623701359</v>
      </c>
      <c r="AT16" s="21"/>
      <c r="AU16" s="21">
        <v>0.57084623665550105</v>
      </c>
      <c r="AV16" s="21"/>
      <c r="AW16" s="21">
        <v>0.55513922833226503</v>
      </c>
      <c r="AX16" s="21"/>
      <c r="AY16" s="21">
        <v>0.51279341105972298</v>
      </c>
    </row>
    <row r="17" spans="2:51" x14ac:dyDescent="0.3">
      <c r="B17" s="15" t="s">
        <v>121</v>
      </c>
      <c r="C17" s="22">
        <v>9.9126646854331896E-2</v>
      </c>
      <c r="D17" s="22">
        <v>8.3520648675380699E-2</v>
      </c>
      <c r="E17" s="22">
        <v>0.117670305543804</v>
      </c>
      <c r="F17" s="22"/>
      <c r="G17" s="22">
        <v>6.2772073855102998E-3</v>
      </c>
      <c r="H17" s="22">
        <v>0.12421567843855399</v>
      </c>
      <c r="I17" s="22">
        <v>4.0308557840341E-2</v>
      </c>
      <c r="J17" s="22">
        <v>0.18602513068943499</v>
      </c>
      <c r="K17" s="22">
        <v>9.1724645724228102E-2</v>
      </c>
      <c r="L17" s="22">
        <v>0.12356335434748</v>
      </c>
      <c r="M17" s="22"/>
      <c r="N17" s="22">
        <v>0.29306022355900402</v>
      </c>
      <c r="O17" s="22">
        <v>4.4409175678776398E-2</v>
      </c>
      <c r="P17" s="22">
        <v>6.8324980605584701E-2</v>
      </c>
      <c r="Q17" s="22">
        <v>-2.92480950934438E-2</v>
      </c>
      <c r="R17" s="22"/>
      <c r="S17" s="22">
        <v>4.6333591876243597E-3</v>
      </c>
      <c r="T17" s="22">
        <v>4.0604877835300798E-2</v>
      </c>
      <c r="U17" s="22">
        <v>0.16966238290903901</v>
      </c>
      <c r="V17" s="22">
        <v>6.3735702233820399E-2</v>
      </c>
      <c r="W17" s="22">
        <v>8.1616132685086107E-2</v>
      </c>
      <c r="X17" s="22">
        <v>0.12614972692254001</v>
      </c>
      <c r="Y17" s="22">
        <v>6.4589382022297304E-2</v>
      </c>
      <c r="Z17" s="22">
        <v>0.26109511909989802</v>
      </c>
      <c r="AA17" s="22">
        <v>0.109410735486054</v>
      </c>
      <c r="AB17" s="22">
        <v>0.24838213194476699</v>
      </c>
      <c r="AC17" s="22">
        <v>5.6560048823400502E-2</v>
      </c>
      <c r="AD17" s="22">
        <v>0.13276889388492399</v>
      </c>
      <c r="AE17" s="22"/>
      <c r="AF17" s="22">
        <v>-0.402426966335027</v>
      </c>
      <c r="AG17" s="22">
        <v>-0.13061017286649901</v>
      </c>
      <c r="AH17" s="22">
        <v>8.6721983316541199E-2</v>
      </c>
      <c r="AI17" s="22">
        <v>0.33681706027734098</v>
      </c>
      <c r="AJ17" s="22"/>
      <c r="AK17" s="22">
        <v>-0.121192139491812</v>
      </c>
      <c r="AL17" s="22"/>
      <c r="AM17" s="22">
        <v>-0.133709029441755</v>
      </c>
      <c r="AN17" s="22"/>
      <c r="AO17" s="22">
        <v>-0.24574510564382401</v>
      </c>
      <c r="AP17" s="22"/>
      <c r="AQ17" s="22">
        <v>-0.35789958295688001</v>
      </c>
      <c r="AR17" s="22">
        <v>-0.18370679193126799</v>
      </c>
      <c r="AS17" s="22">
        <v>0.30357808855316498</v>
      </c>
      <c r="AT17" s="22"/>
      <c r="AU17" s="22">
        <v>-0.317714652471217</v>
      </c>
      <c r="AV17" s="22"/>
      <c r="AW17" s="22">
        <v>-0.25634540512268</v>
      </c>
      <c r="AX17" s="22"/>
      <c r="AY17" s="22">
        <v>-0.214310056111747</v>
      </c>
    </row>
    <row r="18" spans="2:51" x14ac:dyDescent="0.3">
      <c r="B18" s="16"/>
    </row>
    <row r="19" spans="2:51" x14ac:dyDescent="0.3">
      <c r="B19" t="s">
        <v>79</v>
      </c>
    </row>
    <row r="20" spans="2:51" x14ac:dyDescent="0.3">
      <c r="B20" t="s">
        <v>80</v>
      </c>
    </row>
    <row r="22" spans="2:51" x14ac:dyDescent="0.3">
      <c r="B22" s="8" t="str">
        <f>HYPERLINK("#'Contents'!A1", "Return to Contents")</f>
        <v>Return to Contents</v>
      </c>
    </row>
  </sheetData>
  <mergeCells count="13">
    <mergeCell ref="AW5"/>
    <mergeCell ref="AY5"/>
    <mergeCell ref="D2:AO2"/>
    <mergeCell ref="AK5"/>
    <mergeCell ref="AM5"/>
    <mergeCell ref="AO5"/>
    <mergeCell ref="AQ5:AS5"/>
    <mergeCell ref="AU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Y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5" width="10.6640625" customWidth="1"/>
    <col min="36" max="36" width="2.21875" customWidth="1"/>
    <col min="37" max="37" width="10.6640625" customWidth="1"/>
    <col min="38" max="38" width="2.21875" customWidth="1"/>
    <col min="39" max="39" width="10.6640625" customWidth="1"/>
    <col min="40" max="40" width="2.21875" customWidth="1"/>
    <col min="41" max="41" width="10.6640625" customWidth="1"/>
    <col min="42" max="42" width="2.21875" customWidth="1"/>
    <col min="43" max="45" width="10.6640625" customWidth="1"/>
    <col min="46" max="46" width="2.21875" customWidth="1"/>
    <col min="47" max="47" width="10.6640625" customWidth="1"/>
    <col min="48" max="48" width="2.21875" customWidth="1"/>
    <col min="49" max="49" width="10.6640625" customWidth="1"/>
    <col min="50" max="50" width="2.21875" customWidth="1"/>
    <col min="51" max="51" width="10.6640625" customWidth="1"/>
    <col min="52" max="52" width="2.21875" customWidth="1"/>
  </cols>
  <sheetData>
    <row r="2" spans="2:51" ht="40.049999999999997" customHeight="1" x14ac:dyDescent="0.3">
      <c r="D2" s="29" t="s">
        <v>133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51" ht="30" customHeight="1" x14ac:dyDescent="0.3">
      <c r="B5" s="19"/>
      <c r="C5" s="19"/>
      <c r="D5" s="30" t="s">
        <v>55</v>
      </c>
      <c r="E5" s="30"/>
      <c r="F5" s="19"/>
      <c r="G5" s="30" t="s">
        <v>56</v>
      </c>
      <c r="H5" s="30"/>
      <c r="I5" s="30"/>
      <c r="J5" s="30"/>
      <c r="K5" s="30"/>
      <c r="L5" s="30"/>
      <c r="M5" s="19"/>
      <c r="N5" s="30" t="s">
        <v>57</v>
      </c>
      <c r="O5" s="30"/>
      <c r="P5" s="30"/>
      <c r="Q5" s="30"/>
      <c r="R5" s="19"/>
      <c r="S5" s="30" t="s">
        <v>58</v>
      </c>
      <c r="T5" s="30"/>
      <c r="U5" s="30"/>
      <c r="V5" s="30"/>
      <c r="W5" s="30"/>
      <c r="X5" s="30"/>
      <c r="Y5" s="30"/>
      <c r="Z5" s="30"/>
      <c r="AA5" s="30"/>
      <c r="AB5" s="30"/>
      <c r="AC5" s="30"/>
      <c r="AD5" s="30"/>
      <c r="AE5" s="19"/>
      <c r="AF5" s="30" t="s">
        <v>43</v>
      </c>
      <c r="AG5" s="30"/>
      <c r="AH5" s="30"/>
      <c r="AI5" s="30"/>
      <c r="AJ5" s="19"/>
      <c r="AK5" s="30" t="s">
        <v>59</v>
      </c>
      <c r="AL5" s="19"/>
      <c r="AM5" s="30" t="s">
        <v>60</v>
      </c>
      <c r="AN5" s="19"/>
      <c r="AO5" s="30" t="s">
        <v>49</v>
      </c>
      <c r="AP5" s="19"/>
      <c r="AQ5" s="30" t="s">
        <v>61</v>
      </c>
      <c r="AR5" s="30"/>
      <c r="AS5" s="30"/>
      <c r="AT5" s="19"/>
      <c r="AU5" s="30" t="s">
        <v>52</v>
      </c>
      <c r="AV5" s="19"/>
      <c r="AW5" s="30" t="s">
        <v>62</v>
      </c>
      <c r="AX5" s="19"/>
      <c r="AY5" s="30" t="s">
        <v>54</v>
      </c>
    </row>
    <row r="6" spans="2:5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M6" s="12" t="s">
        <v>48</v>
      </c>
      <c r="AO6" s="12" t="s">
        <v>49</v>
      </c>
      <c r="AQ6" s="12" t="s">
        <v>43</v>
      </c>
      <c r="AR6" s="12" t="s">
        <v>50</v>
      </c>
      <c r="AS6" s="12" t="s">
        <v>51</v>
      </c>
      <c r="AU6" s="12" t="s">
        <v>52</v>
      </c>
      <c r="AW6" s="12" t="s">
        <v>53</v>
      </c>
      <c r="AY6" s="12" t="s">
        <v>54</v>
      </c>
    </row>
    <row r="7" spans="2:51" ht="30" customHeight="1" x14ac:dyDescent="0.3">
      <c r="B7" s="10" t="s">
        <v>19</v>
      </c>
      <c r="C7" s="10">
        <v>1790</v>
      </c>
      <c r="D7" s="10">
        <v>917</v>
      </c>
      <c r="E7" s="10">
        <v>863</v>
      </c>
      <c r="F7" s="10"/>
      <c r="G7" s="10">
        <v>280</v>
      </c>
      <c r="H7" s="10">
        <v>292</v>
      </c>
      <c r="I7" s="10">
        <v>305</v>
      </c>
      <c r="J7" s="10">
        <v>283</v>
      </c>
      <c r="K7" s="10">
        <v>257</v>
      </c>
      <c r="L7" s="10">
        <v>373</v>
      </c>
      <c r="M7" s="10"/>
      <c r="N7" s="10">
        <v>479</v>
      </c>
      <c r="O7" s="10">
        <v>461</v>
      </c>
      <c r="P7" s="10">
        <v>360</v>
      </c>
      <c r="Q7" s="10">
        <v>485</v>
      </c>
      <c r="R7" s="10"/>
      <c r="S7" s="10">
        <v>265</v>
      </c>
      <c r="T7" s="10">
        <v>236</v>
      </c>
      <c r="U7" s="10">
        <v>124</v>
      </c>
      <c r="V7" s="10">
        <v>138</v>
      </c>
      <c r="W7" s="10">
        <v>125</v>
      </c>
      <c r="X7" s="10">
        <v>162</v>
      </c>
      <c r="Y7" s="10">
        <v>143</v>
      </c>
      <c r="Z7" s="10">
        <v>78</v>
      </c>
      <c r="AA7" s="10">
        <v>196</v>
      </c>
      <c r="AB7" s="10">
        <v>166</v>
      </c>
      <c r="AC7" s="10">
        <v>97</v>
      </c>
      <c r="AD7" s="10">
        <v>60</v>
      </c>
      <c r="AE7" s="10"/>
      <c r="AF7" s="10">
        <v>416</v>
      </c>
      <c r="AG7" s="10">
        <v>94</v>
      </c>
      <c r="AH7" s="10">
        <v>276</v>
      </c>
      <c r="AI7" s="10">
        <v>976</v>
      </c>
      <c r="AJ7" s="10"/>
      <c r="AK7" s="10">
        <v>378</v>
      </c>
      <c r="AL7" s="10"/>
      <c r="AM7" s="10">
        <v>610</v>
      </c>
      <c r="AN7" s="10"/>
      <c r="AO7" s="10">
        <v>187</v>
      </c>
      <c r="AP7" s="10"/>
      <c r="AQ7" s="10">
        <v>455</v>
      </c>
      <c r="AR7" s="10">
        <v>136</v>
      </c>
      <c r="AS7" s="10">
        <v>1179</v>
      </c>
      <c r="AT7" s="10"/>
      <c r="AU7" s="10">
        <v>422</v>
      </c>
      <c r="AV7" s="10"/>
      <c r="AW7" s="10">
        <v>368</v>
      </c>
      <c r="AX7" s="10"/>
      <c r="AY7" s="10">
        <v>317</v>
      </c>
    </row>
    <row r="8" spans="2:51" ht="30" customHeight="1" x14ac:dyDescent="0.3">
      <c r="B8" s="11" t="s">
        <v>20</v>
      </c>
      <c r="C8" s="11">
        <v>1790</v>
      </c>
      <c r="D8" s="11">
        <v>878</v>
      </c>
      <c r="E8" s="11">
        <v>902</v>
      </c>
      <c r="F8" s="11"/>
      <c r="G8" s="11">
        <v>252</v>
      </c>
      <c r="H8" s="11">
        <v>305</v>
      </c>
      <c r="I8" s="11">
        <v>304</v>
      </c>
      <c r="J8" s="11">
        <v>303</v>
      </c>
      <c r="K8" s="11">
        <v>251</v>
      </c>
      <c r="L8" s="11">
        <v>375</v>
      </c>
      <c r="M8" s="11"/>
      <c r="N8" s="11">
        <v>481</v>
      </c>
      <c r="O8" s="11">
        <v>464</v>
      </c>
      <c r="P8" s="11">
        <v>393</v>
      </c>
      <c r="Q8" s="11">
        <v>447</v>
      </c>
      <c r="R8" s="11"/>
      <c r="S8" s="11">
        <v>251</v>
      </c>
      <c r="T8" s="11">
        <v>233</v>
      </c>
      <c r="U8" s="11">
        <v>143</v>
      </c>
      <c r="V8" s="11">
        <v>161</v>
      </c>
      <c r="W8" s="11">
        <v>125</v>
      </c>
      <c r="X8" s="11">
        <v>161</v>
      </c>
      <c r="Y8" s="11">
        <v>143</v>
      </c>
      <c r="Z8" s="11">
        <v>72</v>
      </c>
      <c r="AA8" s="11">
        <v>197</v>
      </c>
      <c r="AB8" s="11">
        <v>161</v>
      </c>
      <c r="AC8" s="11">
        <v>89</v>
      </c>
      <c r="AD8" s="11">
        <v>54</v>
      </c>
      <c r="AE8" s="11"/>
      <c r="AF8" s="11">
        <v>412</v>
      </c>
      <c r="AG8" s="11">
        <v>93</v>
      </c>
      <c r="AH8" s="11">
        <v>283</v>
      </c>
      <c r="AI8" s="11">
        <v>976</v>
      </c>
      <c r="AJ8" s="11"/>
      <c r="AK8" s="11">
        <v>374</v>
      </c>
      <c r="AL8" s="11"/>
      <c r="AM8" s="11">
        <v>601</v>
      </c>
      <c r="AN8" s="11"/>
      <c r="AO8" s="11">
        <v>190</v>
      </c>
      <c r="AP8" s="11"/>
      <c r="AQ8" s="11">
        <v>449</v>
      </c>
      <c r="AR8" s="11">
        <v>133</v>
      </c>
      <c r="AS8" s="11">
        <v>1186</v>
      </c>
      <c r="AT8" s="11"/>
      <c r="AU8" s="11">
        <v>413</v>
      </c>
      <c r="AV8" s="11"/>
      <c r="AW8" s="11">
        <v>365</v>
      </c>
      <c r="AX8" s="11"/>
      <c r="AY8" s="11">
        <v>313</v>
      </c>
    </row>
    <row r="9" spans="2:51" x14ac:dyDescent="0.3">
      <c r="B9" s="15" t="s">
        <v>113</v>
      </c>
      <c r="C9" s="14">
        <v>0.34835766782787397</v>
      </c>
      <c r="D9" s="14">
        <v>0.34474844034826602</v>
      </c>
      <c r="E9" s="14">
        <v>0.352602612669008</v>
      </c>
      <c r="F9" s="14"/>
      <c r="G9" s="14">
        <v>0.29879572530882997</v>
      </c>
      <c r="H9" s="14">
        <v>0.32525423656591501</v>
      </c>
      <c r="I9" s="14">
        <v>0.341334062874253</v>
      </c>
      <c r="J9" s="14">
        <v>0.38207306909509098</v>
      </c>
      <c r="K9" s="14">
        <v>0.32843778316388</v>
      </c>
      <c r="L9" s="14">
        <v>0.39227497398842498</v>
      </c>
      <c r="M9" s="14"/>
      <c r="N9" s="14">
        <v>0.38873259148932399</v>
      </c>
      <c r="O9" s="14">
        <v>0.34122396528687698</v>
      </c>
      <c r="P9" s="14">
        <v>0.342428673017594</v>
      </c>
      <c r="Q9" s="14">
        <v>0.31467180067726802</v>
      </c>
      <c r="R9" s="14"/>
      <c r="S9" s="14">
        <v>0.292568707012625</v>
      </c>
      <c r="T9" s="14">
        <v>0.329217426002817</v>
      </c>
      <c r="U9" s="14">
        <v>0.38412473188829499</v>
      </c>
      <c r="V9" s="14">
        <v>0.36666153330156798</v>
      </c>
      <c r="W9" s="14">
        <v>0.31406035071425897</v>
      </c>
      <c r="X9" s="14">
        <v>0.313986891994746</v>
      </c>
      <c r="Y9" s="14">
        <v>0.34136448874972503</v>
      </c>
      <c r="Z9" s="14">
        <v>0.35301224050746399</v>
      </c>
      <c r="AA9" s="14">
        <v>0.39023618244067998</v>
      </c>
      <c r="AB9" s="14">
        <v>0.39195217545017602</v>
      </c>
      <c r="AC9" s="14">
        <v>0.36730048826756301</v>
      </c>
      <c r="AD9" s="14">
        <v>0.42121716627429201</v>
      </c>
      <c r="AE9" s="14"/>
      <c r="AF9" s="14">
        <v>0.113364160046814</v>
      </c>
      <c r="AG9" s="14">
        <v>0.23900832089317001</v>
      </c>
      <c r="AH9" s="14">
        <v>0.33422910591631</v>
      </c>
      <c r="AI9" s="14">
        <v>0.46404506205920498</v>
      </c>
      <c r="AJ9" s="14"/>
      <c r="AK9" s="14">
        <v>0.24479478169791699</v>
      </c>
      <c r="AL9" s="14"/>
      <c r="AM9" s="14">
        <v>0.254536357302722</v>
      </c>
      <c r="AN9" s="14"/>
      <c r="AO9" s="14">
        <v>0.24173533377581999</v>
      </c>
      <c r="AP9" s="14"/>
      <c r="AQ9" s="14">
        <v>0.13272009456778999</v>
      </c>
      <c r="AR9" s="14">
        <v>0.186079347676402</v>
      </c>
      <c r="AS9" s="14">
        <v>0.45131200031320501</v>
      </c>
      <c r="AT9" s="14"/>
      <c r="AU9" s="14">
        <v>0.15394925586206201</v>
      </c>
      <c r="AV9" s="14"/>
      <c r="AW9" s="14">
        <v>0.14399727779084001</v>
      </c>
      <c r="AX9" s="14"/>
      <c r="AY9" s="14">
        <v>0.15844691058586799</v>
      </c>
    </row>
    <row r="10" spans="2:51" x14ac:dyDescent="0.3">
      <c r="B10" s="15" t="s">
        <v>114</v>
      </c>
      <c r="C10" s="14">
        <v>0.21532016622126399</v>
      </c>
      <c r="D10" s="14">
        <v>0.209636422153819</v>
      </c>
      <c r="E10" s="14">
        <v>0.21974002009515201</v>
      </c>
      <c r="F10" s="14"/>
      <c r="G10" s="14">
        <v>0.22069103656092401</v>
      </c>
      <c r="H10" s="14">
        <v>0.22069568138708201</v>
      </c>
      <c r="I10" s="14">
        <v>0.19506412092050901</v>
      </c>
      <c r="J10" s="14">
        <v>0.243213068552179</v>
      </c>
      <c r="K10" s="14">
        <v>0.206084025593993</v>
      </c>
      <c r="L10" s="14">
        <v>0.20739801389319301</v>
      </c>
      <c r="M10" s="14"/>
      <c r="N10" s="14">
        <v>0.24555882367172499</v>
      </c>
      <c r="O10" s="14">
        <v>0.24843966685746499</v>
      </c>
      <c r="P10" s="14">
        <v>0.185265965760157</v>
      </c>
      <c r="Q10" s="14">
        <v>0.17487930796575499</v>
      </c>
      <c r="R10" s="14"/>
      <c r="S10" s="14">
        <v>0.23613457625307899</v>
      </c>
      <c r="T10" s="14">
        <v>0.21168587554021501</v>
      </c>
      <c r="U10" s="14">
        <v>0.20644344808415299</v>
      </c>
      <c r="V10" s="14">
        <v>0.18448068193150799</v>
      </c>
      <c r="W10" s="14">
        <v>0.184230751945128</v>
      </c>
      <c r="X10" s="14">
        <v>0.21501586274284401</v>
      </c>
      <c r="Y10" s="14">
        <v>0.22318945025850501</v>
      </c>
      <c r="Z10" s="14">
        <v>0.233306110749046</v>
      </c>
      <c r="AA10" s="14">
        <v>0.21920542959836301</v>
      </c>
      <c r="AB10" s="14">
        <v>0.25263659510869602</v>
      </c>
      <c r="AC10" s="14">
        <v>0.17481230207176099</v>
      </c>
      <c r="AD10" s="14">
        <v>0.219017093205333</v>
      </c>
      <c r="AE10" s="14"/>
      <c r="AF10" s="14">
        <v>0.193614321870301</v>
      </c>
      <c r="AG10" s="14">
        <v>0.20416630770117</v>
      </c>
      <c r="AH10" s="14">
        <v>0.219919513693692</v>
      </c>
      <c r="AI10" s="14">
        <v>0.22198422748112001</v>
      </c>
      <c r="AJ10" s="14"/>
      <c r="AK10" s="14">
        <v>0.223724826047248</v>
      </c>
      <c r="AL10" s="14"/>
      <c r="AM10" s="14">
        <v>0.19214724097774699</v>
      </c>
      <c r="AN10" s="14"/>
      <c r="AO10" s="14">
        <v>0.179010208044564</v>
      </c>
      <c r="AP10" s="14"/>
      <c r="AQ10" s="14">
        <v>0.19815259175797501</v>
      </c>
      <c r="AR10" s="14">
        <v>0.214774205741631</v>
      </c>
      <c r="AS10" s="14">
        <v>0.22080748044839801</v>
      </c>
      <c r="AT10" s="14"/>
      <c r="AU10" s="14">
        <v>0.20095815594324601</v>
      </c>
      <c r="AV10" s="14"/>
      <c r="AW10" s="14">
        <v>0.23067225011920101</v>
      </c>
      <c r="AX10" s="14"/>
      <c r="AY10" s="14">
        <v>0.25663474343646397</v>
      </c>
    </row>
    <row r="11" spans="2:51" x14ac:dyDescent="0.3">
      <c r="B11" s="15" t="s">
        <v>115</v>
      </c>
      <c r="C11" s="14">
        <v>0.147424662664522</v>
      </c>
      <c r="D11" s="14">
        <v>0.15292094733165901</v>
      </c>
      <c r="E11" s="14">
        <v>0.14138107579294801</v>
      </c>
      <c r="F11" s="14"/>
      <c r="G11" s="14">
        <v>0.188791610039207</v>
      </c>
      <c r="H11" s="14">
        <v>0.18500547530643199</v>
      </c>
      <c r="I11" s="14">
        <v>0.15151066693165899</v>
      </c>
      <c r="J11" s="14">
        <v>0.103824623295456</v>
      </c>
      <c r="K11" s="14">
        <v>0.13314216679521801</v>
      </c>
      <c r="L11" s="14">
        <v>0.130509110066026</v>
      </c>
      <c r="M11" s="14"/>
      <c r="N11" s="14">
        <v>0.14139656145297799</v>
      </c>
      <c r="O11" s="14">
        <v>0.13494733051189001</v>
      </c>
      <c r="P11" s="14">
        <v>0.163206132064634</v>
      </c>
      <c r="Q11" s="14">
        <v>0.15463720101050199</v>
      </c>
      <c r="R11" s="14"/>
      <c r="S11" s="14">
        <v>0.17017400354137399</v>
      </c>
      <c r="T11" s="14">
        <v>0.18458281966502699</v>
      </c>
      <c r="U11" s="14">
        <v>0.156140826373032</v>
      </c>
      <c r="V11" s="14">
        <v>0.122021900150574</v>
      </c>
      <c r="W11" s="14">
        <v>0.161566857066826</v>
      </c>
      <c r="X11" s="14">
        <v>0.153276353262459</v>
      </c>
      <c r="Y11" s="14">
        <v>0.15719368877113701</v>
      </c>
      <c r="Z11" s="14">
        <v>0.20300344519202401</v>
      </c>
      <c r="AA11" s="14">
        <v>9.0302981314346095E-2</v>
      </c>
      <c r="AB11" s="14">
        <v>0.106671646249808</v>
      </c>
      <c r="AC11" s="14">
        <v>0.13495723833748299</v>
      </c>
      <c r="AD11" s="14">
        <v>0.13429468884096901</v>
      </c>
      <c r="AE11" s="14"/>
      <c r="AF11" s="14">
        <v>0.16266747416183899</v>
      </c>
      <c r="AG11" s="14">
        <v>0.16535121522894</v>
      </c>
      <c r="AH11" s="14">
        <v>0.172709214343929</v>
      </c>
      <c r="AI11" s="14">
        <v>0.130034013963613</v>
      </c>
      <c r="AJ11" s="14"/>
      <c r="AK11" s="14">
        <v>0.14393231835276801</v>
      </c>
      <c r="AL11" s="14"/>
      <c r="AM11" s="14">
        <v>0.17127818314177001</v>
      </c>
      <c r="AN11" s="14"/>
      <c r="AO11" s="14">
        <v>0.12569218297790899</v>
      </c>
      <c r="AP11" s="14"/>
      <c r="AQ11" s="14">
        <v>0.16717065177715601</v>
      </c>
      <c r="AR11" s="14">
        <v>0.20752015165580601</v>
      </c>
      <c r="AS11" s="14">
        <v>0.130692449192291</v>
      </c>
      <c r="AT11" s="14"/>
      <c r="AU11" s="14">
        <v>0.17850877207485899</v>
      </c>
      <c r="AV11" s="14"/>
      <c r="AW11" s="14">
        <v>0.16980142156488801</v>
      </c>
      <c r="AX11" s="14"/>
      <c r="AY11" s="14">
        <v>0.18212714740289099</v>
      </c>
    </row>
    <row r="12" spans="2:51" x14ac:dyDescent="0.3">
      <c r="B12" s="15" t="s">
        <v>116</v>
      </c>
      <c r="C12" s="14">
        <v>0.124088900774819</v>
      </c>
      <c r="D12" s="14">
        <v>0.12565415658349299</v>
      </c>
      <c r="E12" s="14">
        <v>0.122929560170753</v>
      </c>
      <c r="F12" s="14"/>
      <c r="G12" s="14">
        <v>0.12884013813339201</v>
      </c>
      <c r="H12" s="14">
        <v>9.0929138860734393E-2</v>
      </c>
      <c r="I12" s="14">
        <v>0.15440249662778599</v>
      </c>
      <c r="J12" s="14">
        <v>0.109114456856179</v>
      </c>
      <c r="K12" s="14">
        <v>0.138786061171807</v>
      </c>
      <c r="L12" s="14">
        <v>0.12555958798468</v>
      </c>
      <c r="M12" s="14"/>
      <c r="N12" s="14">
        <v>0.115719428714808</v>
      </c>
      <c r="O12" s="14">
        <v>0.11515143237266801</v>
      </c>
      <c r="P12" s="14">
        <v>0.14086774310252201</v>
      </c>
      <c r="Q12" s="14">
        <v>0.12900850003331801</v>
      </c>
      <c r="R12" s="14"/>
      <c r="S12" s="14">
        <v>0.11880647532177099</v>
      </c>
      <c r="T12" s="14">
        <v>0.138933980341782</v>
      </c>
      <c r="U12" s="14">
        <v>0.121391783104194</v>
      </c>
      <c r="V12" s="14">
        <v>0.13363757808501001</v>
      </c>
      <c r="W12" s="14">
        <v>0.14734838212176299</v>
      </c>
      <c r="X12" s="14">
        <v>0.14769232560054599</v>
      </c>
      <c r="Y12" s="14">
        <v>0.110084085426729</v>
      </c>
      <c r="Z12" s="14">
        <v>0.103997027240036</v>
      </c>
      <c r="AA12" s="14">
        <v>0.114313350149684</v>
      </c>
      <c r="AB12" s="14">
        <v>0.134972149664008</v>
      </c>
      <c r="AC12" s="14">
        <v>7.0468265118209694E-2</v>
      </c>
      <c r="AD12" s="14">
        <v>9.4492077776839697E-2</v>
      </c>
      <c r="AE12" s="14"/>
      <c r="AF12" s="14">
        <v>0.20330423165710601</v>
      </c>
      <c r="AG12" s="14">
        <v>0.12415059587527399</v>
      </c>
      <c r="AH12" s="14">
        <v>0.1278345116479</v>
      </c>
      <c r="AI12" s="14">
        <v>9.1116735983623506E-2</v>
      </c>
      <c r="AJ12" s="14"/>
      <c r="AK12" s="14">
        <v>0.156542259786457</v>
      </c>
      <c r="AL12" s="14"/>
      <c r="AM12" s="14">
        <v>0.15671411790183601</v>
      </c>
      <c r="AN12" s="14"/>
      <c r="AO12" s="14">
        <v>0.17649767511260001</v>
      </c>
      <c r="AP12" s="14"/>
      <c r="AQ12" s="14">
        <v>0.17219790775620999</v>
      </c>
      <c r="AR12" s="14">
        <v>0.25431521811693603</v>
      </c>
      <c r="AS12" s="14">
        <v>9.06549647644459E-2</v>
      </c>
      <c r="AT12" s="14"/>
      <c r="AU12" s="14">
        <v>0.18092815385747199</v>
      </c>
      <c r="AV12" s="14"/>
      <c r="AW12" s="14">
        <v>0.18815497944512799</v>
      </c>
      <c r="AX12" s="14"/>
      <c r="AY12" s="14">
        <v>0.16619940548366399</v>
      </c>
    </row>
    <row r="13" spans="2:51" x14ac:dyDescent="0.3">
      <c r="B13" s="15" t="s">
        <v>117</v>
      </c>
      <c r="C13" s="14">
        <v>0.14270140976930901</v>
      </c>
      <c r="D13" s="14">
        <v>0.15113707763923501</v>
      </c>
      <c r="E13" s="14">
        <v>0.13495948719818901</v>
      </c>
      <c r="F13" s="14"/>
      <c r="G13" s="14">
        <v>0.11615068272866701</v>
      </c>
      <c r="H13" s="14">
        <v>0.16369290014440199</v>
      </c>
      <c r="I13" s="14">
        <v>0.14092387396463399</v>
      </c>
      <c r="J13" s="14">
        <v>0.14247725530468899</v>
      </c>
      <c r="K13" s="14">
        <v>0.16332414062859599</v>
      </c>
      <c r="L13" s="14">
        <v>0.13128167131995</v>
      </c>
      <c r="M13" s="14"/>
      <c r="N13" s="14">
        <v>9.4542646121869398E-2</v>
      </c>
      <c r="O13" s="14">
        <v>0.14718819417655599</v>
      </c>
      <c r="P13" s="14">
        <v>0.14516460837798101</v>
      </c>
      <c r="Q13" s="14">
        <v>0.18929641501560601</v>
      </c>
      <c r="R13" s="14"/>
      <c r="S13" s="14">
        <v>0.16421876113794101</v>
      </c>
      <c r="T13" s="14">
        <v>0.109121703563849</v>
      </c>
      <c r="U13" s="14">
        <v>0.106670761226126</v>
      </c>
      <c r="V13" s="14">
        <v>0.16637355805043799</v>
      </c>
      <c r="W13" s="14">
        <v>0.160396958374834</v>
      </c>
      <c r="X13" s="14">
        <v>0.15906467204851699</v>
      </c>
      <c r="Y13" s="14">
        <v>0.139913840089677</v>
      </c>
      <c r="Z13" s="14">
        <v>8.1668111810612801E-2</v>
      </c>
      <c r="AA13" s="14">
        <v>0.16222588661465101</v>
      </c>
      <c r="AB13" s="14">
        <v>9.6771312451101099E-2</v>
      </c>
      <c r="AC13" s="14">
        <v>0.231406598398954</v>
      </c>
      <c r="AD13" s="14">
        <v>0.13097897390256599</v>
      </c>
      <c r="AE13" s="14"/>
      <c r="AF13" s="14">
        <v>0.30436212074225699</v>
      </c>
      <c r="AG13" s="14">
        <v>0.26732356030144599</v>
      </c>
      <c r="AH13" s="14">
        <v>0.135227546016885</v>
      </c>
      <c r="AI13" s="14">
        <v>6.6776558710500505E-2</v>
      </c>
      <c r="AJ13" s="14"/>
      <c r="AK13" s="14">
        <v>0.205184572059641</v>
      </c>
      <c r="AL13" s="14"/>
      <c r="AM13" s="14">
        <v>0.20815565664293401</v>
      </c>
      <c r="AN13" s="14"/>
      <c r="AO13" s="14">
        <v>0.25178081121422102</v>
      </c>
      <c r="AP13" s="14"/>
      <c r="AQ13" s="14">
        <v>0.31067620386112399</v>
      </c>
      <c r="AR13" s="14">
        <v>0.109835077998115</v>
      </c>
      <c r="AS13" s="14">
        <v>8.4516442084106497E-2</v>
      </c>
      <c r="AT13" s="14"/>
      <c r="AU13" s="14">
        <v>0.25835343678060302</v>
      </c>
      <c r="AV13" s="14"/>
      <c r="AW13" s="14">
        <v>0.254524971074164</v>
      </c>
      <c r="AX13" s="14"/>
      <c r="AY13" s="14">
        <v>0.21864026018230301</v>
      </c>
    </row>
    <row r="14" spans="2:51" x14ac:dyDescent="0.3">
      <c r="B14" s="15" t="s">
        <v>118</v>
      </c>
      <c r="C14" s="14">
        <v>2.2107192742212001E-2</v>
      </c>
      <c r="D14" s="14">
        <v>1.5902955943529199E-2</v>
      </c>
      <c r="E14" s="14">
        <v>2.8387244073949901E-2</v>
      </c>
      <c r="F14" s="14"/>
      <c r="G14" s="14">
        <v>4.6730807228980098E-2</v>
      </c>
      <c r="H14" s="14">
        <v>1.4422567735435101E-2</v>
      </c>
      <c r="I14" s="14">
        <v>1.6764778681158801E-2</v>
      </c>
      <c r="J14" s="14">
        <v>1.9297526896405098E-2</v>
      </c>
      <c r="K14" s="14">
        <v>3.0225822646505501E-2</v>
      </c>
      <c r="L14" s="14">
        <v>1.29766427477253E-2</v>
      </c>
      <c r="M14" s="14"/>
      <c r="N14" s="14">
        <v>1.40499485492953E-2</v>
      </c>
      <c r="O14" s="14">
        <v>1.30494107945444E-2</v>
      </c>
      <c r="P14" s="14">
        <v>2.3066877677110801E-2</v>
      </c>
      <c r="Q14" s="14">
        <v>3.7506775297551899E-2</v>
      </c>
      <c r="R14" s="14"/>
      <c r="S14" s="14">
        <v>1.8097476733211101E-2</v>
      </c>
      <c r="T14" s="14">
        <v>2.6458194886309998E-2</v>
      </c>
      <c r="U14" s="14">
        <v>2.52284493242E-2</v>
      </c>
      <c r="V14" s="14">
        <v>2.68247484809023E-2</v>
      </c>
      <c r="W14" s="14">
        <v>3.2396699777191701E-2</v>
      </c>
      <c r="X14" s="14">
        <v>1.0963894350887101E-2</v>
      </c>
      <c r="Y14" s="14">
        <v>2.8254446704225999E-2</v>
      </c>
      <c r="Z14" s="14">
        <v>2.50130645008163E-2</v>
      </c>
      <c r="AA14" s="14">
        <v>2.3716169882275599E-2</v>
      </c>
      <c r="AB14" s="14">
        <v>1.6996121076210999E-2</v>
      </c>
      <c r="AC14" s="14">
        <v>2.1055107806028799E-2</v>
      </c>
      <c r="AD14" s="14">
        <v>0</v>
      </c>
      <c r="AE14" s="14"/>
      <c r="AF14" s="14">
        <v>2.2687691521683699E-2</v>
      </c>
      <c r="AG14" s="14">
        <v>0</v>
      </c>
      <c r="AH14" s="14">
        <v>1.0080108381284101E-2</v>
      </c>
      <c r="AI14" s="14">
        <v>2.60434018019386E-2</v>
      </c>
      <c r="AJ14" s="14"/>
      <c r="AK14" s="14">
        <v>2.58212420559687E-2</v>
      </c>
      <c r="AL14" s="14"/>
      <c r="AM14" s="14">
        <v>1.71684440329909E-2</v>
      </c>
      <c r="AN14" s="14"/>
      <c r="AO14" s="14">
        <v>2.5283788874886401E-2</v>
      </c>
      <c r="AP14" s="14"/>
      <c r="AQ14" s="14">
        <v>1.9082550279745002E-2</v>
      </c>
      <c r="AR14" s="14">
        <v>2.7475998811110201E-2</v>
      </c>
      <c r="AS14" s="14">
        <v>2.2016663197553701E-2</v>
      </c>
      <c r="AT14" s="14"/>
      <c r="AU14" s="14">
        <v>2.7302225481757501E-2</v>
      </c>
      <c r="AV14" s="14"/>
      <c r="AW14" s="14">
        <v>1.28491000057792E-2</v>
      </c>
      <c r="AX14" s="14"/>
      <c r="AY14" s="14">
        <v>1.7951532908809301E-2</v>
      </c>
    </row>
    <row r="15" spans="2:51" x14ac:dyDescent="0.3">
      <c r="B15" s="15" t="s">
        <v>119</v>
      </c>
      <c r="C15" s="21">
        <v>0.56367783404913796</v>
      </c>
      <c r="D15" s="21">
        <v>0.55438486250208396</v>
      </c>
      <c r="E15" s="21">
        <v>0.57234263276415998</v>
      </c>
      <c r="F15" s="21"/>
      <c r="G15" s="21">
        <v>0.51948676186975495</v>
      </c>
      <c r="H15" s="21">
        <v>0.54594991795299697</v>
      </c>
      <c r="I15" s="21">
        <v>0.53639818379476201</v>
      </c>
      <c r="J15" s="21">
        <v>0.62528613764727003</v>
      </c>
      <c r="K15" s="21">
        <v>0.53452180875787303</v>
      </c>
      <c r="L15" s="21">
        <v>0.59967298788161805</v>
      </c>
      <c r="M15" s="21"/>
      <c r="N15" s="21">
        <v>0.63429141516104903</v>
      </c>
      <c r="O15" s="21">
        <v>0.58966363214434203</v>
      </c>
      <c r="P15" s="21">
        <v>0.52769463877775102</v>
      </c>
      <c r="Q15" s="21">
        <v>0.48955110864302198</v>
      </c>
      <c r="R15" s="21"/>
      <c r="S15" s="21">
        <v>0.52870328326570404</v>
      </c>
      <c r="T15" s="21">
        <v>0.54090330154303201</v>
      </c>
      <c r="U15" s="21">
        <v>0.59056817997244804</v>
      </c>
      <c r="V15" s="21">
        <v>0.55114221523307605</v>
      </c>
      <c r="W15" s="21">
        <v>0.49829110265938598</v>
      </c>
      <c r="X15" s="21">
        <v>0.52900275473759095</v>
      </c>
      <c r="Y15" s="21">
        <v>0.56455393900823003</v>
      </c>
      <c r="Z15" s="21">
        <v>0.58631835125651</v>
      </c>
      <c r="AA15" s="21">
        <v>0.60944161203904401</v>
      </c>
      <c r="AB15" s="21">
        <v>0.64458877055887198</v>
      </c>
      <c r="AC15" s="21">
        <v>0.54211279033932502</v>
      </c>
      <c r="AD15" s="21">
        <v>0.64023425947962498</v>
      </c>
      <c r="AE15" s="21"/>
      <c r="AF15" s="21">
        <v>0.30697848191711502</v>
      </c>
      <c r="AG15" s="21">
        <v>0.44317462859433998</v>
      </c>
      <c r="AH15" s="21">
        <v>0.55414861961000195</v>
      </c>
      <c r="AI15" s="21">
        <v>0.68602928954032505</v>
      </c>
      <c r="AJ15" s="21"/>
      <c r="AK15" s="21">
        <v>0.46851960774516499</v>
      </c>
      <c r="AL15" s="21"/>
      <c r="AM15" s="21">
        <v>0.446683598280468</v>
      </c>
      <c r="AN15" s="21"/>
      <c r="AO15" s="21">
        <v>0.42074554182038398</v>
      </c>
      <c r="AP15" s="21"/>
      <c r="AQ15" s="21">
        <v>0.330872686325765</v>
      </c>
      <c r="AR15" s="21">
        <v>0.40085355341803203</v>
      </c>
      <c r="AS15" s="21">
        <v>0.67211948076160299</v>
      </c>
      <c r="AT15" s="21"/>
      <c r="AU15" s="21">
        <v>0.35490741180530799</v>
      </c>
      <c r="AV15" s="21"/>
      <c r="AW15" s="21">
        <v>0.37466952791004099</v>
      </c>
      <c r="AX15" s="21"/>
      <c r="AY15" s="21">
        <v>0.41508165402233299</v>
      </c>
    </row>
    <row r="16" spans="2:51" x14ac:dyDescent="0.3">
      <c r="B16" s="15" t="s">
        <v>120</v>
      </c>
      <c r="C16" s="21">
        <v>0.266790310544128</v>
      </c>
      <c r="D16" s="21">
        <v>0.276791234222728</v>
      </c>
      <c r="E16" s="21">
        <v>0.25788904736894203</v>
      </c>
      <c r="F16" s="21"/>
      <c r="G16" s="21">
        <v>0.24499082086205801</v>
      </c>
      <c r="H16" s="21">
        <v>0.25462203900513602</v>
      </c>
      <c r="I16" s="21">
        <v>0.29532637059242001</v>
      </c>
      <c r="J16" s="21">
        <v>0.25159171216086801</v>
      </c>
      <c r="K16" s="21">
        <v>0.30211020180040399</v>
      </c>
      <c r="L16" s="21">
        <v>0.25684125930462998</v>
      </c>
      <c r="M16" s="21"/>
      <c r="N16" s="21">
        <v>0.210262074836678</v>
      </c>
      <c r="O16" s="21">
        <v>0.26233962654922399</v>
      </c>
      <c r="P16" s="21">
        <v>0.28603235148050299</v>
      </c>
      <c r="Q16" s="21">
        <v>0.318304915048924</v>
      </c>
      <c r="R16" s="21"/>
      <c r="S16" s="21">
        <v>0.283025236459711</v>
      </c>
      <c r="T16" s="21">
        <v>0.24805568390563101</v>
      </c>
      <c r="U16" s="21">
        <v>0.22806254433032</v>
      </c>
      <c r="V16" s="21">
        <v>0.300011136135448</v>
      </c>
      <c r="W16" s="21">
        <v>0.30774534049659602</v>
      </c>
      <c r="X16" s="21">
        <v>0.306756997649063</v>
      </c>
      <c r="Y16" s="21">
        <v>0.24999792551640701</v>
      </c>
      <c r="Z16" s="21">
        <v>0.18566513905064899</v>
      </c>
      <c r="AA16" s="21">
        <v>0.27653923676433501</v>
      </c>
      <c r="AB16" s="21">
        <v>0.23174346211510899</v>
      </c>
      <c r="AC16" s="21">
        <v>0.30187486351716403</v>
      </c>
      <c r="AD16" s="21">
        <v>0.22547105167940601</v>
      </c>
      <c r="AE16" s="21"/>
      <c r="AF16" s="21">
        <v>0.50766635239936297</v>
      </c>
      <c r="AG16" s="21">
        <v>0.39147415617671899</v>
      </c>
      <c r="AH16" s="21">
        <v>0.26306205766478602</v>
      </c>
      <c r="AI16" s="21">
        <v>0.157893294694124</v>
      </c>
      <c r="AJ16" s="21"/>
      <c r="AK16" s="21">
        <v>0.361726831846099</v>
      </c>
      <c r="AL16" s="21"/>
      <c r="AM16" s="21">
        <v>0.36486977454476999</v>
      </c>
      <c r="AN16" s="21"/>
      <c r="AO16" s="21">
        <v>0.42827848632682097</v>
      </c>
      <c r="AP16" s="21"/>
      <c r="AQ16" s="21">
        <v>0.48287411161733401</v>
      </c>
      <c r="AR16" s="21">
        <v>0.36415029611505201</v>
      </c>
      <c r="AS16" s="21">
        <v>0.17517140684855201</v>
      </c>
      <c r="AT16" s="21"/>
      <c r="AU16" s="21">
        <v>0.43928159063807498</v>
      </c>
      <c r="AV16" s="21"/>
      <c r="AW16" s="21">
        <v>0.44267995051929199</v>
      </c>
      <c r="AX16" s="21"/>
      <c r="AY16" s="21">
        <v>0.384839665665967</v>
      </c>
    </row>
    <row r="17" spans="2:51" x14ac:dyDescent="0.3">
      <c r="B17" s="15" t="s">
        <v>121</v>
      </c>
      <c r="C17" s="22">
        <v>0.29688752350501002</v>
      </c>
      <c r="D17" s="22">
        <v>0.27759362827935602</v>
      </c>
      <c r="E17" s="22">
        <v>0.314453585395218</v>
      </c>
      <c r="F17" s="22"/>
      <c r="G17" s="22">
        <v>0.27449594100769598</v>
      </c>
      <c r="H17" s="22">
        <v>0.291327878947861</v>
      </c>
      <c r="I17" s="22">
        <v>0.241071813202342</v>
      </c>
      <c r="J17" s="22">
        <v>0.37369442548640203</v>
      </c>
      <c r="K17" s="22">
        <v>0.23241160695746901</v>
      </c>
      <c r="L17" s="22">
        <v>0.34283172857698802</v>
      </c>
      <c r="M17" s="22"/>
      <c r="N17" s="22">
        <v>0.42402934032437101</v>
      </c>
      <c r="O17" s="22">
        <v>0.32732400559511698</v>
      </c>
      <c r="P17" s="22">
        <v>0.24166228729724801</v>
      </c>
      <c r="Q17" s="22">
        <v>0.17124619359409801</v>
      </c>
      <c r="R17" s="22"/>
      <c r="S17" s="22">
        <v>0.24567804680599301</v>
      </c>
      <c r="T17" s="22">
        <v>0.29284761763740103</v>
      </c>
      <c r="U17" s="22">
        <v>0.36250563564212801</v>
      </c>
      <c r="V17" s="22">
        <v>0.251131079097628</v>
      </c>
      <c r="W17" s="22">
        <v>0.19054576216279001</v>
      </c>
      <c r="X17" s="22">
        <v>0.22224575708852801</v>
      </c>
      <c r="Y17" s="22">
        <v>0.31455601349182299</v>
      </c>
      <c r="Z17" s="22">
        <v>0.40065321220586098</v>
      </c>
      <c r="AA17" s="22">
        <v>0.33290237527470901</v>
      </c>
      <c r="AB17" s="22">
        <v>0.41284530844376199</v>
      </c>
      <c r="AC17" s="22">
        <v>0.240237926822161</v>
      </c>
      <c r="AD17" s="22">
        <v>0.41476320780022002</v>
      </c>
      <c r="AE17" s="22"/>
      <c r="AF17" s="22">
        <v>-0.20068787048224801</v>
      </c>
      <c r="AG17" s="22">
        <v>5.1700472417620699E-2</v>
      </c>
      <c r="AH17" s="22">
        <v>0.29108656194521598</v>
      </c>
      <c r="AI17" s="22">
        <v>0.528135994846201</v>
      </c>
      <c r="AJ17" s="22"/>
      <c r="AK17" s="22">
        <v>0.10679277589906599</v>
      </c>
      <c r="AL17" s="22"/>
      <c r="AM17" s="22">
        <v>8.1813823735698094E-2</v>
      </c>
      <c r="AN17" s="22"/>
      <c r="AO17" s="22">
        <v>-7.5329445064372703E-3</v>
      </c>
      <c r="AP17" s="22"/>
      <c r="AQ17" s="22">
        <v>-0.15200142529157001</v>
      </c>
      <c r="AR17" s="22">
        <v>3.6703257302980297E-2</v>
      </c>
      <c r="AS17" s="22">
        <v>0.49694807391305001</v>
      </c>
      <c r="AT17" s="22"/>
      <c r="AU17" s="22">
        <v>-8.4374178832766794E-2</v>
      </c>
      <c r="AV17" s="22"/>
      <c r="AW17" s="22">
        <v>-6.8010422609250498E-2</v>
      </c>
      <c r="AX17" s="22"/>
      <c r="AY17" s="22">
        <v>3.0241988356366E-2</v>
      </c>
    </row>
    <row r="18" spans="2:51" x14ac:dyDescent="0.3">
      <c r="B18" s="16"/>
    </row>
    <row r="19" spans="2:51" x14ac:dyDescent="0.3">
      <c r="B19" t="s">
        <v>79</v>
      </c>
    </row>
    <row r="20" spans="2:51" x14ac:dyDescent="0.3">
      <c r="B20" t="s">
        <v>80</v>
      </c>
    </row>
    <row r="22" spans="2:51" x14ac:dyDescent="0.3">
      <c r="B22" s="8" t="str">
        <f>HYPERLINK("#'Contents'!A1", "Return to Contents")</f>
        <v>Return to Contents</v>
      </c>
    </row>
  </sheetData>
  <mergeCells count="13">
    <mergeCell ref="AW5"/>
    <mergeCell ref="AY5"/>
    <mergeCell ref="D2:AO2"/>
    <mergeCell ref="AK5"/>
    <mergeCell ref="AM5"/>
    <mergeCell ref="AO5"/>
    <mergeCell ref="AQ5:AS5"/>
    <mergeCell ref="AU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Y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5" width="10.6640625" customWidth="1"/>
    <col min="36" max="36" width="2.21875" customWidth="1"/>
    <col min="37" max="37" width="10.6640625" customWidth="1"/>
    <col min="38" max="38" width="2.21875" customWidth="1"/>
    <col min="39" max="39" width="10.6640625" customWidth="1"/>
    <col min="40" max="40" width="2.21875" customWidth="1"/>
    <col min="41" max="41" width="10.6640625" customWidth="1"/>
    <col min="42" max="42" width="2.21875" customWidth="1"/>
    <col min="43" max="45" width="10.6640625" customWidth="1"/>
    <col min="46" max="46" width="2.21875" customWidth="1"/>
    <col min="47" max="47" width="10.6640625" customWidth="1"/>
    <col min="48" max="48" width="2.21875" customWidth="1"/>
    <col min="49" max="49" width="10.6640625" customWidth="1"/>
    <col min="50" max="50" width="2.21875" customWidth="1"/>
    <col min="51" max="51" width="10.6640625" customWidth="1"/>
    <col min="52" max="52" width="2.21875" customWidth="1"/>
  </cols>
  <sheetData>
    <row r="2" spans="2:51" ht="40.049999999999997" customHeight="1" x14ac:dyDescent="0.3">
      <c r="D2" s="29" t="s">
        <v>134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51" ht="30" customHeight="1" x14ac:dyDescent="0.3">
      <c r="B5" s="19"/>
      <c r="C5" s="19"/>
      <c r="D5" s="30" t="s">
        <v>55</v>
      </c>
      <c r="E5" s="30"/>
      <c r="F5" s="19"/>
      <c r="G5" s="30" t="s">
        <v>56</v>
      </c>
      <c r="H5" s="30"/>
      <c r="I5" s="30"/>
      <c r="J5" s="30"/>
      <c r="K5" s="30"/>
      <c r="L5" s="30"/>
      <c r="M5" s="19"/>
      <c r="N5" s="30" t="s">
        <v>57</v>
      </c>
      <c r="O5" s="30"/>
      <c r="P5" s="30"/>
      <c r="Q5" s="30"/>
      <c r="R5" s="19"/>
      <c r="S5" s="30" t="s">
        <v>58</v>
      </c>
      <c r="T5" s="30"/>
      <c r="U5" s="30"/>
      <c r="V5" s="30"/>
      <c r="W5" s="30"/>
      <c r="X5" s="30"/>
      <c r="Y5" s="30"/>
      <c r="Z5" s="30"/>
      <c r="AA5" s="30"/>
      <c r="AB5" s="30"/>
      <c r="AC5" s="30"/>
      <c r="AD5" s="30"/>
      <c r="AE5" s="19"/>
      <c r="AF5" s="30" t="s">
        <v>43</v>
      </c>
      <c r="AG5" s="30"/>
      <c r="AH5" s="30"/>
      <c r="AI5" s="30"/>
      <c r="AJ5" s="19"/>
      <c r="AK5" s="30" t="s">
        <v>59</v>
      </c>
      <c r="AL5" s="19"/>
      <c r="AM5" s="30" t="s">
        <v>60</v>
      </c>
      <c r="AN5" s="19"/>
      <c r="AO5" s="30" t="s">
        <v>49</v>
      </c>
      <c r="AP5" s="19"/>
      <c r="AQ5" s="30" t="s">
        <v>61</v>
      </c>
      <c r="AR5" s="30"/>
      <c r="AS5" s="30"/>
      <c r="AT5" s="19"/>
      <c r="AU5" s="30" t="s">
        <v>52</v>
      </c>
      <c r="AV5" s="19"/>
      <c r="AW5" s="30" t="s">
        <v>62</v>
      </c>
      <c r="AX5" s="19"/>
      <c r="AY5" s="30" t="s">
        <v>54</v>
      </c>
    </row>
    <row r="6" spans="2:5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M6" s="12" t="s">
        <v>48</v>
      </c>
      <c r="AO6" s="12" t="s">
        <v>49</v>
      </c>
      <c r="AQ6" s="12" t="s">
        <v>43</v>
      </c>
      <c r="AR6" s="12" t="s">
        <v>50</v>
      </c>
      <c r="AS6" s="12" t="s">
        <v>51</v>
      </c>
      <c r="AU6" s="12" t="s">
        <v>52</v>
      </c>
      <c r="AW6" s="12" t="s">
        <v>53</v>
      </c>
      <c r="AY6" s="12" t="s">
        <v>54</v>
      </c>
    </row>
    <row r="7" spans="2:51" ht="30" customHeight="1" x14ac:dyDescent="0.3">
      <c r="B7" s="10" t="s">
        <v>19</v>
      </c>
      <c r="C7" s="10">
        <v>1790</v>
      </c>
      <c r="D7" s="10">
        <v>917</v>
      </c>
      <c r="E7" s="10">
        <v>863</v>
      </c>
      <c r="F7" s="10"/>
      <c r="G7" s="10">
        <v>280</v>
      </c>
      <c r="H7" s="10">
        <v>292</v>
      </c>
      <c r="I7" s="10">
        <v>305</v>
      </c>
      <c r="J7" s="10">
        <v>283</v>
      </c>
      <c r="K7" s="10">
        <v>257</v>
      </c>
      <c r="L7" s="10">
        <v>373</v>
      </c>
      <c r="M7" s="10"/>
      <c r="N7" s="10">
        <v>479</v>
      </c>
      <c r="O7" s="10">
        <v>461</v>
      </c>
      <c r="P7" s="10">
        <v>360</v>
      </c>
      <c r="Q7" s="10">
        <v>485</v>
      </c>
      <c r="R7" s="10"/>
      <c r="S7" s="10">
        <v>265</v>
      </c>
      <c r="T7" s="10">
        <v>236</v>
      </c>
      <c r="U7" s="10">
        <v>124</v>
      </c>
      <c r="V7" s="10">
        <v>138</v>
      </c>
      <c r="W7" s="10">
        <v>125</v>
      </c>
      <c r="X7" s="10">
        <v>162</v>
      </c>
      <c r="Y7" s="10">
        <v>143</v>
      </c>
      <c r="Z7" s="10">
        <v>78</v>
      </c>
      <c r="AA7" s="10">
        <v>196</v>
      </c>
      <c r="AB7" s="10">
        <v>166</v>
      </c>
      <c r="AC7" s="10">
        <v>97</v>
      </c>
      <c r="AD7" s="10">
        <v>60</v>
      </c>
      <c r="AE7" s="10"/>
      <c r="AF7" s="10">
        <v>416</v>
      </c>
      <c r="AG7" s="10">
        <v>94</v>
      </c>
      <c r="AH7" s="10">
        <v>276</v>
      </c>
      <c r="AI7" s="10">
        <v>976</v>
      </c>
      <c r="AJ7" s="10"/>
      <c r="AK7" s="10">
        <v>378</v>
      </c>
      <c r="AL7" s="10"/>
      <c r="AM7" s="10">
        <v>610</v>
      </c>
      <c r="AN7" s="10"/>
      <c r="AO7" s="10">
        <v>187</v>
      </c>
      <c r="AP7" s="10"/>
      <c r="AQ7" s="10">
        <v>455</v>
      </c>
      <c r="AR7" s="10">
        <v>136</v>
      </c>
      <c r="AS7" s="10">
        <v>1179</v>
      </c>
      <c r="AT7" s="10"/>
      <c r="AU7" s="10">
        <v>422</v>
      </c>
      <c r="AV7" s="10"/>
      <c r="AW7" s="10">
        <v>368</v>
      </c>
      <c r="AX7" s="10"/>
      <c r="AY7" s="10">
        <v>317</v>
      </c>
    </row>
    <row r="8" spans="2:51" ht="30" customHeight="1" x14ac:dyDescent="0.3">
      <c r="B8" s="11" t="s">
        <v>20</v>
      </c>
      <c r="C8" s="11">
        <v>1790</v>
      </c>
      <c r="D8" s="11">
        <v>878</v>
      </c>
      <c r="E8" s="11">
        <v>902</v>
      </c>
      <c r="F8" s="11"/>
      <c r="G8" s="11">
        <v>252</v>
      </c>
      <c r="H8" s="11">
        <v>305</v>
      </c>
      <c r="I8" s="11">
        <v>304</v>
      </c>
      <c r="J8" s="11">
        <v>303</v>
      </c>
      <c r="K8" s="11">
        <v>251</v>
      </c>
      <c r="L8" s="11">
        <v>375</v>
      </c>
      <c r="M8" s="11"/>
      <c r="N8" s="11">
        <v>481</v>
      </c>
      <c r="O8" s="11">
        <v>464</v>
      </c>
      <c r="P8" s="11">
        <v>393</v>
      </c>
      <c r="Q8" s="11">
        <v>447</v>
      </c>
      <c r="R8" s="11"/>
      <c r="S8" s="11">
        <v>251</v>
      </c>
      <c r="T8" s="11">
        <v>233</v>
      </c>
      <c r="U8" s="11">
        <v>143</v>
      </c>
      <c r="V8" s="11">
        <v>161</v>
      </c>
      <c r="W8" s="11">
        <v>125</v>
      </c>
      <c r="X8" s="11">
        <v>161</v>
      </c>
      <c r="Y8" s="11">
        <v>143</v>
      </c>
      <c r="Z8" s="11">
        <v>72</v>
      </c>
      <c r="AA8" s="11">
        <v>197</v>
      </c>
      <c r="AB8" s="11">
        <v>161</v>
      </c>
      <c r="AC8" s="11">
        <v>89</v>
      </c>
      <c r="AD8" s="11">
        <v>54</v>
      </c>
      <c r="AE8" s="11"/>
      <c r="AF8" s="11">
        <v>412</v>
      </c>
      <c r="AG8" s="11">
        <v>93</v>
      </c>
      <c r="AH8" s="11">
        <v>283</v>
      </c>
      <c r="AI8" s="11">
        <v>976</v>
      </c>
      <c r="AJ8" s="11"/>
      <c r="AK8" s="11">
        <v>374</v>
      </c>
      <c r="AL8" s="11"/>
      <c r="AM8" s="11">
        <v>601</v>
      </c>
      <c r="AN8" s="11"/>
      <c r="AO8" s="11">
        <v>190</v>
      </c>
      <c r="AP8" s="11"/>
      <c r="AQ8" s="11">
        <v>449</v>
      </c>
      <c r="AR8" s="11">
        <v>133</v>
      </c>
      <c r="AS8" s="11">
        <v>1186</v>
      </c>
      <c r="AT8" s="11"/>
      <c r="AU8" s="11">
        <v>413</v>
      </c>
      <c r="AV8" s="11"/>
      <c r="AW8" s="11">
        <v>365</v>
      </c>
      <c r="AX8" s="11"/>
      <c r="AY8" s="11">
        <v>313</v>
      </c>
    </row>
    <row r="9" spans="2:51" x14ac:dyDescent="0.3">
      <c r="B9" s="15" t="s">
        <v>113</v>
      </c>
      <c r="C9" s="14">
        <v>0.37497084155625199</v>
      </c>
      <c r="D9" s="14">
        <v>0.37599127072258698</v>
      </c>
      <c r="E9" s="14">
        <v>0.37489062444781701</v>
      </c>
      <c r="F9" s="14"/>
      <c r="G9" s="14">
        <v>0.320272357916149</v>
      </c>
      <c r="H9" s="14">
        <v>0.40409993998973898</v>
      </c>
      <c r="I9" s="14">
        <v>0.40512643796057701</v>
      </c>
      <c r="J9" s="14">
        <v>0.39525711520885498</v>
      </c>
      <c r="K9" s="14">
        <v>0.34435868313804502</v>
      </c>
      <c r="L9" s="14">
        <v>0.36765207672286598</v>
      </c>
      <c r="M9" s="14"/>
      <c r="N9" s="14">
        <v>0.45858092937105899</v>
      </c>
      <c r="O9" s="14">
        <v>0.35559118302404302</v>
      </c>
      <c r="P9" s="14">
        <v>0.36595810645587401</v>
      </c>
      <c r="Q9" s="14">
        <v>0.31048180980790302</v>
      </c>
      <c r="R9" s="14"/>
      <c r="S9" s="14">
        <v>0.36814084601479002</v>
      </c>
      <c r="T9" s="14">
        <v>0.345945644694586</v>
      </c>
      <c r="U9" s="14">
        <v>0.387418736303275</v>
      </c>
      <c r="V9" s="14">
        <v>0.40734220355038098</v>
      </c>
      <c r="W9" s="14">
        <v>0.31149538392623899</v>
      </c>
      <c r="X9" s="14">
        <v>0.36487378010895299</v>
      </c>
      <c r="Y9" s="14">
        <v>0.37481642771185703</v>
      </c>
      <c r="Z9" s="14">
        <v>0.37230998949876698</v>
      </c>
      <c r="AA9" s="14">
        <v>0.36946912074204802</v>
      </c>
      <c r="AB9" s="14">
        <v>0.434313868451073</v>
      </c>
      <c r="AC9" s="14">
        <v>0.35022834149507098</v>
      </c>
      <c r="AD9" s="14">
        <v>0.46739330465398499</v>
      </c>
      <c r="AE9" s="14"/>
      <c r="AF9" s="14">
        <v>0.196259311534173</v>
      </c>
      <c r="AG9" s="14">
        <v>0.27063286868057701</v>
      </c>
      <c r="AH9" s="14">
        <v>0.37217890499039702</v>
      </c>
      <c r="AI9" s="14">
        <v>0.463701432530776</v>
      </c>
      <c r="AJ9" s="14"/>
      <c r="AK9" s="14">
        <v>0.30094286951451699</v>
      </c>
      <c r="AL9" s="14"/>
      <c r="AM9" s="14">
        <v>0.32116694166467302</v>
      </c>
      <c r="AN9" s="14"/>
      <c r="AO9" s="14">
        <v>0.23251223224116299</v>
      </c>
      <c r="AP9" s="14"/>
      <c r="AQ9" s="14">
        <v>0.20380359522516001</v>
      </c>
      <c r="AR9" s="14">
        <v>0.24027769766037901</v>
      </c>
      <c r="AS9" s="14">
        <v>0.45525399230026098</v>
      </c>
      <c r="AT9" s="14"/>
      <c r="AU9" s="14">
        <v>0.209708397433581</v>
      </c>
      <c r="AV9" s="14"/>
      <c r="AW9" s="14">
        <v>0.215358087670555</v>
      </c>
      <c r="AX9" s="14"/>
      <c r="AY9" s="14">
        <v>0.21745885664029399</v>
      </c>
    </row>
    <row r="10" spans="2:51" x14ac:dyDescent="0.3">
      <c r="B10" s="15" t="s">
        <v>114</v>
      </c>
      <c r="C10" s="14">
        <v>0.23989350336146201</v>
      </c>
      <c r="D10" s="14">
        <v>0.25121149700925099</v>
      </c>
      <c r="E10" s="14">
        <v>0.23045484128625701</v>
      </c>
      <c r="F10" s="14"/>
      <c r="G10" s="14">
        <v>0.249988336771829</v>
      </c>
      <c r="H10" s="14">
        <v>0.24759976275391199</v>
      </c>
      <c r="I10" s="14">
        <v>0.21977292183258801</v>
      </c>
      <c r="J10" s="14">
        <v>0.26151443014433701</v>
      </c>
      <c r="K10" s="14">
        <v>0.22689834697163799</v>
      </c>
      <c r="L10" s="14">
        <v>0.23437566075451899</v>
      </c>
      <c r="M10" s="14"/>
      <c r="N10" s="14">
        <v>0.272906111647509</v>
      </c>
      <c r="O10" s="14">
        <v>0.243452754963594</v>
      </c>
      <c r="P10" s="14">
        <v>0.22098395967946699</v>
      </c>
      <c r="Q10" s="14">
        <v>0.21998379610162899</v>
      </c>
      <c r="R10" s="14"/>
      <c r="S10" s="14">
        <v>0.23169162500667401</v>
      </c>
      <c r="T10" s="14">
        <v>0.288968511523226</v>
      </c>
      <c r="U10" s="14">
        <v>0.182731968026454</v>
      </c>
      <c r="V10" s="14">
        <v>0.16998278113101301</v>
      </c>
      <c r="W10" s="14">
        <v>0.23086501161822001</v>
      </c>
      <c r="X10" s="14">
        <v>0.24017948391952301</v>
      </c>
      <c r="Y10" s="14">
        <v>0.24381059992486401</v>
      </c>
      <c r="Z10" s="14">
        <v>0.30543107060194302</v>
      </c>
      <c r="AA10" s="14">
        <v>0.30937529235197198</v>
      </c>
      <c r="AB10" s="14">
        <v>0.24002977044339699</v>
      </c>
      <c r="AC10" s="14">
        <v>0.17662012540827601</v>
      </c>
      <c r="AD10" s="14">
        <v>0.19865280024149501</v>
      </c>
      <c r="AE10" s="14"/>
      <c r="AF10" s="14">
        <v>0.25306939450403199</v>
      </c>
      <c r="AG10" s="14">
        <v>0.228400285152002</v>
      </c>
      <c r="AH10" s="14">
        <v>0.21065568916538199</v>
      </c>
      <c r="AI10" s="14">
        <v>0.24247786922129699</v>
      </c>
      <c r="AJ10" s="14"/>
      <c r="AK10" s="14">
        <v>0.19009702095394901</v>
      </c>
      <c r="AL10" s="14"/>
      <c r="AM10" s="14">
        <v>0.24892431488563499</v>
      </c>
      <c r="AN10" s="14"/>
      <c r="AO10" s="14">
        <v>0.236740360810829</v>
      </c>
      <c r="AP10" s="14"/>
      <c r="AQ10" s="14">
        <v>0.26560693860850099</v>
      </c>
      <c r="AR10" s="14">
        <v>0.25083944653555701</v>
      </c>
      <c r="AS10" s="14">
        <v>0.229707021244662</v>
      </c>
      <c r="AT10" s="14"/>
      <c r="AU10" s="14">
        <v>0.25443441756368401</v>
      </c>
      <c r="AV10" s="14"/>
      <c r="AW10" s="14">
        <v>0.29337836225048403</v>
      </c>
      <c r="AX10" s="14"/>
      <c r="AY10" s="14">
        <v>0.29980591028190401</v>
      </c>
    </row>
    <row r="11" spans="2:51" x14ac:dyDescent="0.3">
      <c r="B11" s="15" t="s">
        <v>115</v>
      </c>
      <c r="C11" s="14">
        <v>0.16230176887370901</v>
      </c>
      <c r="D11" s="14">
        <v>0.15661769111174401</v>
      </c>
      <c r="E11" s="14">
        <v>0.166047131446521</v>
      </c>
      <c r="F11" s="14"/>
      <c r="G11" s="14">
        <v>0.17735727229939499</v>
      </c>
      <c r="H11" s="14">
        <v>0.16802134370771199</v>
      </c>
      <c r="I11" s="14">
        <v>0.11759903465322501</v>
      </c>
      <c r="J11" s="14">
        <v>0.159757323274129</v>
      </c>
      <c r="K11" s="14">
        <v>0.177051293321876</v>
      </c>
      <c r="L11" s="14">
        <v>0.17598614626040401</v>
      </c>
      <c r="M11" s="14"/>
      <c r="N11" s="14">
        <v>0.14431232274460401</v>
      </c>
      <c r="O11" s="14">
        <v>0.16088892524982501</v>
      </c>
      <c r="P11" s="14">
        <v>0.15505123776792401</v>
      </c>
      <c r="Q11" s="14">
        <v>0.18896111534990001</v>
      </c>
      <c r="R11" s="14"/>
      <c r="S11" s="14">
        <v>0.17295425589373201</v>
      </c>
      <c r="T11" s="14">
        <v>0.15150534177022401</v>
      </c>
      <c r="U11" s="14">
        <v>0.183046313777042</v>
      </c>
      <c r="V11" s="14">
        <v>0.20340580783588</v>
      </c>
      <c r="W11" s="14">
        <v>0.23158829616830801</v>
      </c>
      <c r="X11" s="14">
        <v>0.104663049881976</v>
      </c>
      <c r="Y11" s="14">
        <v>0.16412554106403901</v>
      </c>
      <c r="Z11" s="14">
        <v>0.157451674257443</v>
      </c>
      <c r="AA11" s="14">
        <v>0.113933872019077</v>
      </c>
      <c r="AB11" s="14">
        <v>0.16528049228011299</v>
      </c>
      <c r="AC11" s="14">
        <v>0.18675105862161301</v>
      </c>
      <c r="AD11" s="14">
        <v>0.12233259717740499</v>
      </c>
      <c r="AE11" s="14"/>
      <c r="AF11" s="14">
        <v>0.18049386757649799</v>
      </c>
      <c r="AG11" s="14">
        <v>0.20208568983873801</v>
      </c>
      <c r="AH11" s="14">
        <v>0.18992534588645699</v>
      </c>
      <c r="AI11" s="14">
        <v>0.14150316177753</v>
      </c>
      <c r="AJ11" s="14"/>
      <c r="AK11" s="14">
        <v>0.18193284750963201</v>
      </c>
      <c r="AL11" s="14"/>
      <c r="AM11" s="14">
        <v>0.14780043673627499</v>
      </c>
      <c r="AN11" s="14"/>
      <c r="AO11" s="14">
        <v>0.19352698456308101</v>
      </c>
      <c r="AP11" s="14"/>
      <c r="AQ11" s="14">
        <v>0.18824381978690599</v>
      </c>
      <c r="AR11" s="14">
        <v>0.194075821004698</v>
      </c>
      <c r="AS11" s="14">
        <v>0.146666437093874</v>
      </c>
      <c r="AT11" s="14"/>
      <c r="AU11" s="14">
        <v>0.19278017557495999</v>
      </c>
      <c r="AV11" s="14"/>
      <c r="AW11" s="14">
        <v>0.171638575521148</v>
      </c>
      <c r="AX11" s="14"/>
      <c r="AY11" s="14">
        <v>0.17775957119052399</v>
      </c>
    </row>
    <row r="12" spans="2:51" x14ac:dyDescent="0.3">
      <c r="B12" s="15" t="s">
        <v>116</v>
      </c>
      <c r="C12" s="14">
        <v>9.2892888314381306E-2</v>
      </c>
      <c r="D12" s="14">
        <v>9.1902517763584907E-2</v>
      </c>
      <c r="E12" s="14">
        <v>9.3873874612674393E-2</v>
      </c>
      <c r="F12" s="14"/>
      <c r="G12" s="14">
        <v>0.127007747611594</v>
      </c>
      <c r="H12" s="14">
        <v>6.1990165474278401E-2</v>
      </c>
      <c r="I12" s="14">
        <v>0.12217317366625099</v>
      </c>
      <c r="J12" s="14">
        <v>5.9610688746500697E-2</v>
      </c>
      <c r="K12" s="14">
        <v>0.103689477491578</v>
      </c>
      <c r="L12" s="14">
        <v>9.1033589022650394E-2</v>
      </c>
      <c r="M12" s="14"/>
      <c r="N12" s="14">
        <v>5.6189831300746798E-2</v>
      </c>
      <c r="O12" s="14">
        <v>0.11877000960667999</v>
      </c>
      <c r="P12" s="14">
        <v>0.10318077408042001</v>
      </c>
      <c r="Q12" s="14">
        <v>9.5444118329774494E-2</v>
      </c>
      <c r="R12" s="14"/>
      <c r="S12" s="14">
        <v>9.6403102262278398E-2</v>
      </c>
      <c r="T12" s="14">
        <v>8.1660290670912197E-2</v>
      </c>
      <c r="U12" s="14">
        <v>0.12561158591440499</v>
      </c>
      <c r="V12" s="14">
        <v>8.6714862243802301E-2</v>
      </c>
      <c r="W12" s="14">
        <v>7.1996896026182505E-2</v>
      </c>
      <c r="X12" s="14">
        <v>9.5042892595202794E-2</v>
      </c>
      <c r="Y12" s="14">
        <v>0.10467880884608199</v>
      </c>
      <c r="Z12" s="14">
        <v>0.105188494407971</v>
      </c>
      <c r="AA12" s="14">
        <v>8.8253718177368198E-2</v>
      </c>
      <c r="AB12" s="14">
        <v>8.3386942560066998E-2</v>
      </c>
      <c r="AC12" s="14">
        <v>0.10282285906048</v>
      </c>
      <c r="AD12" s="14">
        <v>8.0076365484764295E-2</v>
      </c>
      <c r="AE12" s="14"/>
      <c r="AF12" s="14">
        <v>0.15353395960025501</v>
      </c>
      <c r="AG12" s="14">
        <v>0.122307472623607</v>
      </c>
      <c r="AH12" s="14">
        <v>0.101685498153594</v>
      </c>
      <c r="AI12" s="14">
        <v>6.05543273082252E-2</v>
      </c>
      <c r="AJ12" s="14"/>
      <c r="AK12" s="14">
        <v>0.13737429845615201</v>
      </c>
      <c r="AL12" s="14"/>
      <c r="AM12" s="14">
        <v>0.13104917396110199</v>
      </c>
      <c r="AN12" s="14"/>
      <c r="AO12" s="14">
        <v>0.13067844709568599</v>
      </c>
      <c r="AP12" s="14"/>
      <c r="AQ12" s="14">
        <v>0.13603403963104299</v>
      </c>
      <c r="AR12" s="14">
        <v>0.181541058375395</v>
      </c>
      <c r="AS12" s="14">
        <v>6.8226826789596198E-2</v>
      </c>
      <c r="AT12" s="14"/>
      <c r="AU12" s="14">
        <v>0.15703571429219601</v>
      </c>
      <c r="AV12" s="14"/>
      <c r="AW12" s="14">
        <v>0.165320055986245</v>
      </c>
      <c r="AX12" s="14"/>
      <c r="AY12" s="14">
        <v>0.15520718179086401</v>
      </c>
    </row>
    <row r="13" spans="2:51" x14ac:dyDescent="0.3">
      <c r="B13" s="15" t="s">
        <v>117</v>
      </c>
      <c r="C13" s="14">
        <v>9.3787095044783497E-2</v>
      </c>
      <c r="D13" s="14">
        <v>0.10293077788310501</v>
      </c>
      <c r="E13" s="14">
        <v>8.4814512286315896E-2</v>
      </c>
      <c r="F13" s="14"/>
      <c r="G13" s="14">
        <v>7.7985103027286395E-2</v>
      </c>
      <c r="H13" s="14">
        <v>9.3471311293695306E-2</v>
      </c>
      <c r="I13" s="14">
        <v>7.9908827841483093E-2</v>
      </c>
      <c r="J13" s="14">
        <v>0.105990429245231</v>
      </c>
      <c r="K13" s="14">
        <v>0.114821209768089</v>
      </c>
      <c r="L13" s="14">
        <v>9.1984264515706599E-2</v>
      </c>
      <c r="M13" s="14"/>
      <c r="N13" s="14">
        <v>4.8081193009972101E-2</v>
      </c>
      <c r="O13" s="14">
        <v>9.3412596519823393E-2</v>
      </c>
      <c r="P13" s="14">
        <v>0.10913025955333901</v>
      </c>
      <c r="Q13" s="14">
        <v>0.13091769463692501</v>
      </c>
      <c r="R13" s="14"/>
      <c r="S13" s="14">
        <v>0.112024078008455</v>
      </c>
      <c r="T13" s="14">
        <v>8.0473507367956207E-2</v>
      </c>
      <c r="U13" s="14">
        <v>8.1389577346747399E-2</v>
      </c>
      <c r="V13" s="14">
        <v>9.08707875017878E-2</v>
      </c>
      <c r="W13" s="14">
        <v>0.13056489237510599</v>
      </c>
      <c r="X13" s="14">
        <v>0.141838778514048</v>
      </c>
      <c r="Y13" s="14">
        <v>8.4995288929530302E-2</v>
      </c>
      <c r="Z13" s="14">
        <v>3.4530382498962099E-2</v>
      </c>
      <c r="AA13" s="14">
        <v>8.7553980543494697E-2</v>
      </c>
      <c r="AB13" s="14">
        <v>4.7560501695143503E-2</v>
      </c>
      <c r="AC13" s="14">
        <v>0.13009815829511601</v>
      </c>
      <c r="AD13" s="14">
        <v>8.2619094872371596E-2</v>
      </c>
      <c r="AE13" s="14"/>
      <c r="AF13" s="14">
        <v>0.17701915004312299</v>
      </c>
      <c r="AG13" s="14">
        <v>0.15805045972401099</v>
      </c>
      <c r="AH13" s="14">
        <v>0.1006126599145</v>
      </c>
      <c r="AI13" s="14">
        <v>5.3164319547495301E-2</v>
      </c>
      <c r="AJ13" s="14"/>
      <c r="AK13" s="14">
        <v>0.141672261640612</v>
      </c>
      <c r="AL13" s="14"/>
      <c r="AM13" s="14">
        <v>0.13023717276456301</v>
      </c>
      <c r="AN13" s="14"/>
      <c r="AO13" s="14">
        <v>0.165298568906426</v>
      </c>
      <c r="AP13" s="14"/>
      <c r="AQ13" s="14">
        <v>0.159826467588357</v>
      </c>
      <c r="AR13" s="14">
        <v>0.111531581150293</v>
      </c>
      <c r="AS13" s="14">
        <v>6.7473292552728603E-2</v>
      </c>
      <c r="AT13" s="14"/>
      <c r="AU13" s="14">
        <v>0.141085400800079</v>
      </c>
      <c r="AV13" s="14"/>
      <c r="AW13" s="14">
        <v>0.117010009257856</v>
      </c>
      <c r="AX13" s="14"/>
      <c r="AY13" s="14">
        <v>0.111879582685341</v>
      </c>
    </row>
    <row r="14" spans="2:51" x14ac:dyDescent="0.3">
      <c r="B14" s="15" t="s">
        <v>118</v>
      </c>
      <c r="C14" s="14">
        <v>3.6153902849412202E-2</v>
      </c>
      <c r="D14" s="14">
        <v>2.1346245509726899E-2</v>
      </c>
      <c r="E14" s="14">
        <v>4.9919015920414499E-2</v>
      </c>
      <c r="F14" s="14"/>
      <c r="G14" s="14">
        <v>4.73891823737463E-2</v>
      </c>
      <c r="H14" s="14">
        <v>2.48174767806628E-2</v>
      </c>
      <c r="I14" s="14">
        <v>5.5419604045876501E-2</v>
      </c>
      <c r="J14" s="14">
        <v>1.7870013380948301E-2</v>
      </c>
      <c r="K14" s="14">
        <v>3.31809893087728E-2</v>
      </c>
      <c r="L14" s="14">
        <v>3.8968262723854299E-2</v>
      </c>
      <c r="M14" s="14"/>
      <c r="N14" s="14">
        <v>1.9929611926109699E-2</v>
      </c>
      <c r="O14" s="14">
        <v>2.7884530636035E-2</v>
      </c>
      <c r="P14" s="14">
        <v>4.56956624629766E-2</v>
      </c>
      <c r="Q14" s="14">
        <v>5.4211465773868102E-2</v>
      </c>
      <c r="R14" s="14"/>
      <c r="S14" s="14">
        <v>1.8786092814070499E-2</v>
      </c>
      <c r="T14" s="14">
        <v>5.1446703973095399E-2</v>
      </c>
      <c r="U14" s="14">
        <v>3.9801818632076602E-2</v>
      </c>
      <c r="V14" s="14">
        <v>4.1683557737135897E-2</v>
      </c>
      <c r="W14" s="14">
        <v>2.3489519885945501E-2</v>
      </c>
      <c r="X14" s="14">
        <v>5.3402014980297501E-2</v>
      </c>
      <c r="Y14" s="14">
        <v>2.7573333523627799E-2</v>
      </c>
      <c r="Z14" s="14">
        <v>2.50883887349139E-2</v>
      </c>
      <c r="AA14" s="14">
        <v>3.1414016166039803E-2</v>
      </c>
      <c r="AB14" s="14">
        <v>2.9428424570206699E-2</v>
      </c>
      <c r="AC14" s="14">
        <v>5.3479457119443803E-2</v>
      </c>
      <c r="AD14" s="14">
        <v>4.8925837569978203E-2</v>
      </c>
      <c r="AE14" s="14"/>
      <c r="AF14" s="14">
        <v>3.9624316741918998E-2</v>
      </c>
      <c r="AG14" s="14">
        <v>1.8523223981064599E-2</v>
      </c>
      <c r="AH14" s="14">
        <v>2.4941901889670302E-2</v>
      </c>
      <c r="AI14" s="14">
        <v>3.8598889614676203E-2</v>
      </c>
      <c r="AJ14" s="14"/>
      <c r="AK14" s="14">
        <v>4.7980701925137599E-2</v>
      </c>
      <c r="AL14" s="14"/>
      <c r="AM14" s="14">
        <v>2.0821959987751999E-2</v>
      </c>
      <c r="AN14" s="14"/>
      <c r="AO14" s="14">
        <v>4.1243406382815297E-2</v>
      </c>
      <c r="AP14" s="14"/>
      <c r="AQ14" s="14">
        <v>4.6485139160032503E-2</v>
      </c>
      <c r="AR14" s="14">
        <v>2.17343952736773E-2</v>
      </c>
      <c r="AS14" s="14">
        <v>3.26724300188782E-2</v>
      </c>
      <c r="AT14" s="14"/>
      <c r="AU14" s="14">
        <v>4.4955894335499402E-2</v>
      </c>
      <c r="AV14" s="14"/>
      <c r="AW14" s="14">
        <v>3.7294909313712002E-2</v>
      </c>
      <c r="AX14" s="14"/>
      <c r="AY14" s="14">
        <v>3.7888897411073902E-2</v>
      </c>
    </row>
    <row r="15" spans="2:51" x14ac:dyDescent="0.3">
      <c r="B15" s="15" t="s">
        <v>119</v>
      </c>
      <c r="C15" s="21">
        <v>0.61486434491771402</v>
      </c>
      <c r="D15" s="21">
        <v>0.62720276773183903</v>
      </c>
      <c r="E15" s="21">
        <v>0.605345465734074</v>
      </c>
      <c r="F15" s="21"/>
      <c r="G15" s="21">
        <v>0.57026069468797802</v>
      </c>
      <c r="H15" s="21">
        <v>0.65169970274365097</v>
      </c>
      <c r="I15" s="21">
        <v>0.62489935979316402</v>
      </c>
      <c r="J15" s="21">
        <v>0.65677154535319104</v>
      </c>
      <c r="K15" s="21">
        <v>0.57125703010968398</v>
      </c>
      <c r="L15" s="21">
        <v>0.60202773747738503</v>
      </c>
      <c r="M15" s="21"/>
      <c r="N15" s="21">
        <v>0.73148704101856798</v>
      </c>
      <c r="O15" s="21">
        <v>0.599043937987637</v>
      </c>
      <c r="P15" s="21">
        <v>0.58694206613533995</v>
      </c>
      <c r="Q15" s="21">
        <v>0.53046560590953196</v>
      </c>
      <c r="R15" s="21"/>
      <c r="S15" s="21">
        <v>0.59983247102146398</v>
      </c>
      <c r="T15" s="21">
        <v>0.634914156217812</v>
      </c>
      <c r="U15" s="21">
        <v>0.57015070432972903</v>
      </c>
      <c r="V15" s="21">
        <v>0.57732498468139404</v>
      </c>
      <c r="W15" s="21">
        <v>0.54236039554445803</v>
      </c>
      <c r="X15" s="21">
        <v>0.60505326402847603</v>
      </c>
      <c r="Y15" s="21">
        <v>0.61862702763671995</v>
      </c>
      <c r="Z15" s="21">
        <v>0.67774106010071</v>
      </c>
      <c r="AA15" s="21">
        <v>0.67884441309401999</v>
      </c>
      <c r="AB15" s="21">
        <v>0.67434363889447002</v>
      </c>
      <c r="AC15" s="21">
        <v>0.52684846690334697</v>
      </c>
      <c r="AD15" s="21">
        <v>0.66604610489548099</v>
      </c>
      <c r="AE15" s="21"/>
      <c r="AF15" s="21">
        <v>0.44932870603820502</v>
      </c>
      <c r="AG15" s="21">
        <v>0.49903315383258001</v>
      </c>
      <c r="AH15" s="21">
        <v>0.58283459415577898</v>
      </c>
      <c r="AI15" s="21">
        <v>0.706179301752073</v>
      </c>
      <c r="AJ15" s="21"/>
      <c r="AK15" s="21">
        <v>0.49103989046846602</v>
      </c>
      <c r="AL15" s="21"/>
      <c r="AM15" s="21">
        <v>0.57009125655030801</v>
      </c>
      <c r="AN15" s="21"/>
      <c r="AO15" s="21">
        <v>0.46925259305199202</v>
      </c>
      <c r="AP15" s="21"/>
      <c r="AQ15" s="21">
        <v>0.46941053383366099</v>
      </c>
      <c r="AR15" s="21">
        <v>0.491117144195936</v>
      </c>
      <c r="AS15" s="21">
        <v>0.684961013544923</v>
      </c>
      <c r="AT15" s="21"/>
      <c r="AU15" s="21">
        <v>0.46414281499726501</v>
      </c>
      <c r="AV15" s="21"/>
      <c r="AW15" s="21">
        <v>0.50873644992103895</v>
      </c>
      <c r="AX15" s="21"/>
      <c r="AY15" s="21">
        <v>0.51726476692219803</v>
      </c>
    </row>
    <row r="16" spans="2:51" x14ac:dyDescent="0.3">
      <c r="B16" s="15" t="s">
        <v>120</v>
      </c>
      <c r="C16" s="21">
        <v>0.186679983359165</v>
      </c>
      <c r="D16" s="21">
        <v>0.19483329564669</v>
      </c>
      <c r="E16" s="21">
        <v>0.17868838689899</v>
      </c>
      <c r="F16" s="21"/>
      <c r="G16" s="21">
        <v>0.20499285063888001</v>
      </c>
      <c r="H16" s="21">
        <v>0.15546147676797401</v>
      </c>
      <c r="I16" s="21">
        <v>0.202082001507734</v>
      </c>
      <c r="J16" s="21">
        <v>0.165601117991731</v>
      </c>
      <c r="K16" s="21">
        <v>0.21851068725966699</v>
      </c>
      <c r="L16" s="21">
        <v>0.18301785353835701</v>
      </c>
      <c r="M16" s="21"/>
      <c r="N16" s="21">
        <v>0.104271024310719</v>
      </c>
      <c r="O16" s="21">
        <v>0.212182606126503</v>
      </c>
      <c r="P16" s="21">
        <v>0.212311033633759</v>
      </c>
      <c r="Q16" s="21">
        <v>0.22636181296669999</v>
      </c>
      <c r="R16" s="21"/>
      <c r="S16" s="21">
        <v>0.20842718027073401</v>
      </c>
      <c r="T16" s="21">
        <v>0.16213379803886799</v>
      </c>
      <c r="U16" s="21">
        <v>0.207001163261152</v>
      </c>
      <c r="V16" s="21">
        <v>0.17758564974558999</v>
      </c>
      <c r="W16" s="21">
        <v>0.20256178840128899</v>
      </c>
      <c r="X16" s="21">
        <v>0.23688167110925101</v>
      </c>
      <c r="Y16" s="21">
        <v>0.18967409777561201</v>
      </c>
      <c r="Z16" s="21">
        <v>0.13971887690693399</v>
      </c>
      <c r="AA16" s="21">
        <v>0.17580769872086299</v>
      </c>
      <c r="AB16" s="21">
        <v>0.13094744425521099</v>
      </c>
      <c r="AC16" s="21">
        <v>0.23292101735559601</v>
      </c>
      <c r="AD16" s="21">
        <v>0.162695460357136</v>
      </c>
      <c r="AE16" s="21"/>
      <c r="AF16" s="21">
        <v>0.33055310964337797</v>
      </c>
      <c r="AG16" s="21">
        <v>0.28035793234761802</v>
      </c>
      <c r="AH16" s="21">
        <v>0.20229815806809401</v>
      </c>
      <c r="AI16" s="21">
        <v>0.113718646855721</v>
      </c>
      <c r="AJ16" s="21"/>
      <c r="AK16" s="21">
        <v>0.27904656009676398</v>
      </c>
      <c r="AL16" s="21"/>
      <c r="AM16" s="21">
        <v>0.26128634672566498</v>
      </c>
      <c r="AN16" s="21"/>
      <c r="AO16" s="21">
        <v>0.29597701600211201</v>
      </c>
      <c r="AP16" s="21"/>
      <c r="AQ16" s="21">
        <v>0.29586050721939999</v>
      </c>
      <c r="AR16" s="21">
        <v>0.29307263952568802</v>
      </c>
      <c r="AS16" s="21">
        <v>0.13570011934232501</v>
      </c>
      <c r="AT16" s="21"/>
      <c r="AU16" s="21">
        <v>0.29812111509227501</v>
      </c>
      <c r="AV16" s="21"/>
      <c r="AW16" s="21">
        <v>0.28233006524410098</v>
      </c>
      <c r="AX16" s="21"/>
      <c r="AY16" s="21">
        <v>0.267086764476205</v>
      </c>
    </row>
    <row r="17" spans="2:51" x14ac:dyDescent="0.3">
      <c r="B17" s="15" t="s">
        <v>121</v>
      </c>
      <c r="C17" s="22">
        <v>0.42818436155855</v>
      </c>
      <c r="D17" s="22">
        <v>0.43236947208514798</v>
      </c>
      <c r="E17" s="22">
        <v>0.42665707883508303</v>
      </c>
      <c r="F17" s="22"/>
      <c r="G17" s="22">
        <v>0.36526784404909801</v>
      </c>
      <c r="H17" s="22">
        <v>0.49623822597567702</v>
      </c>
      <c r="I17" s="22">
        <v>0.42281735828542999</v>
      </c>
      <c r="J17" s="22">
        <v>0.49117042736145999</v>
      </c>
      <c r="K17" s="22">
        <v>0.35274634285001599</v>
      </c>
      <c r="L17" s="22">
        <v>0.41900988393902799</v>
      </c>
      <c r="M17" s="22"/>
      <c r="N17" s="22">
        <v>0.62721601670784899</v>
      </c>
      <c r="O17" s="22">
        <v>0.38686133186113397</v>
      </c>
      <c r="P17" s="22">
        <v>0.37463103250158097</v>
      </c>
      <c r="Q17" s="22">
        <v>0.30410379294283202</v>
      </c>
      <c r="R17" s="22"/>
      <c r="S17" s="22">
        <v>0.39140529075072999</v>
      </c>
      <c r="T17" s="22">
        <v>0.47278035817894298</v>
      </c>
      <c r="U17" s="22">
        <v>0.363149541068577</v>
      </c>
      <c r="V17" s="22">
        <v>0.39973933493580399</v>
      </c>
      <c r="W17" s="22">
        <v>0.33979860714317001</v>
      </c>
      <c r="X17" s="22">
        <v>0.36817159291922502</v>
      </c>
      <c r="Y17" s="22">
        <v>0.428952929861108</v>
      </c>
      <c r="Z17" s="22">
        <v>0.53802218319377604</v>
      </c>
      <c r="AA17" s="22">
        <v>0.503036714373157</v>
      </c>
      <c r="AB17" s="22">
        <v>0.54339619463925903</v>
      </c>
      <c r="AC17" s="22">
        <v>0.29392744954775102</v>
      </c>
      <c r="AD17" s="22">
        <v>0.50335064453834499</v>
      </c>
      <c r="AE17" s="22"/>
      <c r="AF17" s="22">
        <v>0.118775596394827</v>
      </c>
      <c r="AG17" s="22">
        <v>0.21867522148496199</v>
      </c>
      <c r="AH17" s="22">
        <v>0.380536436087685</v>
      </c>
      <c r="AI17" s="22">
        <v>0.59246065489635202</v>
      </c>
      <c r="AJ17" s="22"/>
      <c r="AK17" s="22">
        <v>0.21199333037170201</v>
      </c>
      <c r="AL17" s="22"/>
      <c r="AM17" s="22">
        <v>0.30880490982464298</v>
      </c>
      <c r="AN17" s="22"/>
      <c r="AO17" s="22">
        <v>0.17327557704988</v>
      </c>
      <c r="AP17" s="22"/>
      <c r="AQ17" s="22">
        <v>0.173550026614261</v>
      </c>
      <c r="AR17" s="22">
        <v>0.19804450467024801</v>
      </c>
      <c r="AS17" s="22">
        <v>0.54926089420259805</v>
      </c>
      <c r="AT17" s="22"/>
      <c r="AU17" s="22">
        <v>0.16602169990498999</v>
      </c>
      <c r="AV17" s="22"/>
      <c r="AW17" s="22">
        <v>0.22640638467693699</v>
      </c>
      <c r="AX17" s="22"/>
      <c r="AY17" s="22">
        <v>0.25017800244599298</v>
      </c>
    </row>
    <row r="18" spans="2:51" x14ac:dyDescent="0.3">
      <c r="B18" s="16"/>
    </row>
    <row r="19" spans="2:51" x14ac:dyDescent="0.3">
      <c r="B19" t="s">
        <v>79</v>
      </c>
    </row>
    <row r="20" spans="2:51" x14ac:dyDescent="0.3">
      <c r="B20" t="s">
        <v>80</v>
      </c>
    </row>
    <row r="22" spans="2:51" x14ac:dyDescent="0.3">
      <c r="B22" s="8" t="str">
        <f>HYPERLINK("#'Contents'!A1", "Return to Contents")</f>
        <v>Return to Contents</v>
      </c>
    </row>
  </sheetData>
  <mergeCells count="13">
    <mergeCell ref="AW5"/>
    <mergeCell ref="AY5"/>
    <mergeCell ref="D2:AO2"/>
    <mergeCell ref="AK5"/>
    <mergeCell ref="AM5"/>
    <mergeCell ref="AO5"/>
    <mergeCell ref="AQ5:AS5"/>
    <mergeCell ref="AU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Y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5" width="10.6640625" customWidth="1"/>
    <col min="36" max="36" width="2.21875" customWidth="1"/>
    <col min="37" max="37" width="10.6640625" customWidth="1"/>
    <col min="38" max="38" width="2.21875" customWidth="1"/>
    <col min="39" max="39" width="10.6640625" customWidth="1"/>
    <col min="40" max="40" width="2.21875" customWidth="1"/>
    <col min="41" max="41" width="10.6640625" customWidth="1"/>
    <col min="42" max="42" width="2.21875" customWidth="1"/>
    <col min="43" max="45" width="10.6640625" customWidth="1"/>
    <col min="46" max="46" width="2.21875" customWidth="1"/>
    <col min="47" max="47" width="10.6640625" customWidth="1"/>
    <col min="48" max="48" width="2.21875" customWidth="1"/>
    <col min="49" max="49" width="10.6640625" customWidth="1"/>
    <col min="50" max="50" width="2.21875" customWidth="1"/>
    <col min="51" max="51" width="10.6640625" customWidth="1"/>
    <col min="52" max="52" width="2.21875" customWidth="1"/>
  </cols>
  <sheetData>
    <row r="2" spans="2:51" ht="40.049999999999997" customHeight="1" x14ac:dyDescent="0.3">
      <c r="D2" s="29" t="s">
        <v>135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51" ht="30" customHeight="1" x14ac:dyDescent="0.3">
      <c r="B5" s="19"/>
      <c r="C5" s="19"/>
      <c r="D5" s="30" t="s">
        <v>55</v>
      </c>
      <c r="E5" s="30"/>
      <c r="F5" s="19"/>
      <c r="G5" s="30" t="s">
        <v>56</v>
      </c>
      <c r="H5" s="30"/>
      <c r="I5" s="30"/>
      <c r="J5" s="30"/>
      <c r="K5" s="30"/>
      <c r="L5" s="30"/>
      <c r="M5" s="19"/>
      <c r="N5" s="30" t="s">
        <v>57</v>
      </c>
      <c r="O5" s="30"/>
      <c r="P5" s="30"/>
      <c r="Q5" s="30"/>
      <c r="R5" s="19"/>
      <c r="S5" s="30" t="s">
        <v>58</v>
      </c>
      <c r="T5" s="30"/>
      <c r="U5" s="30"/>
      <c r="V5" s="30"/>
      <c r="W5" s="30"/>
      <c r="X5" s="30"/>
      <c r="Y5" s="30"/>
      <c r="Z5" s="30"/>
      <c r="AA5" s="30"/>
      <c r="AB5" s="30"/>
      <c r="AC5" s="30"/>
      <c r="AD5" s="30"/>
      <c r="AE5" s="19"/>
      <c r="AF5" s="30" t="s">
        <v>43</v>
      </c>
      <c r="AG5" s="30"/>
      <c r="AH5" s="30"/>
      <c r="AI5" s="30"/>
      <c r="AJ5" s="19"/>
      <c r="AK5" s="30" t="s">
        <v>59</v>
      </c>
      <c r="AL5" s="19"/>
      <c r="AM5" s="30" t="s">
        <v>60</v>
      </c>
      <c r="AN5" s="19"/>
      <c r="AO5" s="30" t="s">
        <v>49</v>
      </c>
      <c r="AP5" s="19"/>
      <c r="AQ5" s="30" t="s">
        <v>61</v>
      </c>
      <c r="AR5" s="30"/>
      <c r="AS5" s="30"/>
      <c r="AT5" s="19"/>
      <c r="AU5" s="30" t="s">
        <v>52</v>
      </c>
      <c r="AV5" s="19"/>
      <c r="AW5" s="30" t="s">
        <v>62</v>
      </c>
      <c r="AX5" s="19"/>
      <c r="AY5" s="30" t="s">
        <v>54</v>
      </c>
    </row>
    <row r="6" spans="2:5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M6" s="12" t="s">
        <v>48</v>
      </c>
      <c r="AO6" s="12" t="s">
        <v>49</v>
      </c>
      <c r="AQ6" s="12" t="s">
        <v>43</v>
      </c>
      <c r="AR6" s="12" t="s">
        <v>50</v>
      </c>
      <c r="AS6" s="12" t="s">
        <v>51</v>
      </c>
      <c r="AU6" s="12" t="s">
        <v>52</v>
      </c>
      <c r="AW6" s="12" t="s">
        <v>53</v>
      </c>
      <c r="AY6" s="12" t="s">
        <v>54</v>
      </c>
    </row>
    <row r="7" spans="2:51" ht="30" customHeight="1" x14ac:dyDescent="0.3">
      <c r="B7" s="10" t="s">
        <v>19</v>
      </c>
      <c r="C7" s="10">
        <v>1790</v>
      </c>
      <c r="D7" s="10">
        <v>917</v>
      </c>
      <c r="E7" s="10">
        <v>863</v>
      </c>
      <c r="F7" s="10"/>
      <c r="G7" s="10">
        <v>280</v>
      </c>
      <c r="H7" s="10">
        <v>292</v>
      </c>
      <c r="I7" s="10">
        <v>305</v>
      </c>
      <c r="J7" s="10">
        <v>283</v>
      </c>
      <c r="K7" s="10">
        <v>257</v>
      </c>
      <c r="L7" s="10">
        <v>373</v>
      </c>
      <c r="M7" s="10"/>
      <c r="N7" s="10">
        <v>479</v>
      </c>
      <c r="O7" s="10">
        <v>461</v>
      </c>
      <c r="P7" s="10">
        <v>360</v>
      </c>
      <c r="Q7" s="10">
        <v>485</v>
      </c>
      <c r="R7" s="10"/>
      <c r="S7" s="10">
        <v>265</v>
      </c>
      <c r="T7" s="10">
        <v>236</v>
      </c>
      <c r="U7" s="10">
        <v>124</v>
      </c>
      <c r="V7" s="10">
        <v>138</v>
      </c>
      <c r="W7" s="10">
        <v>125</v>
      </c>
      <c r="X7" s="10">
        <v>162</v>
      </c>
      <c r="Y7" s="10">
        <v>143</v>
      </c>
      <c r="Z7" s="10">
        <v>78</v>
      </c>
      <c r="AA7" s="10">
        <v>196</v>
      </c>
      <c r="AB7" s="10">
        <v>166</v>
      </c>
      <c r="AC7" s="10">
        <v>97</v>
      </c>
      <c r="AD7" s="10">
        <v>60</v>
      </c>
      <c r="AE7" s="10"/>
      <c r="AF7" s="10">
        <v>416</v>
      </c>
      <c r="AG7" s="10">
        <v>94</v>
      </c>
      <c r="AH7" s="10">
        <v>276</v>
      </c>
      <c r="AI7" s="10">
        <v>976</v>
      </c>
      <c r="AJ7" s="10"/>
      <c r="AK7" s="10">
        <v>378</v>
      </c>
      <c r="AL7" s="10"/>
      <c r="AM7" s="10">
        <v>610</v>
      </c>
      <c r="AN7" s="10"/>
      <c r="AO7" s="10">
        <v>187</v>
      </c>
      <c r="AP7" s="10"/>
      <c r="AQ7" s="10">
        <v>455</v>
      </c>
      <c r="AR7" s="10">
        <v>136</v>
      </c>
      <c r="AS7" s="10">
        <v>1179</v>
      </c>
      <c r="AT7" s="10"/>
      <c r="AU7" s="10">
        <v>422</v>
      </c>
      <c r="AV7" s="10"/>
      <c r="AW7" s="10">
        <v>368</v>
      </c>
      <c r="AX7" s="10"/>
      <c r="AY7" s="10">
        <v>317</v>
      </c>
    </row>
    <row r="8" spans="2:51" ht="30" customHeight="1" x14ac:dyDescent="0.3">
      <c r="B8" s="11" t="s">
        <v>20</v>
      </c>
      <c r="C8" s="11">
        <v>1790</v>
      </c>
      <c r="D8" s="11">
        <v>878</v>
      </c>
      <c r="E8" s="11">
        <v>902</v>
      </c>
      <c r="F8" s="11"/>
      <c r="G8" s="11">
        <v>252</v>
      </c>
      <c r="H8" s="11">
        <v>305</v>
      </c>
      <c r="I8" s="11">
        <v>304</v>
      </c>
      <c r="J8" s="11">
        <v>303</v>
      </c>
      <c r="K8" s="11">
        <v>251</v>
      </c>
      <c r="L8" s="11">
        <v>375</v>
      </c>
      <c r="M8" s="11"/>
      <c r="N8" s="11">
        <v>481</v>
      </c>
      <c r="O8" s="11">
        <v>464</v>
      </c>
      <c r="P8" s="11">
        <v>393</v>
      </c>
      <c r="Q8" s="11">
        <v>447</v>
      </c>
      <c r="R8" s="11"/>
      <c r="S8" s="11">
        <v>251</v>
      </c>
      <c r="T8" s="11">
        <v>233</v>
      </c>
      <c r="U8" s="11">
        <v>143</v>
      </c>
      <c r="V8" s="11">
        <v>161</v>
      </c>
      <c r="W8" s="11">
        <v>125</v>
      </c>
      <c r="X8" s="11">
        <v>161</v>
      </c>
      <c r="Y8" s="11">
        <v>143</v>
      </c>
      <c r="Z8" s="11">
        <v>72</v>
      </c>
      <c r="AA8" s="11">
        <v>197</v>
      </c>
      <c r="AB8" s="11">
        <v>161</v>
      </c>
      <c r="AC8" s="11">
        <v>89</v>
      </c>
      <c r="AD8" s="11">
        <v>54</v>
      </c>
      <c r="AE8" s="11"/>
      <c r="AF8" s="11">
        <v>412</v>
      </c>
      <c r="AG8" s="11">
        <v>93</v>
      </c>
      <c r="AH8" s="11">
        <v>283</v>
      </c>
      <c r="AI8" s="11">
        <v>976</v>
      </c>
      <c r="AJ8" s="11"/>
      <c r="AK8" s="11">
        <v>374</v>
      </c>
      <c r="AL8" s="11"/>
      <c r="AM8" s="11">
        <v>601</v>
      </c>
      <c r="AN8" s="11"/>
      <c r="AO8" s="11">
        <v>190</v>
      </c>
      <c r="AP8" s="11"/>
      <c r="AQ8" s="11">
        <v>449</v>
      </c>
      <c r="AR8" s="11">
        <v>133</v>
      </c>
      <c r="AS8" s="11">
        <v>1186</v>
      </c>
      <c r="AT8" s="11"/>
      <c r="AU8" s="11">
        <v>413</v>
      </c>
      <c r="AV8" s="11"/>
      <c r="AW8" s="11">
        <v>365</v>
      </c>
      <c r="AX8" s="11"/>
      <c r="AY8" s="11">
        <v>313</v>
      </c>
    </row>
    <row r="9" spans="2:51" x14ac:dyDescent="0.3">
      <c r="B9" s="15" t="s">
        <v>113</v>
      </c>
      <c r="C9" s="14">
        <v>0.49767143470209402</v>
      </c>
      <c r="D9" s="14">
        <v>0.48890168137555901</v>
      </c>
      <c r="E9" s="14">
        <v>0.50625199456202996</v>
      </c>
      <c r="F9" s="14"/>
      <c r="G9" s="14">
        <v>0.44331024616956899</v>
      </c>
      <c r="H9" s="14">
        <v>0.51537933820710502</v>
      </c>
      <c r="I9" s="14">
        <v>0.49264943688228102</v>
      </c>
      <c r="J9" s="14">
        <v>0.48766393026482102</v>
      </c>
      <c r="K9" s="14">
        <v>0.47960928328830699</v>
      </c>
      <c r="L9" s="14">
        <v>0.54407706154845503</v>
      </c>
      <c r="M9" s="14"/>
      <c r="N9" s="14">
        <v>0.60006169746960802</v>
      </c>
      <c r="O9" s="14">
        <v>0.46719647151639798</v>
      </c>
      <c r="P9" s="14">
        <v>0.48249489664622902</v>
      </c>
      <c r="Q9" s="14">
        <v>0.42685130753532402</v>
      </c>
      <c r="R9" s="14"/>
      <c r="S9" s="14">
        <v>0.44970649014773101</v>
      </c>
      <c r="T9" s="14">
        <v>0.45529576968361801</v>
      </c>
      <c r="U9" s="14">
        <v>0.52633922158068802</v>
      </c>
      <c r="V9" s="14">
        <v>0.509366590038145</v>
      </c>
      <c r="W9" s="14">
        <v>0.54062091744191199</v>
      </c>
      <c r="X9" s="14">
        <v>0.47115375091921702</v>
      </c>
      <c r="Y9" s="14">
        <v>0.47074283541144002</v>
      </c>
      <c r="Z9" s="14">
        <v>0.51799594477821198</v>
      </c>
      <c r="AA9" s="14">
        <v>0.48432442009269999</v>
      </c>
      <c r="AB9" s="14">
        <v>0.59113204224987903</v>
      </c>
      <c r="AC9" s="14">
        <v>0.51985993310913603</v>
      </c>
      <c r="AD9" s="14">
        <v>0.55009448464982003</v>
      </c>
      <c r="AE9" s="14"/>
      <c r="AF9" s="14">
        <v>0.23380156092875501</v>
      </c>
      <c r="AG9" s="14">
        <v>0.39712388633831802</v>
      </c>
      <c r="AH9" s="14">
        <v>0.52693489861520004</v>
      </c>
      <c r="AI9" s="14">
        <v>0.61349261522813703</v>
      </c>
      <c r="AJ9" s="14"/>
      <c r="AK9" s="14">
        <v>0.40522610615384902</v>
      </c>
      <c r="AL9" s="14"/>
      <c r="AM9" s="14">
        <v>0.42096554077509102</v>
      </c>
      <c r="AN9" s="14"/>
      <c r="AO9" s="14">
        <v>0.334860961387831</v>
      </c>
      <c r="AP9" s="14"/>
      <c r="AQ9" s="14">
        <v>0.235247735476634</v>
      </c>
      <c r="AR9" s="14">
        <v>0.44722988549801002</v>
      </c>
      <c r="AS9" s="14">
        <v>0.6051886823614</v>
      </c>
      <c r="AT9" s="14"/>
      <c r="AU9" s="14">
        <v>0.28123148490787298</v>
      </c>
      <c r="AV9" s="14"/>
      <c r="AW9" s="14">
        <v>0.28739016075551499</v>
      </c>
      <c r="AX9" s="14"/>
      <c r="AY9" s="14">
        <v>0.31507961627088898</v>
      </c>
    </row>
    <row r="10" spans="2:51" x14ac:dyDescent="0.3">
      <c r="B10" s="15" t="s">
        <v>114</v>
      </c>
      <c r="C10" s="14">
        <v>0.20191816932911499</v>
      </c>
      <c r="D10" s="14">
        <v>0.20144363357564599</v>
      </c>
      <c r="E10" s="14">
        <v>0.202145234577015</v>
      </c>
      <c r="F10" s="14"/>
      <c r="G10" s="14">
        <v>0.22656255440277201</v>
      </c>
      <c r="H10" s="14">
        <v>0.174067619358938</v>
      </c>
      <c r="I10" s="14">
        <v>0.23197027561830799</v>
      </c>
      <c r="J10" s="14">
        <v>0.23720683326276101</v>
      </c>
      <c r="K10" s="14">
        <v>0.17444663739316699</v>
      </c>
      <c r="L10" s="14">
        <v>0.17348176662187401</v>
      </c>
      <c r="M10" s="14"/>
      <c r="N10" s="14">
        <v>0.174975815041536</v>
      </c>
      <c r="O10" s="14">
        <v>0.22715352924260701</v>
      </c>
      <c r="P10" s="14">
        <v>0.216248806855423</v>
      </c>
      <c r="Q10" s="14">
        <v>0.19437390917536099</v>
      </c>
      <c r="R10" s="14"/>
      <c r="S10" s="14">
        <v>0.18180188357563201</v>
      </c>
      <c r="T10" s="14">
        <v>0.19857603710454999</v>
      </c>
      <c r="U10" s="14">
        <v>0.24740300750599301</v>
      </c>
      <c r="V10" s="14">
        <v>0.20096168057366201</v>
      </c>
      <c r="W10" s="14">
        <v>0.18281876782811801</v>
      </c>
      <c r="X10" s="14">
        <v>0.14346705443916799</v>
      </c>
      <c r="Y10" s="14">
        <v>0.21946386379308999</v>
      </c>
      <c r="Z10" s="14">
        <v>0.271421062411555</v>
      </c>
      <c r="AA10" s="14">
        <v>0.26624974900463999</v>
      </c>
      <c r="AB10" s="14">
        <v>0.16085025834444899</v>
      </c>
      <c r="AC10" s="14">
        <v>0.17522777593623301</v>
      </c>
      <c r="AD10" s="14">
        <v>0.203325693382397</v>
      </c>
      <c r="AE10" s="14"/>
      <c r="AF10" s="14">
        <v>0.24032207306885001</v>
      </c>
      <c r="AG10" s="14">
        <v>0.23717391151831699</v>
      </c>
      <c r="AH10" s="14">
        <v>0.20098596865969401</v>
      </c>
      <c r="AI10" s="14">
        <v>0.18185479914090799</v>
      </c>
      <c r="AJ10" s="14"/>
      <c r="AK10" s="14">
        <v>0.21699043702231</v>
      </c>
      <c r="AL10" s="14"/>
      <c r="AM10" s="14">
        <v>0.22298312196182499</v>
      </c>
      <c r="AN10" s="14"/>
      <c r="AO10" s="14">
        <v>0.19372793083628001</v>
      </c>
      <c r="AP10" s="14"/>
      <c r="AQ10" s="14">
        <v>0.246255098085886</v>
      </c>
      <c r="AR10" s="14">
        <v>0.20315720844486501</v>
      </c>
      <c r="AS10" s="14">
        <v>0.182532411222048</v>
      </c>
      <c r="AT10" s="14"/>
      <c r="AU10" s="14">
        <v>0.22983064155004901</v>
      </c>
      <c r="AV10" s="14"/>
      <c r="AW10" s="14">
        <v>0.25557835638854398</v>
      </c>
      <c r="AX10" s="14"/>
      <c r="AY10" s="14">
        <v>0.24108554620040501</v>
      </c>
    </row>
    <row r="11" spans="2:51" x14ac:dyDescent="0.3">
      <c r="B11" s="15" t="s">
        <v>115</v>
      </c>
      <c r="C11" s="14">
        <v>0.115939669026591</v>
      </c>
      <c r="D11" s="14">
        <v>0.12966036798399699</v>
      </c>
      <c r="E11" s="14">
        <v>0.102862669855844</v>
      </c>
      <c r="F11" s="14"/>
      <c r="G11" s="14">
        <v>0.14169772673849601</v>
      </c>
      <c r="H11" s="14">
        <v>0.132933842683056</v>
      </c>
      <c r="I11" s="14">
        <v>9.7850907652090702E-2</v>
      </c>
      <c r="J11" s="14">
        <v>0.10552027933213801</v>
      </c>
      <c r="K11" s="14">
        <v>0.13007620926461</v>
      </c>
      <c r="L11" s="14">
        <v>9.8421879554086794E-2</v>
      </c>
      <c r="M11" s="14"/>
      <c r="N11" s="14">
        <v>9.5721537638685905E-2</v>
      </c>
      <c r="O11" s="14">
        <v>0.121442940033964</v>
      </c>
      <c r="P11" s="14">
        <v>0.11542260269393199</v>
      </c>
      <c r="Q11" s="14">
        <v>0.133734543442765</v>
      </c>
      <c r="R11" s="14"/>
      <c r="S11" s="14">
        <v>0.159357597108092</v>
      </c>
      <c r="T11" s="14">
        <v>0.13799798484583201</v>
      </c>
      <c r="U11" s="14">
        <v>6.2058998552651699E-2</v>
      </c>
      <c r="V11" s="14">
        <v>0.10838372283985</v>
      </c>
      <c r="W11" s="14">
        <v>0.11474553361644101</v>
      </c>
      <c r="X11" s="14">
        <v>0.13610993683474401</v>
      </c>
      <c r="Y11" s="14">
        <v>0.12107166168207301</v>
      </c>
      <c r="Z11" s="14">
        <v>9.2165526388847799E-2</v>
      </c>
      <c r="AA11" s="14">
        <v>9.8488190494524105E-2</v>
      </c>
      <c r="AB11" s="14">
        <v>9.6770723973214498E-2</v>
      </c>
      <c r="AC11" s="14">
        <v>0.12507529926296199</v>
      </c>
      <c r="AD11" s="14">
        <v>5.0605460381192603E-2</v>
      </c>
      <c r="AE11" s="14"/>
      <c r="AF11" s="14">
        <v>0.171971196747676</v>
      </c>
      <c r="AG11" s="14">
        <v>0.146865092895481</v>
      </c>
      <c r="AH11" s="14">
        <v>0.114209674052697</v>
      </c>
      <c r="AI11" s="14">
        <v>8.8271582563831802E-2</v>
      </c>
      <c r="AJ11" s="14"/>
      <c r="AK11" s="14">
        <v>0.12332455743560999</v>
      </c>
      <c r="AL11" s="14"/>
      <c r="AM11" s="14">
        <v>0.11695838634361801</v>
      </c>
      <c r="AN11" s="14"/>
      <c r="AO11" s="14">
        <v>0.15298002989436199</v>
      </c>
      <c r="AP11" s="14"/>
      <c r="AQ11" s="14">
        <v>0.179989746884157</v>
      </c>
      <c r="AR11" s="14">
        <v>0.13585376670330301</v>
      </c>
      <c r="AS11" s="14">
        <v>8.9113785610026794E-2</v>
      </c>
      <c r="AT11" s="14"/>
      <c r="AU11" s="14">
        <v>0.174048572711237</v>
      </c>
      <c r="AV11" s="14"/>
      <c r="AW11" s="14">
        <v>0.17037997077436301</v>
      </c>
      <c r="AX11" s="14"/>
      <c r="AY11" s="14">
        <v>0.186797043632878</v>
      </c>
    </row>
    <row r="12" spans="2:51" x14ac:dyDescent="0.3">
      <c r="B12" s="15" t="s">
        <v>116</v>
      </c>
      <c r="C12" s="14">
        <v>8.2315159394843102E-2</v>
      </c>
      <c r="D12" s="14">
        <v>7.1488763969047797E-2</v>
      </c>
      <c r="E12" s="14">
        <v>9.2746854161818396E-2</v>
      </c>
      <c r="F12" s="14"/>
      <c r="G12" s="14">
        <v>7.1454342591329503E-2</v>
      </c>
      <c r="H12" s="14">
        <v>8.2406327130118903E-2</v>
      </c>
      <c r="I12" s="14">
        <v>8.1234681157616798E-2</v>
      </c>
      <c r="J12" s="14">
        <v>7.9554083874398704E-2</v>
      </c>
      <c r="K12" s="14">
        <v>9.0080693454230795E-2</v>
      </c>
      <c r="L12" s="14">
        <v>8.7456209599596602E-2</v>
      </c>
      <c r="M12" s="14"/>
      <c r="N12" s="14">
        <v>6.5341693429276607E-2</v>
      </c>
      <c r="O12" s="14">
        <v>8.82466980958862E-2</v>
      </c>
      <c r="P12" s="14">
        <v>7.3998241125801403E-2</v>
      </c>
      <c r="Q12" s="14">
        <v>0.102655490152921</v>
      </c>
      <c r="R12" s="14"/>
      <c r="S12" s="14">
        <v>7.4740020595471093E-2</v>
      </c>
      <c r="T12" s="14">
        <v>0.11360992925989399</v>
      </c>
      <c r="U12" s="14">
        <v>7.1520290902064895E-2</v>
      </c>
      <c r="V12" s="14">
        <v>7.8195652055702503E-2</v>
      </c>
      <c r="W12" s="14">
        <v>5.3178264745454097E-2</v>
      </c>
      <c r="X12" s="14">
        <v>9.6209785255709807E-2</v>
      </c>
      <c r="Y12" s="14">
        <v>7.6390657297741998E-2</v>
      </c>
      <c r="Z12" s="14">
        <v>7.1917806054173805E-2</v>
      </c>
      <c r="AA12" s="14">
        <v>6.8978172176334104E-2</v>
      </c>
      <c r="AB12" s="14">
        <v>9.7324036125227206E-2</v>
      </c>
      <c r="AC12" s="14">
        <v>6.1210801243529601E-2</v>
      </c>
      <c r="AD12" s="14">
        <v>0.117599008793783</v>
      </c>
      <c r="AE12" s="14"/>
      <c r="AF12" s="14">
        <v>0.16677361556803799</v>
      </c>
      <c r="AG12" s="14">
        <v>9.7876148149459705E-2</v>
      </c>
      <c r="AH12" s="14">
        <v>7.0253151729329305E-2</v>
      </c>
      <c r="AI12" s="14">
        <v>4.7899747051987698E-2</v>
      </c>
      <c r="AJ12" s="14"/>
      <c r="AK12" s="14">
        <v>0.11063111872477401</v>
      </c>
      <c r="AL12" s="14"/>
      <c r="AM12" s="14">
        <v>0.107899436583086</v>
      </c>
      <c r="AN12" s="14"/>
      <c r="AO12" s="14">
        <v>0.153540151678283</v>
      </c>
      <c r="AP12" s="14"/>
      <c r="AQ12" s="14">
        <v>0.15790520996785501</v>
      </c>
      <c r="AR12" s="14">
        <v>0.117453053603534</v>
      </c>
      <c r="AS12" s="14">
        <v>4.92690678506802E-2</v>
      </c>
      <c r="AT12" s="14"/>
      <c r="AU12" s="14">
        <v>0.15121256111343601</v>
      </c>
      <c r="AV12" s="14"/>
      <c r="AW12" s="14">
        <v>0.15339118244939101</v>
      </c>
      <c r="AX12" s="14"/>
      <c r="AY12" s="14">
        <v>0.129332758900678</v>
      </c>
    </row>
    <row r="13" spans="2:51" x14ac:dyDescent="0.3">
      <c r="B13" s="15" t="s">
        <v>117</v>
      </c>
      <c r="C13" s="14">
        <v>8.8594254954489401E-2</v>
      </c>
      <c r="D13" s="14">
        <v>9.7586339777629594E-2</v>
      </c>
      <c r="E13" s="14">
        <v>7.9711603839843895E-2</v>
      </c>
      <c r="F13" s="14"/>
      <c r="G13" s="14">
        <v>8.4741620354177802E-2</v>
      </c>
      <c r="H13" s="14">
        <v>8.0165272898258505E-2</v>
      </c>
      <c r="I13" s="14">
        <v>8.5498826768607497E-2</v>
      </c>
      <c r="J13" s="14">
        <v>7.8892348512958801E-2</v>
      </c>
      <c r="K13" s="14">
        <v>0.117676344095703</v>
      </c>
      <c r="L13" s="14">
        <v>8.8936221015519998E-2</v>
      </c>
      <c r="M13" s="14"/>
      <c r="N13" s="14">
        <v>5.9701687861873201E-2</v>
      </c>
      <c r="O13" s="14">
        <v>8.7812305894528098E-2</v>
      </c>
      <c r="P13" s="14">
        <v>9.1889629130814499E-2</v>
      </c>
      <c r="Q13" s="14">
        <v>0.118589866495534</v>
      </c>
      <c r="R13" s="14"/>
      <c r="S13" s="14">
        <v>0.12673112663144601</v>
      </c>
      <c r="T13" s="14">
        <v>7.2174333936636401E-2</v>
      </c>
      <c r="U13" s="14">
        <v>6.7450032134402302E-2</v>
      </c>
      <c r="V13" s="14">
        <v>7.5980008626448894E-2</v>
      </c>
      <c r="W13" s="14">
        <v>0.108636516368074</v>
      </c>
      <c r="X13" s="14">
        <v>0.14162751971846199</v>
      </c>
      <c r="Y13" s="14">
        <v>9.9856454886412996E-2</v>
      </c>
      <c r="Z13" s="14">
        <v>3.4530382498962099E-2</v>
      </c>
      <c r="AA13" s="14">
        <v>7.2486538156414995E-2</v>
      </c>
      <c r="AB13" s="14">
        <v>4.1919971630044003E-2</v>
      </c>
      <c r="AC13" s="14">
        <v>0.108657014238443</v>
      </c>
      <c r="AD13" s="14">
        <v>7.8375352792808106E-2</v>
      </c>
      <c r="AE13" s="14"/>
      <c r="AF13" s="14">
        <v>0.171383481909506</v>
      </c>
      <c r="AG13" s="14">
        <v>0.120960961098424</v>
      </c>
      <c r="AH13" s="14">
        <v>8.7616306943080105E-2</v>
      </c>
      <c r="AI13" s="14">
        <v>5.2267367359494603E-2</v>
      </c>
      <c r="AJ13" s="14"/>
      <c r="AK13" s="14">
        <v>0.126080002903706</v>
      </c>
      <c r="AL13" s="14"/>
      <c r="AM13" s="14">
        <v>0.12674018769332099</v>
      </c>
      <c r="AN13" s="14"/>
      <c r="AO13" s="14">
        <v>0.144279685904181</v>
      </c>
      <c r="AP13" s="14"/>
      <c r="AQ13" s="14">
        <v>0.16395250788549701</v>
      </c>
      <c r="AR13" s="14">
        <v>7.5734625047041995E-2</v>
      </c>
      <c r="AS13" s="14">
        <v>6.3074766716303701E-2</v>
      </c>
      <c r="AT13" s="14"/>
      <c r="AU13" s="14">
        <v>0.141254340762834</v>
      </c>
      <c r="AV13" s="14"/>
      <c r="AW13" s="14">
        <v>0.12040971529779</v>
      </c>
      <c r="AX13" s="14"/>
      <c r="AY13" s="14">
        <v>0.112529086566948</v>
      </c>
    </row>
    <row r="14" spans="2:51" x14ac:dyDescent="0.3">
      <c r="B14" s="15" t="s">
        <v>118</v>
      </c>
      <c r="C14" s="14">
        <v>1.35613125928677E-2</v>
      </c>
      <c r="D14" s="14">
        <v>1.0919213318121301E-2</v>
      </c>
      <c r="E14" s="14">
        <v>1.6281643003449E-2</v>
      </c>
      <c r="F14" s="14"/>
      <c r="G14" s="14">
        <v>3.22335097436562E-2</v>
      </c>
      <c r="H14" s="14">
        <v>1.50475997225245E-2</v>
      </c>
      <c r="I14" s="14">
        <v>1.0795871921095899E-2</v>
      </c>
      <c r="J14" s="14">
        <v>1.1162524752922299E-2</v>
      </c>
      <c r="K14" s="14">
        <v>8.1108325039814192E-3</v>
      </c>
      <c r="L14" s="14">
        <v>7.62686166046753E-3</v>
      </c>
      <c r="M14" s="14"/>
      <c r="N14" s="14">
        <v>4.1975685590202698E-3</v>
      </c>
      <c r="O14" s="14">
        <v>8.1480552166166495E-3</v>
      </c>
      <c r="P14" s="14">
        <v>1.99458235478009E-2</v>
      </c>
      <c r="Q14" s="14">
        <v>2.37948831980953E-2</v>
      </c>
      <c r="R14" s="14"/>
      <c r="S14" s="14">
        <v>7.6628819416281304E-3</v>
      </c>
      <c r="T14" s="14">
        <v>2.2345945169469601E-2</v>
      </c>
      <c r="U14" s="14">
        <v>2.52284493242E-2</v>
      </c>
      <c r="V14" s="14">
        <v>2.7112345866191299E-2</v>
      </c>
      <c r="W14" s="14">
        <v>0</v>
      </c>
      <c r="X14" s="14">
        <v>1.14319528326986E-2</v>
      </c>
      <c r="Y14" s="14">
        <v>1.2474526929241701E-2</v>
      </c>
      <c r="Z14" s="14">
        <v>1.1969277868249599E-2</v>
      </c>
      <c r="AA14" s="14">
        <v>9.4729300753872894E-3</v>
      </c>
      <c r="AB14" s="14">
        <v>1.2002967677186701E-2</v>
      </c>
      <c r="AC14" s="14">
        <v>9.9691762096959808E-3</v>
      </c>
      <c r="AD14" s="14">
        <v>0</v>
      </c>
      <c r="AE14" s="14"/>
      <c r="AF14" s="14">
        <v>1.5748071777175101E-2</v>
      </c>
      <c r="AG14" s="14">
        <v>0</v>
      </c>
      <c r="AH14" s="14">
        <v>0</v>
      </c>
      <c r="AI14" s="14">
        <v>1.62138886556406E-2</v>
      </c>
      <c r="AJ14" s="14"/>
      <c r="AK14" s="14">
        <v>1.7747777759751199E-2</v>
      </c>
      <c r="AL14" s="14"/>
      <c r="AM14" s="14">
        <v>4.4533266430578904E-3</v>
      </c>
      <c r="AN14" s="14"/>
      <c r="AO14" s="14">
        <v>2.0611240299062701E-2</v>
      </c>
      <c r="AP14" s="14"/>
      <c r="AQ14" s="14">
        <v>1.6649701699971299E-2</v>
      </c>
      <c r="AR14" s="14">
        <v>2.0571460703246301E-2</v>
      </c>
      <c r="AS14" s="14">
        <v>1.0821286239541299E-2</v>
      </c>
      <c r="AT14" s="14"/>
      <c r="AU14" s="14">
        <v>2.2422398954570599E-2</v>
      </c>
      <c r="AV14" s="14"/>
      <c r="AW14" s="14">
        <v>1.2850614334396099E-2</v>
      </c>
      <c r="AX14" s="14"/>
      <c r="AY14" s="14">
        <v>1.51759484282023E-2</v>
      </c>
    </row>
    <row r="15" spans="2:51" x14ac:dyDescent="0.3">
      <c r="B15" s="15" t="s">
        <v>119</v>
      </c>
      <c r="C15" s="21">
        <v>0.69958960403120896</v>
      </c>
      <c r="D15" s="21">
        <v>0.69034531495120499</v>
      </c>
      <c r="E15" s="21">
        <v>0.70839722913904402</v>
      </c>
      <c r="F15" s="21"/>
      <c r="G15" s="21">
        <v>0.669872800572341</v>
      </c>
      <c r="H15" s="21">
        <v>0.68944695756604302</v>
      </c>
      <c r="I15" s="21">
        <v>0.72461971250058899</v>
      </c>
      <c r="J15" s="21">
        <v>0.72487076352758195</v>
      </c>
      <c r="K15" s="21">
        <v>0.654055920681474</v>
      </c>
      <c r="L15" s="21">
        <v>0.71755882817032901</v>
      </c>
      <c r="M15" s="21"/>
      <c r="N15" s="21">
        <v>0.77503751251114394</v>
      </c>
      <c r="O15" s="21">
        <v>0.69435000075900499</v>
      </c>
      <c r="P15" s="21">
        <v>0.69874370350165105</v>
      </c>
      <c r="Q15" s="21">
        <v>0.62122521671068398</v>
      </c>
      <c r="R15" s="21"/>
      <c r="S15" s="21">
        <v>0.63150837372336299</v>
      </c>
      <c r="T15" s="21">
        <v>0.65387180678816803</v>
      </c>
      <c r="U15" s="21">
        <v>0.773742229086681</v>
      </c>
      <c r="V15" s="21">
        <v>0.71032827061180703</v>
      </c>
      <c r="W15" s="21">
        <v>0.723439685270031</v>
      </c>
      <c r="X15" s="21">
        <v>0.61462080535838504</v>
      </c>
      <c r="Y15" s="21">
        <v>0.69020669920453004</v>
      </c>
      <c r="Z15" s="21">
        <v>0.78941700718976704</v>
      </c>
      <c r="AA15" s="21">
        <v>0.75057416909733998</v>
      </c>
      <c r="AB15" s="21">
        <v>0.75198230059432802</v>
      </c>
      <c r="AC15" s="21">
        <v>0.69508770904536898</v>
      </c>
      <c r="AD15" s="21">
        <v>0.75342017803221695</v>
      </c>
      <c r="AE15" s="21"/>
      <c r="AF15" s="21">
        <v>0.47412363399760499</v>
      </c>
      <c r="AG15" s="21">
        <v>0.63429779785663498</v>
      </c>
      <c r="AH15" s="21">
        <v>0.72792086727489402</v>
      </c>
      <c r="AI15" s="21">
        <v>0.79534741436904499</v>
      </c>
      <c r="AJ15" s="21"/>
      <c r="AK15" s="21">
        <v>0.62221654317615904</v>
      </c>
      <c r="AL15" s="21"/>
      <c r="AM15" s="21">
        <v>0.64394866273691698</v>
      </c>
      <c r="AN15" s="21"/>
      <c r="AO15" s="21">
        <v>0.52858889222411098</v>
      </c>
      <c r="AP15" s="21"/>
      <c r="AQ15" s="21">
        <v>0.48150283356251999</v>
      </c>
      <c r="AR15" s="21">
        <v>0.65038709394287497</v>
      </c>
      <c r="AS15" s="21">
        <v>0.787721093583448</v>
      </c>
      <c r="AT15" s="21"/>
      <c r="AU15" s="21">
        <v>0.51106212645792304</v>
      </c>
      <c r="AV15" s="21"/>
      <c r="AW15" s="21">
        <v>0.54296851714405903</v>
      </c>
      <c r="AX15" s="21"/>
      <c r="AY15" s="21">
        <v>0.55616516247129399</v>
      </c>
    </row>
    <row r="16" spans="2:51" x14ac:dyDescent="0.3">
      <c r="B16" s="15" t="s">
        <v>120</v>
      </c>
      <c r="C16" s="21">
        <v>0.17090941434933199</v>
      </c>
      <c r="D16" s="21">
        <v>0.169075103746677</v>
      </c>
      <c r="E16" s="21">
        <v>0.17245845800166201</v>
      </c>
      <c r="F16" s="21"/>
      <c r="G16" s="21">
        <v>0.156195962945507</v>
      </c>
      <c r="H16" s="21">
        <v>0.16257160002837701</v>
      </c>
      <c r="I16" s="21">
        <v>0.16673350792622399</v>
      </c>
      <c r="J16" s="21">
        <v>0.15844643238735701</v>
      </c>
      <c r="K16" s="21">
        <v>0.20775703754993399</v>
      </c>
      <c r="L16" s="21">
        <v>0.176392430615117</v>
      </c>
      <c r="M16" s="21"/>
      <c r="N16" s="21">
        <v>0.12504338129115</v>
      </c>
      <c r="O16" s="21">
        <v>0.17605900399041399</v>
      </c>
      <c r="P16" s="21">
        <v>0.165887870256616</v>
      </c>
      <c r="Q16" s="21">
        <v>0.22124535664845599</v>
      </c>
      <c r="R16" s="21"/>
      <c r="S16" s="21">
        <v>0.201471147226917</v>
      </c>
      <c r="T16" s="21">
        <v>0.18578426319652999</v>
      </c>
      <c r="U16" s="21">
        <v>0.138970323036467</v>
      </c>
      <c r="V16" s="21">
        <v>0.15417566068215099</v>
      </c>
      <c r="W16" s="21">
        <v>0.16181478111352901</v>
      </c>
      <c r="X16" s="21">
        <v>0.23783730497417199</v>
      </c>
      <c r="Y16" s="21">
        <v>0.17624711218415501</v>
      </c>
      <c r="Z16" s="21">
        <v>0.10644818855313599</v>
      </c>
      <c r="AA16" s="21">
        <v>0.14146471033274899</v>
      </c>
      <c r="AB16" s="21">
        <v>0.13924400775527099</v>
      </c>
      <c r="AC16" s="21">
        <v>0.16986781548197299</v>
      </c>
      <c r="AD16" s="21">
        <v>0.19597436158659101</v>
      </c>
      <c r="AE16" s="21"/>
      <c r="AF16" s="21">
        <v>0.33815709747754402</v>
      </c>
      <c r="AG16" s="21">
        <v>0.21883710924788399</v>
      </c>
      <c r="AH16" s="21">
        <v>0.15786945867240901</v>
      </c>
      <c r="AI16" s="21">
        <v>0.100167114411482</v>
      </c>
      <c r="AJ16" s="21"/>
      <c r="AK16" s="21">
        <v>0.23671112162847999</v>
      </c>
      <c r="AL16" s="21"/>
      <c r="AM16" s="21">
        <v>0.234639624276407</v>
      </c>
      <c r="AN16" s="21"/>
      <c r="AO16" s="21">
        <v>0.297819837582465</v>
      </c>
      <c r="AP16" s="21"/>
      <c r="AQ16" s="21">
        <v>0.32185771785335199</v>
      </c>
      <c r="AR16" s="21">
        <v>0.19318767865057601</v>
      </c>
      <c r="AS16" s="21">
        <v>0.112343834566984</v>
      </c>
      <c r="AT16" s="21"/>
      <c r="AU16" s="21">
        <v>0.29246690187627</v>
      </c>
      <c r="AV16" s="21"/>
      <c r="AW16" s="21">
        <v>0.27380089774718203</v>
      </c>
      <c r="AX16" s="21"/>
      <c r="AY16" s="21">
        <v>0.24186184546762601</v>
      </c>
    </row>
    <row r="17" spans="2:51" x14ac:dyDescent="0.3">
      <c r="B17" s="15" t="s">
        <v>121</v>
      </c>
      <c r="C17" s="22">
        <v>0.52868018968187602</v>
      </c>
      <c r="D17" s="22">
        <v>0.52127021120452699</v>
      </c>
      <c r="E17" s="22">
        <v>0.53593877113738198</v>
      </c>
      <c r="F17" s="22"/>
      <c r="G17" s="22">
        <v>0.51367683762683303</v>
      </c>
      <c r="H17" s="22">
        <v>0.52687535753766501</v>
      </c>
      <c r="I17" s="22">
        <v>0.557886204574365</v>
      </c>
      <c r="J17" s="22">
        <v>0.56642433114022495</v>
      </c>
      <c r="K17" s="22">
        <v>0.44629888313153998</v>
      </c>
      <c r="L17" s="22">
        <v>0.54116639755521201</v>
      </c>
      <c r="M17" s="22"/>
      <c r="N17" s="22">
        <v>0.64999413121999405</v>
      </c>
      <c r="O17" s="22">
        <v>0.51829099676859103</v>
      </c>
      <c r="P17" s="22">
        <v>0.53285583324503505</v>
      </c>
      <c r="Q17" s="22">
        <v>0.39997986006222902</v>
      </c>
      <c r="R17" s="22"/>
      <c r="S17" s="22">
        <v>0.43003722649644599</v>
      </c>
      <c r="T17" s="22">
        <v>0.46808754359163801</v>
      </c>
      <c r="U17" s="22">
        <v>0.63477190605021405</v>
      </c>
      <c r="V17" s="22">
        <v>0.55615260992965598</v>
      </c>
      <c r="W17" s="22">
        <v>0.56162490415650201</v>
      </c>
      <c r="X17" s="22">
        <v>0.37678350038421299</v>
      </c>
      <c r="Y17" s="22">
        <v>0.51395958702037503</v>
      </c>
      <c r="Z17" s="22">
        <v>0.68296881863663095</v>
      </c>
      <c r="AA17" s="22">
        <v>0.60910945876458999</v>
      </c>
      <c r="AB17" s="22">
        <v>0.61273829283905601</v>
      </c>
      <c r="AC17" s="22">
        <v>0.52521989356339605</v>
      </c>
      <c r="AD17" s="22">
        <v>0.55744581644562596</v>
      </c>
      <c r="AE17" s="22"/>
      <c r="AF17" s="22">
        <v>0.13596653652006099</v>
      </c>
      <c r="AG17" s="22">
        <v>0.41546068860875102</v>
      </c>
      <c r="AH17" s="22">
        <v>0.57005140860248404</v>
      </c>
      <c r="AI17" s="22">
        <v>0.69518029995756303</v>
      </c>
      <c r="AJ17" s="22"/>
      <c r="AK17" s="22">
        <v>0.38550542154767897</v>
      </c>
      <c r="AL17" s="22"/>
      <c r="AM17" s="22">
        <v>0.40930903846050998</v>
      </c>
      <c r="AN17" s="22"/>
      <c r="AO17" s="22">
        <v>0.23076905464164599</v>
      </c>
      <c r="AP17" s="22"/>
      <c r="AQ17" s="22">
        <v>0.15964511570916801</v>
      </c>
      <c r="AR17" s="22">
        <v>0.45719941529229902</v>
      </c>
      <c r="AS17" s="22">
        <v>0.67537725901646395</v>
      </c>
      <c r="AT17" s="22"/>
      <c r="AU17" s="22">
        <v>0.21859522458165301</v>
      </c>
      <c r="AV17" s="22"/>
      <c r="AW17" s="22">
        <v>0.269167619396878</v>
      </c>
      <c r="AX17" s="22"/>
      <c r="AY17" s="22">
        <v>0.31430331700366798</v>
      </c>
    </row>
    <row r="18" spans="2:51" x14ac:dyDescent="0.3">
      <c r="B18" s="16"/>
    </row>
    <row r="19" spans="2:51" x14ac:dyDescent="0.3">
      <c r="B19" t="s">
        <v>79</v>
      </c>
    </row>
    <row r="20" spans="2:51" x14ac:dyDescent="0.3">
      <c r="B20" t="s">
        <v>80</v>
      </c>
    </row>
    <row r="22" spans="2:51" x14ac:dyDescent="0.3">
      <c r="B22" s="8" t="str">
        <f>HYPERLINK("#'Contents'!A1", "Return to Contents")</f>
        <v>Return to Contents</v>
      </c>
    </row>
  </sheetData>
  <mergeCells count="13">
    <mergeCell ref="AW5"/>
    <mergeCell ref="AY5"/>
    <mergeCell ref="D2:AO2"/>
    <mergeCell ref="AK5"/>
    <mergeCell ref="AM5"/>
    <mergeCell ref="AO5"/>
    <mergeCell ref="AQ5:AS5"/>
    <mergeCell ref="AU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Y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5" width="10.6640625" customWidth="1"/>
    <col min="36" max="36" width="2.21875" customWidth="1"/>
    <col min="37" max="37" width="10.6640625" customWidth="1"/>
    <col min="38" max="38" width="2.21875" customWidth="1"/>
    <col min="39" max="39" width="10.6640625" customWidth="1"/>
    <col min="40" max="40" width="2.21875" customWidth="1"/>
    <col min="41" max="41" width="10.6640625" customWidth="1"/>
    <col min="42" max="42" width="2.21875" customWidth="1"/>
    <col min="43" max="45" width="10.6640625" customWidth="1"/>
    <col min="46" max="46" width="2.21875" customWidth="1"/>
    <col min="47" max="47" width="10.6640625" customWidth="1"/>
    <col min="48" max="48" width="2.21875" customWidth="1"/>
    <col min="49" max="49" width="10.6640625" customWidth="1"/>
    <col min="50" max="50" width="2.21875" customWidth="1"/>
    <col min="51" max="51" width="10.6640625" customWidth="1"/>
    <col min="52" max="52" width="2.21875" customWidth="1"/>
  </cols>
  <sheetData>
    <row r="2" spans="2:51" ht="40.049999999999997" customHeight="1" x14ac:dyDescent="0.3">
      <c r="D2" s="29" t="s">
        <v>136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51" ht="30" customHeight="1" x14ac:dyDescent="0.3">
      <c r="B5" s="19"/>
      <c r="C5" s="19"/>
      <c r="D5" s="30" t="s">
        <v>55</v>
      </c>
      <c r="E5" s="30"/>
      <c r="F5" s="19"/>
      <c r="G5" s="30" t="s">
        <v>56</v>
      </c>
      <c r="H5" s="30"/>
      <c r="I5" s="30"/>
      <c r="J5" s="30"/>
      <c r="K5" s="30"/>
      <c r="L5" s="30"/>
      <c r="M5" s="19"/>
      <c r="N5" s="30" t="s">
        <v>57</v>
      </c>
      <c r="O5" s="30"/>
      <c r="P5" s="30"/>
      <c r="Q5" s="30"/>
      <c r="R5" s="19"/>
      <c r="S5" s="30" t="s">
        <v>58</v>
      </c>
      <c r="T5" s="30"/>
      <c r="U5" s="30"/>
      <c r="V5" s="30"/>
      <c r="W5" s="30"/>
      <c r="X5" s="30"/>
      <c r="Y5" s="30"/>
      <c r="Z5" s="30"/>
      <c r="AA5" s="30"/>
      <c r="AB5" s="30"/>
      <c r="AC5" s="30"/>
      <c r="AD5" s="30"/>
      <c r="AE5" s="19"/>
      <c r="AF5" s="30" t="s">
        <v>43</v>
      </c>
      <c r="AG5" s="30"/>
      <c r="AH5" s="30"/>
      <c r="AI5" s="30"/>
      <c r="AJ5" s="19"/>
      <c r="AK5" s="30" t="s">
        <v>59</v>
      </c>
      <c r="AL5" s="19"/>
      <c r="AM5" s="30" t="s">
        <v>60</v>
      </c>
      <c r="AN5" s="19"/>
      <c r="AO5" s="30" t="s">
        <v>49</v>
      </c>
      <c r="AP5" s="19"/>
      <c r="AQ5" s="30" t="s">
        <v>61</v>
      </c>
      <c r="AR5" s="30"/>
      <c r="AS5" s="30"/>
      <c r="AT5" s="19"/>
      <c r="AU5" s="30" t="s">
        <v>52</v>
      </c>
      <c r="AV5" s="19"/>
      <c r="AW5" s="30" t="s">
        <v>62</v>
      </c>
      <c r="AX5" s="19"/>
      <c r="AY5" s="30" t="s">
        <v>54</v>
      </c>
    </row>
    <row r="6" spans="2:5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M6" s="12" t="s">
        <v>48</v>
      </c>
      <c r="AO6" s="12" t="s">
        <v>49</v>
      </c>
      <c r="AQ6" s="12" t="s">
        <v>43</v>
      </c>
      <c r="AR6" s="12" t="s">
        <v>50</v>
      </c>
      <c r="AS6" s="12" t="s">
        <v>51</v>
      </c>
      <c r="AU6" s="12" t="s">
        <v>52</v>
      </c>
      <c r="AW6" s="12" t="s">
        <v>53</v>
      </c>
      <c r="AY6" s="12" t="s">
        <v>54</v>
      </c>
    </row>
    <row r="7" spans="2:51" ht="30" customHeight="1" x14ac:dyDescent="0.3">
      <c r="B7" s="10" t="s">
        <v>19</v>
      </c>
      <c r="C7" s="10">
        <v>1790</v>
      </c>
      <c r="D7" s="10">
        <v>917</v>
      </c>
      <c r="E7" s="10">
        <v>863</v>
      </c>
      <c r="F7" s="10"/>
      <c r="G7" s="10">
        <v>280</v>
      </c>
      <c r="H7" s="10">
        <v>292</v>
      </c>
      <c r="I7" s="10">
        <v>305</v>
      </c>
      <c r="J7" s="10">
        <v>283</v>
      </c>
      <c r="K7" s="10">
        <v>257</v>
      </c>
      <c r="L7" s="10">
        <v>373</v>
      </c>
      <c r="M7" s="10"/>
      <c r="N7" s="10">
        <v>479</v>
      </c>
      <c r="O7" s="10">
        <v>461</v>
      </c>
      <c r="P7" s="10">
        <v>360</v>
      </c>
      <c r="Q7" s="10">
        <v>485</v>
      </c>
      <c r="R7" s="10"/>
      <c r="S7" s="10">
        <v>265</v>
      </c>
      <c r="T7" s="10">
        <v>236</v>
      </c>
      <c r="U7" s="10">
        <v>124</v>
      </c>
      <c r="V7" s="10">
        <v>138</v>
      </c>
      <c r="W7" s="10">
        <v>125</v>
      </c>
      <c r="X7" s="10">
        <v>162</v>
      </c>
      <c r="Y7" s="10">
        <v>143</v>
      </c>
      <c r="Z7" s="10">
        <v>78</v>
      </c>
      <c r="AA7" s="10">
        <v>196</v>
      </c>
      <c r="AB7" s="10">
        <v>166</v>
      </c>
      <c r="AC7" s="10">
        <v>97</v>
      </c>
      <c r="AD7" s="10">
        <v>60</v>
      </c>
      <c r="AE7" s="10"/>
      <c r="AF7" s="10">
        <v>416</v>
      </c>
      <c r="AG7" s="10">
        <v>94</v>
      </c>
      <c r="AH7" s="10">
        <v>276</v>
      </c>
      <c r="AI7" s="10">
        <v>976</v>
      </c>
      <c r="AJ7" s="10"/>
      <c r="AK7" s="10">
        <v>378</v>
      </c>
      <c r="AL7" s="10"/>
      <c r="AM7" s="10">
        <v>610</v>
      </c>
      <c r="AN7" s="10"/>
      <c r="AO7" s="10">
        <v>187</v>
      </c>
      <c r="AP7" s="10"/>
      <c r="AQ7" s="10">
        <v>455</v>
      </c>
      <c r="AR7" s="10">
        <v>136</v>
      </c>
      <c r="AS7" s="10">
        <v>1179</v>
      </c>
      <c r="AT7" s="10"/>
      <c r="AU7" s="10">
        <v>422</v>
      </c>
      <c r="AV7" s="10"/>
      <c r="AW7" s="10">
        <v>368</v>
      </c>
      <c r="AX7" s="10"/>
      <c r="AY7" s="10">
        <v>317</v>
      </c>
    </row>
    <row r="8" spans="2:51" ht="30" customHeight="1" x14ac:dyDescent="0.3">
      <c r="B8" s="11" t="s">
        <v>20</v>
      </c>
      <c r="C8" s="11">
        <v>1790</v>
      </c>
      <c r="D8" s="11">
        <v>878</v>
      </c>
      <c r="E8" s="11">
        <v>902</v>
      </c>
      <c r="F8" s="11"/>
      <c r="G8" s="11">
        <v>252</v>
      </c>
      <c r="H8" s="11">
        <v>305</v>
      </c>
      <c r="I8" s="11">
        <v>304</v>
      </c>
      <c r="J8" s="11">
        <v>303</v>
      </c>
      <c r="K8" s="11">
        <v>251</v>
      </c>
      <c r="L8" s="11">
        <v>375</v>
      </c>
      <c r="M8" s="11"/>
      <c r="N8" s="11">
        <v>481</v>
      </c>
      <c r="O8" s="11">
        <v>464</v>
      </c>
      <c r="P8" s="11">
        <v>393</v>
      </c>
      <c r="Q8" s="11">
        <v>447</v>
      </c>
      <c r="R8" s="11"/>
      <c r="S8" s="11">
        <v>251</v>
      </c>
      <c r="T8" s="11">
        <v>233</v>
      </c>
      <c r="U8" s="11">
        <v>143</v>
      </c>
      <c r="V8" s="11">
        <v>161</v>
      </c>
      <c r="W8" s="11">
        <v>125</v>
      </c>
      <c r="X8" s="11">
        <v>161</v>
      </c>
      <c r="Y8" s="11">
        <v>143</v>
      </c>
      <c r="Z8" s="11">
        <v>72</v>
      </c>
      <c r="AA8" s="11">
        <v>197</v>
      </c>
      <c r="AB8" s="11">
        <v>161</v>
      </c>
      <c r="AC8" s="11">
        <v>89</v>
      </c>
      <c r="AD8" s="11">
        <v>54</v>
      </c>
      <c r="AE8" s="11"/>
      <c r="AF8" s="11">
        <v>412</v>
      </c>
      <c r="AG8" s="11">
        <v>93</v>
      </c>
      <c r="AH8" s="11">
        <v>283</v>
      </c>
      <c r="AI8" s="11">
        <v>976</v>
      </c>
      <c r="AJ8" s="11"/>
      <c r="AK8" s="11">
        <v>374</v>
      </c>
      <c r="AL8" s="11"/>
      <c r="AM8" s="11">
        <v>601</v>
      </c>
      <c r="AN8" s="11"/>
      <c r="AO8" s="11">
        <v>190</v>
      </c>
      <c r="AP8" s="11"/>
      <c r="AQ8" s="11">
        <v>449</v>
      </c>
      <c r="AR8" s="11">
        <v>133</v>
      </c>
      <c r="AS8" s="11">
        <v>1186</v>
      </c>
      <c r="AT8" s="11"/>
      <c r="AU8" s="11">
        <v>413</v>
      </c>
      <c r="AV8" s="11"/>
      <c r="AW8" s="11">
        <v>365</v>
      </c>
      <c r="AX8" s="11"/>
      <c r="AY8" s="11">
        <v>313</v>
      </c>
    </row>
    <row r="9" spans="2:51" x14ac:dyDescent="0.3">
      <c r="B9" s="15" t="s">
        <v>113</v>
      </c>
      <c r="C9" s="14">
        <v>0.30329680233698098</v>
      </c>
      <c r="D9" s="14">
        <v>0.29384423555766398</v>
      </c>
      <c r="E9" s="14">
        <v>0.31376601969436002</v>
      </c>
      <c r="F9" s="14"/>
      <c r="G9" s="14">
        <v>0.29782483126738801</v>
      </c>
      <c r="H9" s="14">
        <v>0.35903424632034903</v>
      </c>
      <c r="I9" s="14">
        <v>0.32908265743857601</v>
      </c>
      <c r="J9" s="14">
        <v>0.32128120874806099</v>
      </c>
      <c r="K9" s="14">
        <v>0.24597042811786801</v>
      </c>
      <c r="L9" s="14">
        <v>0.26449814642026798</v>
      </c>
      <c r="M9" s="14"/>
      <c r="N9" s="14">
        <v>0.38669256416898301</v>
      </c>
      <c r="O9" s="14">
        <v>0.29416948357537398</v>
      </c>
      <c r="P9" s="14">
        <v>0.28459929711389498</v>
      </c>
      <c r="Q9" s="14">
        <v>0.23610922384656699</v>
      </c>
      <c r="R9" s="14"/>
      <c r="S9" s="14">
        <v>0.31931009415807399</v>
      </c>
      <c r="T9" s="14">
        <v>0.24385701606520099</v>
      </c>
      <c r="U9" s="14">
        <v>0.27730060934490303</v>
      </c>
      <c r="V9" s="14">
        <v>0.32091500007700602</v>
      </c>
      <c r="W9" s="14">
        <v>0.31319349546192399</v>
      </c>
      <c r="X9" s="14">
        <v>0.300013440250053</v>
      </c>
      <c r="Y9" s="14">
        <v>0.29745875170617297</v>
      </c>
      <c r="Z9" s="14">
        <v>0.313918398695267</v>
      </c>
      <c r="AA9" s="14">
        <v>0.32463627300035602</v>
      </c>
      <c r="AB9" s="14">
        <v>0.30531416629887398</v>
      </c>
      <c r="AC9" s="14">
        <v>0.29446100254115498</v>
      </c>
      <c r="AD9" s="14">
        <v>0.42055981119501101</v>
      </c>
      <c r="AE9" s="14"/>
      <c r="AF9" s="14">
        <v>0.13934911816198001</v>
      </c>
      <c r="AG9" s="14">
        <v>0.211408035572034</v>
      </c>
      <c r="AH9" s="14">
        <v>0.24254077264569901</v>
      </c>
      <c r="AI9" s="14">
        <v>0.40157975950258101</v>
      </c>
      <c r="AJ9" s="14"/>
      <c r="AK9" s="14">
        <v>0.211632908628793</v>
      </c>
      <c r="AL9" s="14"/>
      <c r="AM9" s="14">
        <v>0.24364097645503499</v>
      </c>
      <c r="AN9" s="14"/>
      <c r="AO9" s="14">
        <v>0.188440167919949</v>
      </c>
      <c r="AP9" s="14"/>
      <c r="AQ9" s="14">
        <v>0.141809565008611</v>
      </c>
      <c r="AR9" s="14">
        <v>0.17421554495264799</v>
      </c>
      <c r="AS9" s="14">
        <v>0.37891155551790101</v>
      </c>
      <c r="AT9" s="14"/>
      <c r="AU9" s="14">
        <v>0.14468732487225</v>
      </c>
      <c r="AV9" s="14"/>
      <c r="AW9" s="14">
        <v>0.17257949714655199</v>
      </c>
      <c r="AX9" s="14"/>
      <c r="AY9" s="14">
        <v>0.17059513986792799</v>
      </c>
    </row>
    <row r="10" spans="2:51" x14ac:dyDescent="0.3">
      <c r="B10" s="15" t="s">
        <v>114</v>
      </c>
      <c r="C10" s="14">
        <v>0.20352657324638801</v>
      </c>
      <c r="D10" s="14">
        <v>0.20822739744677499</v>
      </c>
      <c r="E10" s="14">
        <v>0.19776187834019099</v>
      </c>
      <c r="F10" s="14"/>
      <c r="G10" s="14">
        <v>0.24573157739776</v>
      </c>
      <c r="H10" s="14">
        <v>0.20832253427797101</v>
      </c>
      <c r="I10" s="14">
        <v>0.17991269875193699</v>
      </c>
      <c r="J10" s="14">
        <v>0.219889522498216</v>
      </c>
      <c r="K10" s="14">
        <v>0.188294370719086</v>
      </c>
      <c r="L10" s="14">
        <v>0.18736807522212401</v>
      </c>
      <c r="M10" s="14"/>
      <c r="N10" s="14">
        <v>0.237733135813089</v>
      </c>
      <c r="O10" s="14">
        <v>0.185928966786993</v>
      </c>
      <c r="P10" s="14">
        <v>0.213472909392973</v>
      </c>
      <c r="Q10" s="14">
        <v>0.176440541704172</v>
      </c>
      <c r="R10" s="14"/>
      <c r="S10" s="14">
        <v>0.188689397089147</v>
      </c>
      <c r="T10" s="14">
        <v>0.24031337607971701</v>
      </c>
      <c r="U10" s="14">
        <v>0.21614465026850799</v>
      </c>
      <c r="V10" s="14">
        <v>0.14623639520478901</v>
      </c>
      <c r="W10" s="14">
        <v>0.16141213723624501</v>
      </c>
      <c r="X10" s="14">
        <v>0.235387383829601</v>
      </c>
      <c r="Y10" s="14">
        <v>0.200066435710442</v>
      </c>
      <c r="Z10" s="14">
        <v>0.27272107015861502</v>
      </c>
      <c r="AA10" s="14">
        <v>0.228628049081638</v>
      </c>
      <c r="AB10" s="14">
        <v>0.20090871198708099</v>
      </c>
      <c r="AC10" s="14">
        <v>0.19416532597158301</v>
      </c>
      <c r="AD10" s="14">
        <v>0.102155931258802</v>
      </c>
      <c r="AE10" s="14"/>
      <c r="AF10" s="14">
        <v>0.17986561743061799</v>
      </c>
      <c r="AG10" s="14">
        <v>0.17629292073046701</v>
      </c>
      <c r="AH10" s="14">
        <v>0.18906565244888601</v>
      </c>
      <c r="AI10" s="14">
        <v>0.21633076428075601</v>
      </c>
      <c r="AJ10" s="14"/>
      <c r="AK10" s="14">
        <v>0.17572337361267701</v>
      </c>
      <c r="AL10" s="14"/>
      <c r="AM10" s="14">
        <v>0.18117225906171899</v>
      </c>
      <c r="AN10" s="14"/>
      <c r="AO10" s="14">
        <v>0.20495098685372501</v>
      </c>
      <c r="AP10" s="14"/>
      <c r="AQ10" s="14">
        <v>0.19178251382869799</v>
      </c>
      <c r="AR10" s="14">
        <v>0.225012730284609</v>
      </c>
      <c r="AS10" s="14">
        <v>0.20561989560094801</v>
      </c>
      <c r="AT10" s="14"/>
      <c r="AU10" s="14">
        <v>0.207477364935962</v>
      </c>
      <c r="AV10" s="14"/>
      <c r="AW10" s="14">
        <v>0.20811330406897499</v>
      </c>
      <c r="AX10" s="14"/>
      <c r="AY10" s="14">
        <v>0.23683424332776601</v>
      </c>
    </row>
    <row r="11" spans="2:51" x14ac:dyDescent="0.3">
      <c r="B11" s="15" t="s">
        <v>115</v>
      </c>
      <c r="C11" s="14">
        <v>0.16537810139126</v>
      </c>
      <c r="D11" s="14">
        <v>0.15802351244276899</v>
      </c>
      <c r="E11" s="14">
        <v>0.17203400023604701</v>
      </c>
      <c r="F11" s="14"/>
      <c r="G11" s="14">
        <v>0.18117973812989699</v>
      </c>
      <c r="H11" s="14">
        <v>0.147016984280155</v>
      </c>
      <c r="I11" s="14">
        <v>0.14504230934116999</v>
      </c>
      <c r="J11" s="14">
        <v>0.14819302988385599</v>
      </c>
      <c r="K11" s="14">
        <v>0.19078954720847599</v>
      </c>
      <c r="L11" s="14">
        <v>0.183092607634149</v>
      </c>
      <c r="M11" s="14"/>
      <c r="N11" s="14">
        <v>0.136583450056316</v>
      </c>
      <c r="O11" s="14">
        <v>0.185251563528645</v>
      </c>
      <c r="P11" s="14">
        <v>0.172455759926154</v>
      </c>
      <c r="Q11" s="14">
        <v>0.16900581691573299</v>
      </c>
      <c r="R11" s="14"/>
      <c r="S11" s="14">
        <v>0.186549146134217</v>
      </c>
      <c r="T11" s="14">
        <v>0.15385809636166201</v>
      </c>
      <c r="U11" s="14">
        <v>0.20921975242756199</v>
      </c>
      <c r="V11" s="14">
        <v>0.18363614535109701</v>
      </c>
      <c r="W11" s="14">
        <v>0.19079257998277999</v>
      </c>
      <c r="X11" s="14">
        <v>9.5576165799583598E-2</v>
      </c>
      <c r="Y11" s="14">
        <v>0.158715972324184</v>
      </c>
      <c r="Z11" s="14">
        <v>0.25705436436920298</v>
      </c>
      <c r="AA11" s="14">
        <v>0.122465571759642</v>
      </c>
      <c r="AB11" s="14">
        <v>0.18794458546655701</v>
      </c>
      <c r="AC11" s="14">
        <v>0.11122847558395201</v>
      </c>
      <c r="AD11" s="14">
        <v>0.16936884082065201</v>
      </c>
      <c r="AE11" s="14"/>
      <c r="AF11" s="14">
        <v>0.14452103725455101</v>
      </c>
      <c r="AG11" s="14">
        <v>0.19131819022785601</v>
      </c>
      <c r="AH11" s="14">
        <v>0.220366005169322</v>
      </c>
      <c r="AI11" s="14">
        <v>0.15754553181884301</v>
      </c>
      <c r="AJ11" s="14"/>
      <c r="AK11" s="14">
        <v>0.16970437612332001</v>
      </c>
      <c r="AL11" s="14"/>
      <c r="AM11" s="14">
        <v>0.163805104378588</v>
      </c>
      <c r="AN11" s="14"/>
      <c r="AO11" s="14">
        <v>0.135869481802604</v>
      </c>
      <c r="AP11" s="14"/>
      <c r="AQ11" s="14">
        <v>0.14766170325477701</v>
      </c>
      <c r="AR11" s="14">
        <v>0.176391205458615</v>
      </c>
      <c r="AS11" s="14">
        <v>0.170374698541882</v>
      </c>
      <c r="AT11" s="14"/>
      <c r="AU11" s="14">
        <v>0.154440461875965</v>
      </c>
      <c r="AV11" s="14"/>
      <c r="AW11" s="14">
        <v>0.15677295275770201</v>
      </c>
      <c r="AX11" s="14"/>
      <c r="AY11" s="14">
        <v>0.167849877655251</v>
      </c>
    </row>
    <row r="12" spans="2:51" x14ac:dyDescent="0.3">
      <c r="B12" s="15" t="s">
        <v>116</v>
      </c>
      <c r="C12" s="14">
        <v>0.14594305522349599</v>
      </c>
      <c r="D12" s="14">
        <v>0.14121195087197499</v>
      </c>
      <c r="E12" s="14">
        <v>0.15115057458530301</v>
      </c>
      <c r="F12" s="14"/>
      <c r="G12" s="14">
        <v>0.13486138057583999</v>
      </c>
      <c r="H12" s="14">
        <v>0.11837651468103801</v>
      </c>
      <c r="I12" s="14">
        <v>0.17412655455818901</v>
      </c>
      <c r="J12" s="14">
        <v>0.115493053686559</v>
      </c>
      <c r="K12" s="14">
        <v>0.13141923235255201</v>
      </c>
      <c r="L12" s="14">
        <v>0.187317705746506</v>
      </c>
      <c r="M12" s="14"/>
      <c r="N12" s="14">
        <v>0.13057867366613901</v>
      </c>
      <c r="O12" s="14">
        <v>0.14201394942940601</v>
      </c>
      <c r="P12" s="14">
        <v>0.14184645973054</v>
      </c>
      <c r="Q12" s="14">
        <v>0.17178880449060099</v>
      </c>
      <c r="R12" s="14"/>
      <c r="S12" s="14">
        <v>0.124627278362794</v>
      </c>
      <c r="T12" s="14">
        <v>0.20081570720547201</v>
      </c>
      <c r="U12" s="14">
        <v>0.153203572080403</v>
      </c>
      <c r="V12" s="14">
        <v>0.12837394674918301</v>
      </c>
      <c r="W12" s="14">
        <v>0.102204768349713</v>
      </c>
      <c r="X12" s="14">
        <v>0.15177393915394599</v>
      </c>
      <c r="Y12" s="14">
        <v>0.14166035843385499</v>
      </c>
      <c r="Z12" s="14">
        <v>6.0812938692472597E-2</v>
      </c>
      <c r="AA12" s="14">
        <v>0.16000446657647299</v>
      </c>
      <c r="AB12" s="14">
        <v>0.167761219343315</v>
      </c>
      <c r="AC12" s="14">
        <v>0.15543586711420199</v>
      </c>
      <c r="AD12" s="14">
        <v>0.118051222855516</v>
      </c>
      <c r="AE12" s="14"/>
      <c r="AF12" s="14">
        <v>0.18763804835672401</v>
      </c>
      <c r="AG12" s="14">
        <v>0.11588527764892299</v>
      </c>
      <c r="AH12" s="14">
        <v>0.17384996275561901</v>
      </c>
      <c r="AI12" s="14">
        <v>0.121726845121331</v>
      </c>
      <c r="AJ12" s="14"/>
      <c r="AK12" s="14">
        <v>0.17421295926701399</v>
      </c>
      <c r="AL12" s="14"/>
      <c r="AM12" s="14">
        <v>0.151677670006197</v>
      </c>
      <c r="AN12" s="14"/>
      <c r="AO12" s="14">
        <v>0.18166265048468799</v>
      </c>
      <c r="AP12" s="14"/>
      <c r="AQ12" s="14">
        <v>0.179355478257989</v>
      </c>
      <c r="AR12" s="14">
        <v>0.21138640192443101</v>
      </c>
      <c r="AS12" s="14">
        <v>0.12500231802543399</v>
      </c>
      <c r="AT12" s="14"/>
      <c r="AU12" s="14">
        <v>0.17412147300345601</v>
      </c>
      <c r="AV12" s="14"/>
      <c r="AW12" s="14">
        <v>0.18664132818836901</v>
      </c>
      <c r="AX12" s="14"/>
      <c r="AY12" s="14">
        <v>0.18769767482230701</v>
      </c>
    </row>
    <row r="13" spans="2:51" x14ac:dyDescent="0.3">
      <c r="B13" s="15" t="s">
        <v>117</v>
      </c>
      <c r="C13" s="14">
        <v>0.15786965205419501</v>
      </c>
      <c r="D13" s="14">
        <v>0.17791917423950199</v>
      </c>
      <c r="E13" s="14">
        <v>0.13791143321452501</v>
      </c>
      <c r="F13" s="14"/>
      <c r="G13" s="14">
        <v>0.104509962425007</v>
      </c>
      <c r="H13" s="14">
        <v>0.14548504676342799</v>
      </c>
      <c r="I13" s="14">
        <v>0.15104965571485099</v>
      </c>
      <c r="J13" s="14">
        <v>0.16172931085617201</v>
      </c>
      <c r="K13" s="14">
        <v>0.22483387935480301</v>
      </c>
      <c r="L13" s="14">
        <v>0.161420753493977</v>
      </c>
      <c r="M13" s="14"/>
      <c r="N13" s="14">
        <v>9.1979967474927996E-2</v>
      </c>
      <c r="O13" s="14">
        <v>0.170003388872836</v>
      </c>
      <c r="P13" s="14">
        <v>0.15911910993915601</v>
      </c>
      <c r="Q13" s="14">
        <v>0.21684324424717</v>
      </c>
      <c r="R13" s="14"/>
      <c r="S13" s="14">
        <v>0.16595874738139799</v>
      </c>
      <c r="T13" s="14">
        <v>0.13880985911847901</v>
      </c>
      <c r="U13" s="14">
        <v>0.10293835545534</v>
      </c>
      <c r="V13" s="14">
        <v>0.187284353002551</v>
      </c>
      <c r="W13" s="14">
        <v>0.22235320083874899</v>
      </c>
      <c r="X13" s="14">
        <v>0.19971251497123299</v>
      </c>
      <c r="Y13" s="14">
        <v>0.15411732319230101</v>
      </c>
      <c r="Z13" s="14">
        <v>9.5493228084442702E-2</v>
      </c>
      <c r="AA13" s="14">
        <v>0.14452555185181301</v>
      </c>
      <c r="AB13" s="14">
        <v>0.107326121241788</v>
      </c>
      <c r="AC13" s="14">
        <v>0.21184248774192899</v>
      </c>
      <c r="AD13" s="14">
        <v>0.18986419387001899</v>
      </c>
      <c r="AE13" s="14"/>
      <c r="AF13" s="14">
        <v>0.33065061666245499</v>
      </c>
      <c r="AG13" s="14">
        <v>0.28477097973668097</v>
      </c>
      <c r="AH13" s="14">
        <v>0.166394359781186</v>
      </c>
      <c r="AI13" s="14">
        <v>7.3730613253006796E-2</v>
      </c>
      <c r="AJ13" s="14"/>
      <c r="AK13" s="14">
        <v>0.241535732469148</v>
      </c>
      <c r="AL13" s="14"/>
      <c r="AM13" s="14">
        <v>0.23990946437372501</v>
      </c>
      <c r="AN13" s="14"/>
      <c r="AO13" s="14">
        <v>0.25710921540631998</v>
      </c>
      <c r="AP13" s="14"/>
      <c r="AQ13" s="14">
        <v>0.32018174958327</v>
      </c>
      <c r="AR13" s="14">
        <v>0.17082042106957199</v>
      </c>
      <c r="AS13" s="14">
        <v>9.7750347914795394E-2</v>
      </c>
      <c r="AT13" s="14"/>
      <c r="AU13" s="14">
        <v>0.287081181201844</v>
      </c>
      <c r="AV13" s="14"/>
      <c r="AW13" s="14">
        <v>0.25716042494849101</v>
      </c>
      <c r="AX13" s="14"/>
      <c r="AY13" s="14">
        <v>0.21300496601678601</v>
      </c>
    </row>
    <row r="14" spans="2:51" x14ac:dyDescent="0.3">
      <c r="B14" s="15" t="s">
        <v>118</v>
      </c>
      <c r="C14" s="14">
        <v>2.39858157476797E-2</v>
      </c>
      <c r="D14" s="14">
        <v>2.0773729441314299E-2</v>
      </c>
      <c r="E14" s="14">
        <v>2.7376093929574599E-2</v>
      </c>
      <c r="F14" s="14"/>
      <c r="G14" s="14">
        <v>3.5892510204107997E-2</v>
      </c>
      <c r="H14" s="14">
        <v>2.1764673677060298E-2</v>
      </c>
      <c r="I14" s="14">
        <v>2.0786124195277499E-2</v>
      </c>
      <c r="J14" s="14">
        <v>3.3413874327136397E-2</v>
      </c>
      <c r="K14" s="14">
        <v>1.8692542247214599E-2</v>
      </c>
      <c r="L14" s="14">
        <v>1.6302711482977399E-2</v>
      </c>
      <c r="M14" s="14"/>
      <c r="N14" s="14">
        <v>1.6432208820544299E-2</v>
      </c>
      <c r="O14" s="14">
        <v>2.2632647806745201E-2</v>
      </c>
      <c r="P14" s="14">
        <v>2.85064638972823E-2</v>
      </c>
      <c r="Q14" s="14">
        <v>2.9812368795756199E-2</v>
      </c>
      <c r="R14" s="14"/>
      <c r="S14" s="14">
        <v>1.4865336874370199E-2</v>
      </c>
      <c r="T14" s="14">
        <v>2.2345945169469601E-2</v>
      </c>
      <c r="U14" s="14">
        <v>4.1193060423284099E-2</v>
      </c>
      <c r="V14" s="14">
        <v>3.3554159615373599E-2</v>
      </c>
      <c r="W14" s="14">
        <v>1.00438181305891E-2</v>
      </c>
      <c r="X14" s="14">
        <v>1.7536555995583399E-2</v>
      </c>
      <c r="Y14" s="14">
        <v>4.79811586330448E-2</v>
      </c>
      <c r="Z14" s="14">
        <v>0</v>
      </c>
      <c r="AA14" s="14">
        <v>1.9740087730078199E-2</v>
      </c>
      <c r="AB14" s="14">
        <v>3.0745195662385399E-2</v>
      </c>
      <c r="AC14" s="14">
        <v>3.2866841047179601E-2</v>
      </c>
      <c r="AD14" s="14">
        <v>0</v>
      </c>
      <c r="AE14" s="14"/>
      <c r="AF14" s="14">
        <v>1.79755621336707E-2</v>
      </c>
      <c r="AG14" s="14">
        <v>2.0324596084039599E-2</v>
      </c>
      <c r="AH14" s="14">
        <v>7.7832471992882197E-3</v>
      </c>
      <c r="AI14" s="14">
        <v>2.90864860234816E-2</v>
      </c>
      <c r="AJ14" s="14"/>
      <c r="AK14" s="14">
        <v>2.7190649899048701E-2</v>
      </c>
      <c r="AL14" s="14"/>
      <c r="AM14" s="14">
        <v>1.9794525724735602E-2</v>
      </c>
      <c r="AN14" s="14"/>
      <c r="AO14" s="14">
        <v>3.1967497532714099E-2</v>
      </c>
      <c r="AP14" s="14"/>
      <c r="AQ14" s="14">
        <v>1.92089900666545E-2</v>
      </c>
      <c r="AR14" s="14">
        <v>4.2173696310125602E-2</v>
      </c>
      <c r="AS14" s="14">
        <v>2.23411843990396E-2</v>
      </c>
      <c r="AT14" s="14"/>
      <c r="AU14" s="14">
        <v>3.2192194110522397E-2</v>
      </c>
      <c r="AV14" s="14"/>
      <c r="AW14" s="14">
        <v>1.87324928899111E-2</v>
      </c>
      <c r="AX14" s="14"/>
      <c r="AY14" s="14">
        <v>2.40180983099616E-2</v>
      </c>
    </row>
    <row r="15" spans="2:51" x14ac:dyDescent="0.3">
      <c r="B15" s="15" t="s">
        <v>119</v>
      </c>
      <c r="C15" s="21">
        <v>0.50682337558336898</v>
      </c>
      <c r="D15" s="21">
        <v>0.50207163300444002</v>
      </c>
      <c r="E15" s="21">
        <v>0.51152789803455101</v>
      </c>
      <c r="F15" s="21"/>
      <c r="G15" s="21">
        <v>0.54355640866514798</v>
      </c>
      <c r="H15" s="21">
        <v>0.56735678059831895</v>
      </c>
      <c r="I15" s="21">
        <v>0.50899535619051295</v>
      </c>
      <c r="J15" s="21">
        <v>0.54117073124627602</v>
      </c>
      <c r="K15" s="21">
        <v>0.43426479883695401</v>
      </c>
      <c r="L15" s="21">
        <v>0.45186622164239099</v>
      </c>
      <c r="M15" s="21"/>
      <c r="N15" s="21">
        <v>0.62442569998207198</v>
      </c>
      <c r="O15" s="21">
        <v>0.48009845036236798</v>
      </c>
      <c r="P15" s="21">
        <v>0.49807220650686801</v>
      </c>
      <c r="Q15" s="21">
        <v>0.41254976555074002</v>
      </c>
      <c r="R15" s="21"/>
      <c r="S15" s="21">
        <v>0.50799949124722099</v>
      </c>
      <c r="T15" s="21">
        <v>0.48417039214491697</v>
      </c>
      <c r="U15" s="21">
        <v>0.49344525961341201</v>
      </c>
      <c r="V15" s="21">
        <v>0.467151395281795</v>
      </c>
      <c r="W15" s="21">
        <v>0.47460563269817002</v>
      </c>
      <c r="X15" s="21">
        <v>0.53540082407965395</v>
      </c>
      <c r="Y15" s="21">
        <v>0.497525187416615</v>
      </c>
      <c r="Z15" s="21">
        <v>0.58663946885388096</v>
      </c>
      <c r="AA15" s="21">
        <v>0.55326432208199405</v>
      </c>
      <c r="AB15" s="21">
        <v>0.50622287828595502</v>
      </c>
      <c r="AC15" s="21">
        <v>0.48862632851273802</v>
      </c>
      <c r="AD15" s="21">
        <v>0.52271574245381303</v>
      </c>
      <c r="AE15" s="21"/>
      <c r="AF15" s="21">
        <v>0.319214735592599</v>
      </c>
      <c r="AG15" s="21">
        <v>0.38770095630250101</v>
      </c>
      <c r="AH15" s="21">
        <v>0.43160642509458502</v>
      </c>
      <c r="AI15" s="21">
        <v>0.617910523783337</v>
      </c>
      <c r="AJ15" s="21"/>
      <c r="AK15" s="21">
        <v>0.38735628224147001</v>
      </c>
      <c r="AL15" s="21"/>
      <c r="AM15" s="21">
        <v>0.42481323551675398</v>
      </c>
      <c r="AN15" s="21"/>
      <c r="AO15" s="21">
        <v>0.39339115477367398</v>
      </c>
      <c r="AP15" s="21"/>
      <c r="AQ15" s="21">
        <v>0.33359207883730901</v>
      </c>
      <c r="AR15" s="21">
        <v>0.39922827523725601</v>
      </c>
      <c r="AS15" s="21">
        <v>0.58453145111884897</v>
      </c>
      <c r="AT15" s="21"/>
      <c r="AU15" s="21">
        <v>0.35216468980821197</v>
      </c>
      <c r="AV15" s="21"/>
      <c r="AW15" s="21">
        <v>0.38069280121552701</v>
      </c>
      <c r="AX15" s="21"/>
      <c r="AY15" s="21">
        <v>0.40742938319569499</v>
      </c>
    </row>
    <row r="16" spans="2:51" x14ac:dyDescent="0.3">
      <c r="B16" s="15" t="s">
        <v>120</v>
      </c>
      <c r="C16" s="21">
        <v>0.303812707277691</v>
      </c>
      <c r="D16" s="21">
        <v>0.31913112511147701</v>
      </c>
      <c r="E16" s="21">
        <v>0.28906200779982799</v>
      </c>
      <c r="F16" s="21"/>
      <c r="G16" s="21">
        <v>0.239371343000847</v>
      </c>
      <c r="H16" s="21">
        <v>0.26386156144446599</v>
      </c>
      <c r="I16" s="21">
        <v>0.32517621027304</v>
      </c>
      <c r="J16" s="21">
        <v>0.27722236454273103</v>
      </c>
      <c r="K16" s="21">
        <v>0.35625311170735502</v>
      </c>
      <c r="L16" s="21">
        <v>0.34873845924048202</v>
      </c>
      <c r="M16" s="21"/>
      <c r="N16" s="21">
        <v>0.22255864114106699</v>
      </c>
      <c r="O16" s="21">
        <v>0.31201733830224199</v>
      </c>
      <c r="P16" s="21">
        <v>0.30096556966969501</v>
      </c>
      <c r="Q16" s="21">
        <v>0.38863204873777102</v>
      </c>
      <c r="R16" s="21"/>
      <c r="S16" s="21">
        <v>0.29058602574419201</v>
      </c>
      <c r="T16" s="21">
        <v>0.33962556632395102</v>
      </c>
      <c r="U16" s="21">
        <v>0.256141927535742</v>
      </c>
      <c r="V16" s="21">
        <v>0.31565829975173498</v>
      </c>
      <c r="W16" s="21">
        <v>0.32455796918846203</v>
      </c>
      <c r="X16" s="21">
        <v>0.35148645412517898</v>
      </c>
      <c r="Y16" s="21">
        <v>0.29577768162615597</v>
      </c>
      <c r="Z16" s="21">
        <v>0.156306166776915</v>
      </c>
      <c r="AA16" s="21">
        <v>0.30453001842828598</v>
      </c>
      <c r="AB16" s="21">
        <v>0.27508734058510298</v>
      </c>
      <c r="AC16" s="21">
        <v>0.36727835485613097</v>
      </c>
      <c r="AD16" s="21">
        <v>0.30791541672553602</v>
      </c>
      <c r="AE16" s="21"/>
      <c r="AF16" s="21">
        <v>0.51828866501917903</v>
      </c>
      <c r="AG16" s="21">
        <v>0.40065625738560401</v>
      </c>
      <c r="AH16" s="21">
        <v>0.34024432253680498</v>
      </c>
      <c r="AI16" s="21">
        <v>0.19545745837433801</v>
      </c>
      <c r="AJ16" s="21"/>
      <c r="AK16" s="21">
        <v>0.41574869173616202</v>
      </c>
      <c r="AL16" s="21"/>
      <c r="AM16" s="21">
        <v>0.39158713437992199</v>
      </c>
      <c r="AN16" s="21"/>
      <c r="AO16" s="21">
        <v>0.43877186589100697</v>
      </c>
      <c r="AP16" s="21"/>
      <c r="AQ16" s="21">
        <v>0.49953722784125898</v>
      </c>
      <c r="AR16" s="21">
        <v>0.38220682299400199</v>
      </c>
      <c r="AS16" s="21">
        <v>0.22275266594022899</v>
      </c>
      <c r="AT16" s="21"/>
      <c r="AU16" s="21">
        <v>0.46120265420529999</v>
      </c>
      <c r="AV16" s="21"/>
      <c r="AW16" s="21">
        <v>0.44380175313685899</v>
      </c>
      <c r="AX16" s="21"/>
      <c r="AY16" s="21">
        <v>0.40070264083909302</v>
      </c>
    </row>
    <row r="17" spans="2:51" x14ac:dyDescent="0.3">
      <c r="B17" s="15" t="s">
        <v>121</v>
      </c>
      <c r="C17" s="22">
        <v>0.20301066830567699</v>
      </c>
      <c r="D17" s="22">
        <v>0.18294050789296301</v>
      </c>
      <c r="E17" s="22">
        <v>0.22246589023472299</v>
      </c>
      <c r="F17" s="22"/>
      <c r="G17" s="22">
        <v>0.30418506566430198</v>
      </c>
      <c r="H17" s="22">
        <v>0.30349521915385402</v>
      </c>
      <c r="I17" s="22">
        <v>0.183819145917472</v>
      </c>
      <c r="J17" s="22">
        <v>0.26394836670354499</v>
      </c>
      <c r="K17" s="22">
        <v>7.8011687129599494E-2</v>
      </c>
      <c r="L17" s="22">
        <v>0.103127762401909</v>
      </c>
      <c r="M17" s="22"/>
      <c r="N17" s="22">
        <v>0.40186705884100499</v>
      </c>
      <c r="O17" s="22">
        <v>0.16808111206012599</v>
      </c>
      <c r="P17" s="22">
        <v>0.197106636837173</v>
      </c>
      <c r="Q17" s="22">
        <v>2.39177168129684E-2</v>
      </c>
      <c r="R17" s="22"/>
      <c r="S17" s="22">
        <v>0.21741346550302901</v>
      </c>
      <c r="T17" s="22">
        <v>0.144544825820967</v>
      </c>
      <c r="U17" s="22">
        <v>0.23730333207766999</v>
      </c>
      <c r="V17" s="22">
        <v>0.15149309553005999</v>
      </c>
      <c r="W17" s="22">
        <v>0.150047663509708</v>
      </c>
      <c r="X17" s="22">
        <v>0.18391436995447499</v>
      </c>
      <c r="Y17" s="22">
        <v>0.201747505790459</v>
      </c>
      <c r="Z17" s="22">
        <v>0.43033330207696602</v>
      </c>
      <c r="AA17" s="22">
        <v>0.24873430365370799</v>
      </c>
      <c r="AB17" s="22">
        <v>0.23113553770085199</v>
      </c>
      <c r="AC17" s="22">
        <v>0.121347973656606</v>
      </c>
      <c r="AD17" s="22">
        <v>0.21480032572827801</v>
      </c>
      <c r="AE17" s="22"/>
      <c r="AF17" s="22">
        <v>-0.199073929426581</v>
      </c>
      <c r="AG17" s="22">
        <v>-1.29553010831025E-2</v>
      </c>
      <c r="AH17" s="22">
        <v>9.1362102557780406E-2</v>
      </c>
      <c r="AI17" s="22">
        <v>0.42245306540899902</v>
      </c>
      <c r="AJ17" s="22"/>
      <c r="AK17" s="22">
        <v>-2.83924094946921E-2</v>
      </c>
      <c r="AL17" s="22"/>
      <c r="AM17" s="22">
        <v>3.3226101136831603E-2</v>
      </c>
      <c r="AN17" s="22"/>
      <c r="AO17" s="22">
        <v>-4.53807111173328E-2</v>
      </c>
      <c r="AP17" s="22"/>
      <c r="AQ17" s="22">
        <v>-0.16594514900394999</v>
      </c>
      <c r="AR17" s="22">
        <v>1.7021452243254E-2</v>
      </c>
      <c r="AS17" s="22">
        <v>0.36177878517862</v>
      </c>
      <c r="AT17" s="22"/>
      <c r="AU17" s="22">
        <v>-0.109037964397088</v>
      </c>
      <c r="AV17" s="22"/>
      <c r="AW17" s="22">
        <v>-6.3108951921332104E-2</v>
      </c>
      <c r="AX17" s="22"/>
      <c r="AY17" s="22">
        <v>6.7267423566020898E-3</v>
      </c>
    </row>
    <row r="18" spans="2:51" x14ac:dyDescent="0.3">
      <c r="B18" s="16"/>
    </row>
    <row r="19" spans="2:51" x14ac:dyDescent="0.3">
      <c r="B19" t="s">
        <v>79</v>
      </c>
    </row>
    <row r="20" spans="2:51" x14ac:dyDescent="0.3">
      <c r="B20" t="s">
        <v>80</v>
      </c>
    </row>
    <row r="22" spans="2:51" x14ac:dyDescent="0.3">
      <c r="B22" s="8" t="str">
        <f>HYPERLINK("#'Contents'!A1", "Return to Contents")</f>
        <v>Return to Contents</v>
      </c>
    </row>
  </sheetData>
  <mergeCells count="13">
    <mergeCell ref="AW5"/>
    <mergeCell ref="AY5"/>
    <mergeCell ref="D2:AO2"/>
    <mergeCell ref="AK5"/>
    <mergeCell ref="AM5"/>
    <mergeCell ref="AO5"/>
    <mergeCell ref="AQ5:AS5"/>
    <mergeCell ref="AU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Y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5" width="10.6640625" customWidth="1"/>
    <col min="36" max="36" width="2.21875" customWidth="1"/>
    <col min="37" max="37" width="10.6640625" customWidth="1"/>
    <col min="38" max="38" width="2.21875" customWidth="1"/>
    <col min="39" max="39" width="10.6640625" customWidth="1"/>
    <col min="40" max="40" width="2.21875" customWidth="1"/>
    <col min="41" max="41" width="10.6640625" customWidth="1"/>
    <col min="42" max="42" width="2.21875" customWidth="1"/>
    <col min="43" max="45" width="10.6640625" customWidth="1"/>
    <col min="46" max="46" width="2.21875" customWidth="1"/>
    <col min="47" max="47" width="10.6640625" customWidth="1"/>
    <col min="48" max="48" width="2.21875" customWidth="1"/>
    <col min="49" max="49" width="10.6640625" customWidth="1"/>
    <col min="50" max="50" width="2.21875" customWidth="1"/>
    <col min="51" max="51" width="10.6640625" customWidth="1"/>
    <col min="52" max="52" width="2.21875" customWidth="1"/>
  </cols>
  <sheetData>
    <row r="2" spans="2:51" ht="40.049999999999997" customHeight="1" x14ac:dyDescent="0.3">
      <c r="D2" s="29" t="s">
        <v>137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51" ht="30" customHeight="1" x14ac:dyDescent="0.3">
      <c r="B5" s="19"/>
      <c r="C5" s="19"/>
      <c r="D5" s="30" t="s">
        <v>55</v>
      </c>
      <c r="E5" s="30"/>
      <c r="F5" s="19"/>
      <c r="G5" s="30" t="s">
        <v>56</v>
      </c>
      <c r="H5" s="30"/>
      <c r="I5" s="30"/>
      <c r="J5" s="30"/>
      <c r="K5" s="30"/>
      <c r="L5" s="30"/>
      <c r="M5" s="19"/>
      <c r="N5" s="30" t="s">
        <v>57</v>
      </c>
      <c r="O5" s="30"/>
      <c r="P5" s="30"/>
      <c r="Q5" s="30"/>
      <c r="R5" s="19"/>
      <c r="S5" s="30" t="s">
        <v>58</v>
      </c>
      <c r="T5" s="30"/>
      <c r="U5" s="30"/>
      <c r="V5" s="30"/>
      <c r="W5" s="30"/>
      <c r="X5" s="30"/>
      <c r="Y5" s="30"/>
      <c r="Z5" s="30"/>
      <c r="AA5" s="30"/>
      <c r="AB5" s="30"/>
      <c r="AC5" s="30"/>
      <c r="AD5" s="30"/>
      <c r="AE5" s="19"/>
      <c r="AF5" s="30" t="s">
        <v>43</v>
      </c>
      <c r="AG5" s="30"/>
      <c r="AH5" s="30"/>
      <c r="AI5" s="30"/>
      <c r="AJ5" s="19"/>
      <c r="AK5" s="30" t="s">
        <v>59</v>
      </c>
      <c r="AL5" s="19"/>
      <c r="AM5" s="30" t="s">
        <v>60</v>
      </c>
      <c r="AN5" s="19"/>
      <c r="AO5" s="30" t="s">
        <v>49</v>
      </c>
      <c r="AP5" s="19"/>
      <c r="AQ5" s="30" t="s">
        <v>61</v>
      </c>
      <c r="AR5" s="30"/>
      <c r="AS5" s="30"/>
      <c r="AT5" s="19"/>
      <c r="AU5" s="30" t="s">
        <v>52</v>
      </c>
      <c r="AV5" s="19"/>
      <c r="AW5" s="30" t="s">
        <v>62</v>
      </c>
      <c r="AX5" s="19"/>
      <c r="AY5" s="30" t="s">
        <v>54</v>
      </c>
    </row>
    <row r="6" spans="2:5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M6" s="12" t="s">
        <v>48</v>
      </c>
      <c r="AO6" s="12" t="s">
        <v>49</v>
      </c>
      <c r="AQ6" s="12" t="s">
        <v>43</v>
      </c>
      <c r="AR6" s="12" t="s">
        <v>50</v>
      </c>
      <c r="AS6" s="12" t="s">
        <v>51</v>
      </c>
      <c r="AU6" s="12" t="s">
        <v>52</v>
      </c>
      <c r="AW6" s="12" t="s">
        <v>53</v>
      </c>
      <c r="AY6" s="12" t="s">
        <v>54</v>
      </c>
    </row>
    <row r="7" spans="2:51" ht="30" customHeight="1" x14ac:dyDescent="0.3">
      <c r="B7" s="10" t="s">
        <v>19</v>
      </c>
      <c r="C7" s="10">
        <v>1790</v>
      </c>
      <c r="D7" s="10">
        <v>917</v>
      </c>
      <c r="E7" s="10">
        <v>863</v>
      </c>
      <c r="F7" s="10"/>
      <c r="G7" s="10">
        <v>280</v>
      </c>
      <c r="H7" s="10">
        <v>292</v>
      </c>
      <c r="I7" s="10">
        <v>305</v>
      </c>
      <c r="J7" s="10">
        <v>283</v>
      </c>
      <c r="K7" s="10">
        <v>257</v>
      </c>
      <c r="L7" s="10">
        <v>373</v>
      </c>
      <c r="M7" s="10"/>
      <c r="N7" s="10">
        <v>479</v>
      </c>
      <c r="O7" s="10">
        <v>461</v>
      </c>
      <c r="P7" s="10">
        <v>360</v>
      </c>
      <c r="Q7" s="10">
        <v>485</v>
      </c>
      <c r="R7" s="10"/>
      <c r="S7" s="10">
        <v>265</v>
      </c>
      <c r="T7" s="10">
        <v>236</v>
      </c>
      <c r="U7" s="10">
        <v>124</v>
      </c>
      <c r="V7" s="10">
        <v>138</v>
      </c>
      <c r="W7" s="10">
        <v>125</v>
      </c>
      <c r="X7" s="10">
        <v>162</v>
      </c>
      <c r="Y7" s="10">
        <v>143</v>
      </c>
      <c r="Z7" s="10">
        <v>78</v>
      </c>
      <c r="AA7" s="10">
        <v>196</v>
      </c>
      <c r="AB7" s="10">
        <v>166</v>
      </c>
      <c r="AC7" s="10">
        <v>97</v>
      </c>
      <c r="AD7" s="10">
        <v>60</v>
      </c>
      <c r="AE7" s="10"/>
      <c r="AF7" s="10">
        <v>416</v>
      </c>
      <c r="AG7" s="10">
        <v>94</v>
      </c>
      <c r="AH7" s="10">
        <v>276</v>
      </c>
      <c r="AI7" s="10">
        <v>976</v>
      </c>
      <c r="AJ7" s="10"/>
      <c r="AK7" s="10">
        <v>378</v>
      </c>
      <c r="AL7" s="10"/>
      <c r="AM7" s="10">
        <v>610</v>
      </c>
      <c r="AN7" s="10"/>
      <c r="AO7" s="10">
        <v>187</v>
      </c>
      <c r="AP7" s="10"/>
      <c r="AQ7" s="10">
        <v>455</v>
      </c>
      <c r="AR7" s="10">
        <v>136</v>
      </c>
      <c r="AS7" s="10">
        <v>1179</v>
      </c>
      <c r="AT7" s="10"/>
      <c r="AU7" s="10">
        <v>422</v>
      </c>
      <c r="AV7" s="10"/>
      <c r="AW7" s="10">
        <v>368</v>
      </c>
      <c r="AX7" s="10"/>
      <c r="AY7" s="10">
        <v>317</v>
      </c>
    </row>
    <row r="8" spans="2:51" ht="30" customHeight="1" x14ac:dyDescent="0.3">
      <c r="B8" s="11" t="s">
        <v>20</v>
      </c>
      <c r="C8" s="11">
        <v>1790</v>
      </c>
      <c r="D8" s="11">
        <v>878</v>
      </c>
      <c r="E8" s="11">
        <v>902</v>
      </c>
      <c r="F8" s="11"/>
      <c r="G8" s="11">
        <v>252</v>
      </c>
      <c r="H8" s="11">
        <v>305</v>
      </c>
      <c r="I8" s="11">
        <v>304</v>
      </c>
      <c r="J8" s="11">
        <v>303</v>
      </c>
      <c r="K8" s="11">
        <v>251</v>
      </c>
      <c r="L8" s="11">
        <v>375</v>
      </c>
      <c r="M8" s="11"/>
      <c r="N8" s="11">
        <v>481</v>
      </c>
      <c r="O8" s="11">
        <v>464</v>
      </c>
      <c r="P8" s="11">
        <v>393</v>
      </c>
      <c r="Q8" s="11">
        <v>447</v>
      </c>
      <c r="R8" s="11"/>
      <c r="S8" s="11">
        <v>251</v>
      </c>
      <c r="T8" s="11">
        <v>233</v>
      </c>
      <c r="U8" s="11">
        <v>143</v>
      </c>
      <c r="V8" s="11">
        <v>161</v>
      </c>
      <c r="W8" s="11">
        <v>125</v>
      </c>
      <c r="X8" s="11">
        <v>161</v>
      </c>
      <c r="Y8" s="11">
        <v>143</v>
      </c>
      <c r="Z8" s="11">
        <v>72</v>
      </c>
      <c r="AA8" s="11">
        <v>197</v>
      </c>
      <c r="AB8" s="11">
        <v>161</v>
      </c>
      <c r="AC8" s="11">
        <v>89</v>
      </c>
      <c r="AD8" s="11">
        <v>54</v>
      </c>
      <c r="AE8" s="11"/>
      <c r="AF8" s="11">
        <v>412</v>
      </c>
      <c r="AG8" s="11">
        <v>93</v>
      </c>
      <c r="AH8" s="11">
        <v>283</v>
      </c>
      <c r="AI8" s="11">
        <v>976</v>
      </c>
      <c r="AJ8" s="11"/>
      <c r="AK8" s="11">
        <v>374</v>
      </c>
      <c r="AL8" s="11"/>
      <c r="AM8" s="11">
        <v>601</v>
      </c>
      <c r="AN8" s="11"/>
      <c r="AO8" s="11">
        <v>190</v>
      </c>
      <c r="AP8" s="11"/>
      <c r="AQ8" s="11">
        <v>449</v>
      </c>
      <c r="AR8" s="11">
        <v>133</v>
      </c>
      <c r="AS8" s="11">
        <v>1186</v>
      </c>
      <c r="AT8" s="11"/>
      <c r="AU8" s="11">
        <v>413</v>
      </c>
      <c r="AV8" s="11"/>
      <c r="AW8" s="11">
        <v>365</v>
      </c>
      <c r="AX8" s="11"/>
      <c r="AY8" s="11">
        <v>313</v>
      </c>
    </row>
    <row r="9" spans="2:51" x14ac:dyDescent="0.3">
      <c r="B9" s="15" t="s">
        <v>113</v>
      </c>
      <c r="C9" s="14">
        <v>0.38697972841023098</v>
      </c>
      <c r="D9" s="14">
        <v>0.37193349130452902</v>
      </c>
      <c r="E9" s="14">
        <v>0.401345618157952</v>
      </c>
      <c r="F9" s="14"/>
      <c r="G9" s="14">
        <v>0.37066557948184897</v>
      </c>
      <c r="H9" s="14">
        <v>0.39035014196986201</v>
      </c>
      <c r="I9" s="14">
        <v>0.38976392259243098</v>
      </c>
      <c r="J9" s="14">
        <v>0.41229503112551202</v>
      </c>
      <c r="K9" s="14">
        <v>0.343506607101699</v>
      </c>
      <c r="L9" s="14">
        <v>0.40158104852899301</v>
      </c>
      <c r="M9" s="14"/>
      <c r="N9" s="14">
        <v>0.46450524060631398</v>
      </c>
      <c r="O9" s="14">
        <v>0.37150106669614802</v>
      </c>
      <c r="P9" s="14">
        <v>0.377594525958662</v>
      </c>
      <c r="Q9" s="14">
        <v>0.32101912633984098</v>
      </c>
      <c r="R9" s="14"/>
      <c r="S9" s="14">
        <v>0.37717020419215203</v>
      </c>
      <c r="T9" s="14">
        <v>0.36203128361793002</v>
      </c>
      <c r="U9" s="14">
        <v>0.452118968073984</v>
      </c>
      <c r="V9" s="14">
        <v>0.42304506197535102</v>
      </c>
      <c r="W9" s="14">
        <v>0.37696904998361502</v>
      </c>
      <c r="X9" s="14">
        <v>0.377967788772611</v>
      </c>
      <c r="Y9" s="14">
        <v>0.34402648507982903</v>
      </c>
      <c r="Z9" s="14">
        <v>0.38671386643790701</v>
      </c>
      <c r="AA9" s="14">
        <v>0.36159548988939999</v>
      </c>
      <c r="AB9" s="14">
        <v>0.40589297347647602</v>
      </c>
      <c r="AC9" s="14">
        <v>0.40104998151946097</v>
      </c>
      <c r="AD9" s="14">
        <v>0.43742396776120901</v>
      </c>
      <c r="AE9" s="14"/>
      <c r="AF9" s="14">
        <v>0.20239242083509801</v>
      </c>
      <c r="AG9" s="14">
        <v>0.29092139306161802</v>
      </c>
      <c r="AH9" s="14">
        <v>0.37038346813530498</v>
      </c>
      <c r="AI9" s="14">
        <v>0.48390408843676103</v>
      </c>
      <c r="AJ9" s="14"/>
      <c r="AK9" s="14">
        <v>0.30615429513541798</v>
      </c>
      <c r="AL9" s="14"/>
      <c r="AM9" s="14">
        <v>0.33153542087933502</v>
      </c>
      <c r="AN9" s="14"/>
      <c r="AO9" s="14">
        <v>0.238631509284295</v>
      </c>
      <c r="AP9" s="14"/>
      <c r="AQ9" s="14">
        <v>0.19702931452626701</v>
      </c>
      <c r="AR9" s="14">
        <v>0.29218788561863301</v>
      </c>
      <c r="AS9" s="14">
        <v>0.470208852027863</v>
      </c>
      <c r="AT9" s="14"/>
      <c r="AU9" s="14">
        <v>0.214056430971031</v>
      </c>
      <c r="AV9" s="14"/>
      <c r="AW9" s="14">
        <v>0.219290955048285</v>
      </c>
      <c r="AX9" s="14"/>
      <c r="AY9" s="14">
        <v>0.239020663822266</v>
      </c>
    </row>
    <row r="10" spans="2:51" x14ac:dyDescent="0.3">
      <c r="B10" s="15" t="s">
        <v>114</v>
      </c>
      <c r="C10" s="14">
        <v>0.238330196177164</v>
      </c>
      <c r="D10" s="14">
        <v>0.250019943761979</v>
      </c>
      <c r="E10" s="14">
        <v>0.227261115719571</v>
      </c>
      <c r="F10" s="14"/>
      <c r="G10" s="14">
        <v>0.249828545432704</v>
      </c>
      <c r="H10" s="14">
        <v>0.23286087499501901</v>
      </c>
      <c r="I10" s="14">
        <v>0.22397001288842699</v>
      </c>
      <c r="J10" s="14">
        <v>0.27407764429384202</v>
      </c>
      <c r="K10" s="14">
        <v>0.23269546134459501</v>
      </c>
      <c r="L10" s="14">
        <v>0.22156831558464499</v>
      </c>
      <c r="M10" s="14"/>
      <c r="N10" s="14">
        <v>0.28531063402256301</v>
      </c>
      <c r="O10" s="14">
        <v>0.248857589232271</v>
      </c>
      <c r="P10" s="14">
        <v>0.227241150231315</v>
      </c>
      <c r="Q10" s="14">
        <v>0.18926385402145399</v>
      </c>
      <c r="R10" s="14"/>
      <c r="S10" s="14">
        <v>0.22159276468296599</v>
      </c>
      <c r="T10" s="14">
        <v>0.26136399533603299</v>
      </c>
      <c r="U10" s="14">
        <v>0.20252385717274399</v>
      </c>
      <c r="V10" s="14">
        <v>0.196845979988788</v>
      </c>
      <c r="W10" s="14">
        <v>0.20656527028089</v>
      </c>
      <c r="X10" s="14">
        <v>0.205598730471171</v>
      </c>
      <c r="Y10" s="14">
        <v>0.26548519253904801</v>
      </c>
      <c r="Z10" s="14">
        <v>0.31177036186368501</v>
      </c>
      <c r="AA10" s="14">
        <v>0.26382538470929701</v>
      </c>
      <c r="AB10" s="14">
        <v>0.26058102956802098</v>
      </c>
      <c r="AC10" s="14">
        <v>0.25503826056727202</v>
      </c>
      <c r="AD10" s="14">
        <v>0.249626297416184</v>
      </c>
      <c r="AE10" s="14"/>
      <c r="AF10" s="14">
        <v>0.21655019611426601</v>
      </c>
      <c r="AG10" s="14">
        <v>0.25713989316744001</v>
      </c>
      <c r="AH10" s="14">
        <v>0.22769278761949999</v>
      </c>
      <c r="AI10" s="14">
        <v>0.244628340123732</v>
      </c>
      <c r="AJ10" s="14"/>
      <c r="AK10" s="14">
        <v>0.23740433498122501</v>
      </c>
      <c r="AL10" s="14"/>
      <c r="AM10" s="14">
        <v>0.234776289487551</v>
      </c>
      <c r="AN10" s="14"/>
      <c r="AO10" s="14">
        <v>0.25196626061767302</v>
      </c>
      <c r="AP10" s="14"/>
      <c r="AQ10" s="14">
        <v>0.23804525585933201</v>
      </c>
      <c r="AR10" s="14">
        <v>0.28306601340340098</v>
      </c>
      <c r="AS10" s="14">
        <v>0.23239429740918</v>
      </c>
      <c r="AT10" s="14"/>
      <c r="AU10" s="14">
        <v>0.25041326147573501</v>
      </c>
      <c r="AV10" s="14"/>
      <c r="AW10" s="14">
        <v>0.26210174133778102</v>
      </c>
      <c r="AX10" s="14"/>
      <c r="AY10" s="14">
        <v>0.27872161360110498</v>
      </c>
    </row>
    <row r="11" spans="2:51" x14ac:dyDescent="0.3">
      <c r="B11" s="15" t="s">
        <v>115</v>
      </c>
      <c r="C11" s="14">
        <v>0.14935275633390099</v>
      </c>
      <c r="D11" s="14">
        <v>0.15543267158440199</v>
      </c>
      <c r="E11" s="14">
        <v>0.143038991969164</v>
      </c>
      <c r="F11" s="14"/>
      <c r="G11" s="14">
        <v>0.18233042976043501</v>
      </c>
      <c r="H11" s="14">
        <v>0.14924742880560099</v>
      </c>
      <c r="I11" s="14">
        <v>0.137063907821383</v>
      </c>
      <c r="J11" s="14">
        <v>0.11500767201946099</v>
      </c>
      <c r="K11" s="14">
        <v>0.17252215111209501</v>
      </c>
      <c r="L11" s="14">
        <v>0.14949752255518001</v>
      </c>
      <c r="M11" s="14"/>
      <c r="N11" s="14">
        <v>0.10251933045316</v>
      </c>
      <c r="O11" s="14">
        <v>0.161507805515751</v>
      </c>
      <c r="P11" s="14">
        <v>0.14058725935013</v>
      </c>
      <c r="Q11" s="14">
        <v>0.19650832484519501</v>
      </c>
      <c r="R11" s="14"/>
      <c r="S11" s="14">
        <v>0.180333598066792</v>
      </c>
      <c r="T11" s="14">
        <v>0.174682668135065</v>
      </c>
      <c r="U11" s="14">
        <v>0.165917764290515</v>
      </c>
      <c r="V11" s="14">
        <v>0.11485716937314901</v>
      </c>
      <c r="W11" s="14">
        <v>0.17673216037800499</v>
      </c>
      <c r="X11" s="14">
        <v>0.122376919371382</v>
      </c>
      <c r="Y11" s="14">
        <v>0.12574709505486001</v>
      </c>
      <c r="Z11" s="14">
        <v>0.12967622775482801</v>
      </c>
      <c r="AA11" s="14">
        <v>0.15249736556899901</v>
      </c>
      <c r="AB11" s="14">
        <v>0.148738254032661</v>
      </c>
      <c r="AC11" s="14">
        <v>9.8542102157308201E-2</v>
      </c>
      <c r="AD11" s="14">
        <v>0.134845613847943</v>
      </c>
      <c r="AE11" s="14"/>
      <c r="AF11" s="14">
        <v>0.18017404642641799</v>
      </c>
      <c r="AG11" s="14">
        <v>0.20280345936570601</v>
      </c>
      <c r="AH11" s="14">
        <v>0.15860316848783601</v>
      </c>
      <c r="AI11" s="14">
        <v>0.127422516999916</v>
      </c>
      <c r="AJ11" s="14"/>
      <c r="AK11" s="14">
        <v>0.173458715743983</v>
      </c>
      <c r="AL11" s="14"/>
      <c r="AM11" s="14">
        <v>0.14319891133857099</v>
      </c>
      <c r="AN11" s="14"/>
      <c r="AO11" s="14">
        <v>0.137750819825152</v>
      </c>
      <c r="AP11" s="14"/>
      <c r="AQ11" s="14">
        <v>0.179672863156633</v>
      </c>
      <c r="AR11" s="14">
        <v>0.22717317264669801</v>
      </c>
      <c r="AS11" s="14">
        <v>0.128345364715553</v>
      </c>
      <c r="AT11" s="14"/>
      <c r="AU11" s="14">
        <v>0.19142852015313599</v>
      </c>
      <c r="AV11" s="14"/>
      <c r="AW11" s="14">
        <v>0.183590934037864</v>
      </c>
      <c r="AX11" s="14"/>
      <c r="AY11" s="14">
        <v>0.16789091750967999</v>
      </c>
    </row>
    <row r="12" spans="2:51" x14ac:dyDescent="0.3">
      <c r="B12" s="15" t="s">
        <v>116</v>
      </c>
      <c r="C12" s="14">
        <v>9.7002723841064897E-2</v>
      </c>
      <c r="D12" s="14">
        <v>8.9207045194224094E-2</v>
      </c>
      <c r="E12" s="14">
        <v>0.104649046826586</v>
      </c>
      <c r="F12" s="14"/>
      <c r="G12" s="14">
        <v>8.6981539925812507E-2</v>
      </c>
      <c r="H12" s="14">
        <v>0.101303177000721</v>
      </c>
      <c r="I12" s="14">
        <v>0.117842359245516</v>
      </c>
      <c r="J12" s="14">
        <v>8.5979225186316399E-2</v>
      </c>
      <c r="K12" s="14">
        <v>9.4898892312943697E-2</v>
      </c>
      <c r="L12" s="14">
        <v>9.3649223946660101E-2</v>
      </c>
      <c r="M12" s="14"/>
      <c r="N12" s="14">
        <v>7.9822785451433398E-2</v>
      </c>
      <c r="O12" s="14">
        <v>9.1731916085746504E-2</v>
      </c>
      <c r="P12" s="14">
        <v>0.117193517355799</v>
      </c>
      <c r="Q12" s="14">
        <v>0.104294081630316</v>
      </c>
      <c r="R12" s="14"/>
      <c r="S12" s="14">
        <v>7.07794828155663E-2</v>
      </c>
      <c r="T12" s="14">
        <v>0.102002617841582</v>
      </c>
      <c r="U12" s="14">
        <v>8.8149929575516706E-2</v>
      </c>
      <c r="V12" s="14">
        <v>0.12355762080782801</v>
      </c>
      <c r="W12" s="14">
        <v>0.110605282222109</v>
      </c>
      <c r="X12" s="14">
        <v>9.8184547619447199E-2</v>
      </c>
      <c r="Y12" s="14">
        <v>0.140375658740126</v>
      </c>
      <c r="Z12" s="14">
        <v>8.8044494413647104E-2</v>
      </c>
      <c r="AA12" s="14">
        <v>9.6159698075581099E-2</v>
      </c>
      <c r="AB12" s="14">
        <v>7.8678555956416402E-2</v>
      </c>
      <c r="AC12" s="14">
        <v>8.5027685747645201E-2</v>
      </c>
      <c r="AD12" s="14">
        <v>8.1149300365756794E-2</v>
      </c>
      <c r="AE12" s="14"/>
      <c r="AF12" s="14">
        <v>0.18021475169696599</v>
      </c>
      <c r="AG12" s="14">
        <v>6.6569068481407603E-2</v>
      </c>
      <c r="AH12" s="14">
        <v>0.12109952261837501</v>
      </c>
      <c r="AI12" s="14">
        <v>5.84966795401832E-2</v>
      </c>
      <c r="AJ12" s="14"/>
      <c r="AK12" s="14">
        <v>0.113460120020734</v>
      </c>
      <c r="AL12" s="14"/>
      <c r="AM12" s="14">
        <v>0.12534763299599799</v>
      </c>
      <c r="AN12" s="14"/>
      <c r="AO12" s="14">
        <v>0.18353984645438401</v>
      </c>
      <c r="AP12" s="14"/>
      <c r="AQ12" s="14">
        <v>0.16371616979870601</v>
      </c>
      <c r="AR12" s="14">
        <v>8.9952708208444795E-2</v>
      </c>
      <c r="AS12" s="14">
        <v>7.2428484297918594E-2</v>
      </c>
      <c r="AT12" s="14"/>
      <c r="AU12" s="14">
        <v>0.15151237061198999</v>
      </c>
      <c r="AV12" s="14"/>
      <c r="AW12" s="14">
        <v>0.16369876907618</v>
      </c>
      <c r="AX12" s="14"/>
      <c r="AY12" s="14">
        <v>0.160959844883901</v>
      </c>
    </row>
    <row r="13" spans="2:51" x14ac:dyDescent="0.3">
      <c r="B13" s="15" t="s">
        <v>117</v>
      </c>
      <c r="C13" s="14">
        <v>9.6658613054793896E-2</v>
      </c>
      <c r="D13" s="14">
        <v>0.110850508724222</v>
      </c>
      <c r="E13" s="14">
        <v>8.2807241872619702E-2</v>
      </c>
      <c r="F13" s="14"/>
      <c r="G13" s="14">
        <v>7.73207282169978E-2</v>
      </c>
      <c r="H13" s="14">
        <v>0.10741515218159101</v>
      </c>
      <c r="I13" s="14">
        <v>0.10449031479943</v>
      </c>
      <c r="J13" s="14">
        <v>8.0338004816414496E-2</v>
      </c>
      <c r="K13" s="14">
        <v>0.12039299790287999</v>
      </c>
      <c r="L13" s="14">
        <v>9.1856823865546597E-2</v>
      </c>
      <c r="M13" s="14"/>
      <c r="N13" s="14">
        <v>5.1601665384131599E-2</v>
      </c>
      <c r="O13" s="14">
        <v>9.8221468500910097E-2</v>
      </c>
      <c r="P13" s="14">
        <v>0.102060017545668</v>
      </c>
      <c r="Q13" s="14">
        <v>0.13985272491821901</v>
      </c>
      <c r="R13" s="14"/>
      <c r="S13" s="14">
        <v>0.13186889515515601</v>
      </c>
      <c r="T13" s="14">
        <v>8.1226351202618896E-2</v>
      </c>
      <c r="U13" s="14">
        <v>5.0307953870002399E-2</v>
      </c>
      <c r="V13" s="14">
        <v>0.100274805718139</v>
      </c>
      <c r="W13" s="14">
        <v>9.6100083523135496E-2</v>
      </c>
      <c r="X13" s="14">
        <v>0.14600205483485401</v>
      </c>
      <c r="Y13" s="14">
        <v>9.5887837116168204E-2</v>
      </c>
      <c r="Z13" s="14">
        <v>7.1825771661682705E-2</v>
      </c>
      <c r="AA13" s="14">
        <v>9.5840252651524405E-2</v>
      </c>
      <c r="AB13" s="14">
        <v>5.3091933439183003E-2</v>
      </c>
      <c r="AC13" s="14">
        <v>0.12941054804270799</v>
      </c>
      <c r="AD13" s="14">
        <v>7.9772506053387607E-2</v>
      </c>
      <c r="AE13" s="14"/>
      <c r="AF13" s="14">
        <v>0.19295153741813301</v>
      </c>
      <c r="AG13" s="14">
        <v>0.18256618592382801</v>
      </c>
      <c r="AH13" s="14">
        <v>8.9039762143286294E-2</v>
      </c>
      <c r="AI13" s="14">
        <v>5.1689701416906098E-2</v>
      </c>
      <c r="AJ13" s="14"/>
      <c r="AK13" s="14">
        <v>0.13969991050952099</v>
      </c>
      <c r="AL13" s="14"/>
      <c r="AM13" s="14">
        <v>0.14528668559917299</v>
      </c>
      <c r="AN13" s="14"/>
      <c r="AO13" s="14">
        <v>0.160743580607417</v>
      </c>
      <c r="AP13" s="14"/>
      <c r="AQ13" s="14">
        <v>0.18716844789418399</v>
      </c>
      <c r="AR13" s="14">
        <v>8.6672189768519703E-2</v>
      </c>
      <c r="AS13" s="14">
        <v>6.5222221965341304E-2</v>
      </c>
      <c r="AT13" s="14"/>
      <c r="AU13" s="14">
        <v>0.155538212983343</v>
      </c>
      <c r="AV13" s="14"/>
      <c r="AW13" s="14">
        <v>0.14529308455079501</v>
      </c>
      <c r="AX13" s="14"/>
      <c r="AY13" s="14">
        <v>0.12856487197087399</v>
      </c>
    </row>
    <row r="14" spans="2:51" x14ac:dyDescent="0.3">
      <c r="B14" s="15" t="s">
        <v>118</v>
      </c>
      <c r="C14" s="14">
        <v>3.1675982182845799E-2</v>
      </c>
      <c r="D14" s="14">
        <v>2.2556339430643099E-2</v>
      </c>
      <c r="E14" s="14">
        <v>4.0897985454107402E-2</v>
      </c>
      <c r="F14" s="14"/>
      <c r="G14" s="14">
        <v>3.2873177182201299E-2</v>
      </c>
      <c r="H14" s="14">
        <v>1.8823225047206502E-2</v>
      </c>
      <c r="I14" s="14">
        <v>2.68694826528133E-2</v>
      </c>
      <c r="J14" s="14">
        <v>3.2302422558453697E-2</v>
      </c>
      <c r="K14" s="14">
        <v>3.5983890225786998E-2</v>
      </c>
      <c r="L14" s="14">
        <v>4.1847065518974998E-2</v>
      </c>
      <c r="M14" s="14"/>
      <c r="N14" s="14">
        <v>1.6240344082397801E-2</v>
      </c>
      <c r="O14" s="14">
        <v>2.81801539691728E-2</v>
      </c>
      <c r="P14" s="14">
        <v>3.5323529558424799E-2</v>
      </c>
      <c r="Q14" s="14">
        <v>4.9061888244974101E-2</v>
      </c>
      <c r="R14" s="14"/>
      <c r="S14" s="14">
        <v>1.82550550873679E-2</v>
      </c>
      <c r="T14" s="14">
        <v>1.86930838667702E-2</v>
      </c>
      <c r="U14" s="14">
        <v>4.0981527017237902E-2</v>
      </c>
      <c r="V14" s="14">
        <v>4.1419362136744402E-2</v>
      </c>
      <c r="W14" s="14">
        <v>3.3028153612245398E-2</v>
      </c>
      <c r="X14" s="14">
        <v>4.9869958930535398E-2</v>
      </c>
      <c r="Y14" s="14">
        <v>2.8477731469968799E-2</v>
      </c>
      <c r="Z14" s="14">
        <v>1.1969277868249599E-2</v>
      </c>
      <c r="AA14" s="14">
        <v>3.00818091051985E-2</v>
      </c>
      <c r="AB14" s="14">
        <v>5.3017253527242902E-2</v>
      </c>
      <c r="AC14" s="14">
        <v>3.09314219656056E-2</v>
      </c>
      <c r="AD14" s="14">
        <v>1.7182314555519301E-2</v>
      </c>
      <c r="AE14" s="14"/>
      <c r="AF14" s="14">
        <v>2.7717047509117999E-2</v>
      </c>
      <c r="AG14" s="14">
        <v>0</v>
      </c>
      <c r="AH14" s="14">
        <v>3.3181290995698401E-2</v>
      </c>
      <c r="AI14" s="14">
        <v>3.3858673482501801E-2</v>
      </c>
      <c r="AJ14" s="14"/>
      <c r="AK14" s="14">
        <v>2.9822623609118901E-2</v>
      </c>
      <c r="AL14" s="14"/>
      <c r="AM14" s="14">
        <v>1.98550596993716E-2</v>
      </c>
      <c r="AN14" s="14"/>
      <c r="AO14" s="14">
        <v>2.7367983211078199E-2</v>
      </c>
      <c r="AP14" s="14"/>
      <c r="AQ14" s="14">
        <v>3.4367948764879398E-2</v>
      </c>
      <c r="AR14" s="14">
        <v>2.0948030354302399E-2</v>
      </c>
      <c r="AS14" s="14">
        <v>3.1400779584143702E-2</v>
      </c>
      <c r="AT14" s="14"/>
      <c r="AU14" s="14">
        <v>3.7051203804766099E-2</v>
      </c>
      <c r="AV14" s="14"/>
      <c r="AW14" s="14">
        <v>2.60245159490964E-2</v>
      </c>
      <c r="AX14" s="14"/>
      <c r="AY14" s="14">
        <v>2.4842088212173902E-2</v>
      </c>
    </row>
    <row r="15" spans="2:51" x14ac:dyDescent="0.3">
      <c r="B15" s="15" t="s">
        <v>119</v>
      </c>
      <c r="C15" s="21">
        <v>0.62530992458739498</v>
      </c>
      <c r="D15" s="21">
        <v>0.62195343506650802</v>
      </c>
      <c r="E15" s="21">
        <v>0.62860673387752297</v>
      </c>
      <c r="F15" s="21"/>
      <c r="G15" s="21">
        <v>0.62049412491455302</v>
      </c>
      <c r="H15" s="21">
        <v>0.62321101696488101</v>
      </c>
      <c r="I15" s="21">
        <v>0.61373393548085797</v>
      </c>
      <c r="J15" s="21">
        <v>0.68637267541935398</v>
      </c>
      <c r="K15" s="21">
        <v>0.57620206844629396</v>
      </c>
      <c r="L15" s="21">
        <v>0.62314936411363797</v>
      </c>
      <c r="M15" s="21"/>
      <c r="N15" s="21">
        <v>0.749815874628877</v>
      </c>
      <c r="O15" s="21">
        <v>0.62035865592841899</v>
      </c>
      <c r="P15" s="21">
        <v>0.60483567618997702</v>
      </c>
      <c r="Q15" s="21">
        <v>0.51028298036129605</v>
      </c>
      <c r="R15" s="21"/>
      <c r="S15" s="21">
        <v>0.59876296887511704</v>
      </c>
      <c r="T15" s="21">
        <v>0.62339527895396296</v>
      </c>
      <c r="U15" s="21">
        <v>0.65464282524672801</v>
      </c>
      <c r="V15" s="21">
        <v>0.61989104196413902</v>
      </c>
      <c r="W15" s="21">
        <v>0.58353432026450502</v>
      </c>
      <c r="X15" s="21">
        <v>0.583566519243781</v>
      </c>
      <c r="Y15" s="21">
        <v>0.60951167761887703</v>
      </c>
      <c r="Z15" s="21">
        <v>0.69848422830159296</v>
      </c>
      <c r="AA15" s="21">
        <v>0.625420874598697</v>
      </c>
      <c r="AB15" s="21">
        <v>0.666474003044497</v>
      </c>
      <c r="AC15" s="21">
        <v>0.656088242086733</v>
      </c>
      <c r="AD15" s="21">
        <v>0.68705026517739298</v>
      </c>
      <c r="AE15" s="21"/>
      <c r="AF15" s="21">
        <v>0.41894261694936402</v>
      </c>
      <c r="AG15" s="21">
        <v>0.54806128622905803</v>
      </c>
      <c r="AH15" s="21">
        <v>0.59807625575480405</v>
      </c>
      <c r="AI15" s="21">
        <v>0.72853242856049305</v>
      </c>
      <c r="AJ15" s="21"/>
      <c r="AK15" s="21">
        <v>0.54355863011664296</v>
      </c>
      <c r="AL15" s="21"/>
      <c r="AM15" s="21">
        <v>0.56631171036688599</v>
      </c>
      <c r="AN15" s="21"/>
      <c r="AO15" s="21">
        <v>0.49059776990196802</v>
      </c>
      <c r="AP15" s="21"/>
      <c r="AQ15" s="21">
        <v>0.43507457038559799</v>
      </c>
      <c r="AR15" s="21">
        <v>0.57525389902203505</v>
      </c>
      <c r="AS15" s="21">
        <v>0.70260314943704305</v>
      </c>
      <c r="AT15" s="21"/>
      <c r="AU15" s="21">
        <v>0.464469692446765</v>
      </c>
      <c r="AV15" s="21"/>
      <c r="AW15" s="21">
        <v>0.48139269638606602</v>
      </c>
      <c r="AX15" s="21"/>
      <c r="AY15" s="21">
        <v>0.51774227742337098</v>
      </c>
    </row>
    <row r="16" spans="2:51" x14ac:dyDescent="0.3">
      <c r="B16" s="15" t="s">
        <v>120</v>
      </c>
      <c r="C16" s="21">
        <v>0.19366133689585899</v>
      </c>
      <c r="D16" s="21">
        <v>0.20005755391844601</v>
      </c>
      <c r="E16" s="21">
        <v>0.187456288699206</v>
      </c>
      <c r="F16" s="21"/>
      <c r="G16" s="21">
        <v>0.16430226814280999</v>
      </c>
      <c r="H16" s="21">
        <v>0.20871832918231201</v>
      </c>
      <c r="I16" s="21">
        <v>0.222332674044946</v>
      </c>
      <c r="J16" s="21">
        <v>0.16631723000273099</v>
      </c>
      <c r="K16" s="21">
        <v>0.21529189021582401</v>
      </c>
      <c r="L16" s="21">
        <v>0.185506047812207</v>
      </c>
      <c r="M16" s="21"/>
      <c r="N16" s="21">
        <v>0.131424450835565</v>
      </c>
      <c r="O16" s="21">
        <v>0.189953384586657</v>
      </c>
      <c r="P16" s="21">
        <v>0.21925353490146801</v>
      </c>
      <c r="Q16" s="21">
        <v>0.24414680654853499</v>
      </c>
      <c r="R16" s="21"/>
      <c r="S16" s="21">
        <v>0.20264837797072199</v>
      </c>
      <c r="T16" s="21">
        <v>0.183228969044201</v>
      </c>
      <c r="U16" s="21">
        <v>0.13845788344551899</v>
      </c>
      <c r="V16" s="21">
        <v>0.22383242652596699</v>
      </c>
      <c r="W16" s="21">
        <v>0.20670536574524501</v>
      </c>
      <c r="X16" s="21">
        <v>0.24418660245430099</v>
      </c>
      <c r="Y16" s="21">
        <v>0.236263495856294</v>
      </c>
      <c r="Z16" s="21">
        <v>0.15987026607533</v>
      </c>
      <c r="AA16" s="21">
        <v>0.19199995072710499</v>
      </c>
      <c r="AB16" s="21">
        <v>0.13177048939559899</v>
      </c>
      <c r="AC16" s="21">
        <v>0.21443823379035301</v>
      </c>
      <c r="AD16" s="21">
        <v>0.160921806419144</v>
      </c>
      <c r="AE16" s="21"/>
      <c r="AF16" s="21">
        <v>0.37316628911509903</v>
      </c>
      <c r="AG16" s="21">
        <v>0.24913525440523601</v>
      </c>
      <c r="AH16" s="21">
        <v>0.21013928476166099</v>
      </c>
      <c r="AI16" s="21">
        <v>0.11018638095708901</v>
      </c>
      <c r="AJ16" s="21"/>
      <c r="AK16" s="21">
        <v>0.25316003053025499</v>
      </c>
      <c r="AL16" s="21"/>
      <c r="AM16" s="21">
        <v>0.27063431859517201</v>
      </c>
      <c r="AN16" s="21"/>
      <c r="AO16" s="21">
        <v>0.34428342706180198</v>
      </c>
      <c r="AP16" s="21"/>
      <c r="AQ16" s="21">
        <v>0.35088461769288998</v>
      </c>
      <c r="AR16" s="21">
        <v>0.17662489797696501</v>
      </c>
      <c r="AS16" s="21">
        <v>0.13765070626326001</v>
      </c>
      <c r="AT16" s="21"/>
      <c r="AU16" s="21">
        <v>0.30705058359533299</v>
      </c>
      <c r="AV16" s="21"/>
      <c r="AW16" s="21">
        <v>0.30899185362697401</v>
      </c>
      <c r="AX16" s="21"/>
      <c r="AY16" s="21">
        <v>0.28952471685477499</v>
      </c>
    </row>
    <row r="17" spans="2:51" x14ac:dyDescent="0.3">
      <c r="B17" s="15" t="s">
        <v>121</v>
      </c>
      <c r="C17" s="22">
        <v>0.43164858769153602</v>
      </c>
      <c r="D17" s="22">
        <v>0.42189588114806198</v>
      </c>
      <c r="E17" s="22">
        <v>0.44115044517831697</v>
      </c>
      <c r="F17" s="22"/>
      <c r="G17" s="22">
        <v>0.45619185677174301</v>
      </c>
      <c r="H17" s="22">
        <v>0.41449268778256898</v>
      </c>
      <c r="I17" s="22">
        <v>0.39140126143591197</v>
      </c>
      <c r="J17" s="22">
        <v>0.52005544541662296</v>
      </c>
      <c r="K17" s="22">
        <v>0.36091017823047</v>
      </c>
      <c r="L17" s="22">
        <v>0.437643316301431</v>
      </c>
      <c r="M17" s="22"/>
      <c r="N17" s="22">
        <v>0.61839142379331202</v>
      </c>
      <c r="O17" s="22">
        <v>0.43040527134176298</v>
      </c>
      <c r="P17" s="22">
        <v>0.38558214128850998</v>
      </c>
      <c r="Q17" s="22">
        <v>0.266136173812761</v>
      </c>
      <c r="R17" s="22"/>
      <c r="S17" s="22">
        <v>0.39611459090439499</v>
      </c>
      <c r="T17" s="22">
        <v>0.44016630990976202</v>
      </c>
      <c r="U17" s="22">
        <v>0.516184941801209</v>
      </c>
      <c r="V17" s="22">
        <v>0.396058615438172</v>
      </c>
      <c r="W17" s="22">
        <v>0.37682895451926102</v>
      </c>
      <c r="X17" s="22">
        <v>0.33937991678948098</v>
      </c>
      <c r="Y17" s="22">
        <v>0.37324818176258301</v>
      </c>
      <c r="Z17" s="22">
        <v>0.53861396222626301</v>
      </c>
      <c r="AA17" s="22">
        <v>0.43342092387159098</v>
      </c>
      <c r="AB17" s="22">
        <v>0.53470351364889701</v>
      </c>
      <c r="AC17" s="22">
        <v>0.44165000829638001</v>
      </c>
      <c r="AD17" s="22">
        <v>0.52612845875824898</v>
      </c>
      <c r="AE17" s="22"/>
      <c r="AF17" s="22">
        <v>4.5776327834264802E-2</v>
      </c>
      <c r="AG17" s="22">
        <v>0.29892603182382199</v>
      </c>
      <c r="AH17" s="22">
        <v>0.387936970993144</v>
      </c>
      <c r="AI17" s="22">
        <v>0.61834604760340295</v>
      </c>
      <c r="AJ17" s="22"/>
      <c r="AK17" s="22">
        <v>0.29039859958638797</v>
      </c>
      <c r="AL17" s="22"/>
      <c r="AM17" s="22">
        <v>0.29567739177171398</v>
      </c>
      <c r="AN17" s="22"/>
      <c r="AO17" s="22">
        <v>0.14631434284016601</v>
      </c>
      <c r="AP17" s="22"/>
      <c r="AQ17" s="22">
        <v>8.4189952692708694E-2</v>
      </c>
      <c r="AR17" s="22">
        <v>0.39862900104506999</v>
      </c>
      <c r="AS17" s="22">
        <v>0.56495244317378401</v>
      </c>
      <c r="AT17" s="22"/>
      <c r="AU17" s="22">
        <v>0.15741910885143201</v>
      </c>
      <c r="AV17" s="22"/>
      <c r="AW17" s="22">
        <v>0.17240084275909101</v>
      </c>
      <c r="AX17" s="22"/>
      <c r="AY17" s="22">
        <v>0.22821756056859699</v>
      </c>
    </row>
    <row r="18" spans="2:51" x14ac:dyDescent="0.3">
      <c r="B18" s="16"/>
    </row>
    <row r="19" spans="2:51" x14ac:dyDescent="0.3">
      <c r="B19" t="s">
        <v>79</v>
      </c>
    </row>
    <row r="20" spans="2:51" x14ac:dyDescent="0.3">
      <c r="B20" t="s">
        <v>80</v>
      </c>
    </row>
    <row r="22" spans="2:51" x14ac:dyDescent="0.3">
      <c r="B22" s="8" t="str">
        <f>HYPERLINK("#'Contents'!A1", "Return to Contents")</f>
        <v>Return to Contents</v>
      </c>
    </row>
  </sheetData>
  <mergeCells count="13">
    <mergeCell ref="AW5"/>
    <mergeCell ref="AY5"/>
    <mergeCell ref="D2:AO2"/>
    <mergeCell ref="AK5"/>
    <mergeCell ref="AM5"/>
    <mergeCell ref="AO5"/>
    <mergeCell ref="AQ5:AS5"/>
    <mergeCell ref="AU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Y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5" width="10.6640625" customWidth="1"/>
    <col min="36" max="36" width="2.21875" customWidth="1"/>
    <col min="37" max="37" width="10.6640625" customWidth="1"/>
    <col min="38" max="38" width="2.21875" customWidth="1"/>
    <col min="39" max="39" width="10.6640625" customWidth="1"/>
    <col min="40" max="40" width="2.21875" customWidth="1"/>
    <col min="41" max="41" width="10.6640625" customWidth="1"/>
    <col min="42" max="42" width="2.21875" customWidth="1"/>
    <col min="43" max="45" width="10.6640625" customWidth="1"/>
    <col min="46" max="46" width="2.21875" customWidth="1"/>
    <col min="47" max="47" width="10.6640625" customWidth="1"/>
    <col min="48" max="48" width="2.21875" customWidth="1"/>
    <col min="49" max="49" width="10.6640625" customWidth="1"/>
    <col min="50" max="50" width="2.21875" customWidth="1"/>
    <col min="51" max="51" width="10.6640625" customWidth="1"/>
    <col min="52" max="52" width="2.21875" customWidth="1"/>
  </cols>
  <sheetData>
    <row r="2" spans="2:51" ht="40.049999999999997" customHeight="1" x14ac:dyDescent="0.3">
      <c r="D2" s="29" t="s">
        <v>138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51" ht="30" customHeight="1" x14ac:dyDescent="0.3">
      <c r="B5" s="19"/>
      <c r="C5" s="19"/>
      <c r="D5" s="30" t="s">
        <v>55</v>
      </c>
      <c r="E5" s="30"/>
      <c r="F5" s="19"/>
      <c r="G5" s="30" t="s">
        <v>56</v>
      </c>
      <c r="H5" s="30"/>
      <c r="I5" s="30"/>
      <c r="J5" s="30"/>
      <c r="K5" s="30"/>
      <c r="L5" s="30"/>
      <c r="M5" s="19"/>
      <c r="N5" s="30" t="s">
        <v>57</v>
      </c>
      <c r="O5" s="30"/>
      <c r="P5" s="30"/>
      <c r="Q5" s="30"/>
      <c r="R5" s="19"/>
      <c r="S5" s="30" t="s">
        <v>58</v>
      </c>
      <c r="T5" s="30"/>
      <c r="U5" s="30"/>
      <c r="V5" s="30"/>
      <c r="W5" s="30"/>
      <c r="X5" s="30"/>
      <c r="Y5" s="30"/>
      <c r="Z5" s="30"/>
      <c r="AA5" s="30"/>
      <c r="AB5" s="30"/>
      <c r="AC5" s="30"/>
      <c r="AD5" s="30"/>
      <c r="AE5" s="19"/>
      <c r="AF5" s="30" t="s">
        <v>43</v>
      </c>
      <c r="AG5" s="30"/>
      <c r="AH5" s="30"/>
      <c r="AI5" s="30"/>
      <c r="AJ5" s="19"/>
      <c r="AK5" s="30" t="s">
        <v>59</v>
      </c>
      <c r="AL5" s="19"/>
      <c r="AM5" s="30" t="s">
        <v>60</v>
      </c>
      <c r="AN5" s="19"/>
      <c r="AO5" s="30" t="s">
        <v>49</v>
      </c>
      <c r="AP5" s="19"/>
      <c r="AQ5" s="30" t="s">
        <v>61</v>
      </c>
      <c r="AR5" s="30"/>
      <c r="AS5" s="30"/>
      <c r="AT5" s="19"/>
      <c r="AU5" s="30" t="s">
        <v>52</v>
      </c>
      <c r="AV5" s="19"/>
      <c r="AW5" s="30" t="s">
        <v>62</v>
      </c>
      <c r="AX5" s="19"/>
      <c r="AY5" s="30" t="s">
        <v>54</v>
      </c>
    </row>
    <row r="6" spans="2:5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M6" s="12" t="s">
        <v>48</v>
      </c>
      <c r="AO6" s="12" t="s">
        <v>49</v>
      </c>
      <c r="AQ6" s="12" t="s">
        <v>43</v>
      </c>
      <c r="AR6" s="12" t="s">
        <v>50</v>
      </c>
      <c r="AS6" s="12" t="s">
        <v>51</v>
      </c>
      <c r="AU6" s="12" t="s">
        <v>52</v>
      </c>
      <c r="AW6" s="12" t="s">
        <v>53</v>
      </c>
      <c r="AY6" s="12" t="s">
        <v>54</v>
      </c>
    </row>
    <row r="7" spans="2:51" ht="30" customHeight="1" x14ac:dyDescent="0.3">
      <c r="B7" s="10" t="s">
        <v>19</v>
      </c>
      <c r="C7" s="10">
        <v>1790</v>
      </c>
      <c r="D7" s="10">
        <v>917</v>
      </c>
      <c r="E7" s="10">
        <v>863</v>
      </c>
      <c r="F7" s="10"/>
      <c r="G7" s="10">
        <v>280</v>
      </c>
      <c r="H7" s="10">
        <v>292</v>
      </c>
      <c r="I7" s="10">
        <v>305</v>
      </c>
      <c r="J7" s="10">
        <v>283</v>
      </c>
      <c r="K7" s="10">
        <v>257</v>
      </c>
      <c r="L7" s="10">
        <v>373</v>
      </c>
      <c r="M7" s="10"/>
      <c r="N7" s="10">
        <v>479</v>
      </c>
      <c r="O7" s="10">
        <v>461</v>
      </c>
      <c r="P7" s="10">
        <v>360</v>
      </c>
      <c r="Q7" s="10">
        <v>485</v>
      </c>
      <c r="R7" s="10"/>
      <c r="S7" s="10">
        <v>265</v>
      </c>
      <c r="T7" s="10">
        <v>236</v>
      </c>
      <c r="U7" s="10">
        <v>124</v>
      </c>
      <c r="V7" s="10">
        <v>138</v>
      </c>
      <c r="W7" s="10">
        <v>125</v>
      </c>
      <c r="X7" s="10">
        <v>162</v>
      </c>
      <c r="Y7" s="10">
        <v>143</v>
      </c>
      <c r="Z7" s="10">
        <v>78</v>
      </c>
      <c r="AA7" s="10">
        <v>196</v>
      </c>
      <c r="AB7" s="10">
        <v>166</v>
      </c>
      <c r="AC7" s="10">
        <v>97</v>
      </c>
      <c r="AD7" s="10">
        <v>60</v>
      </c>
      <c r="AE7" s="10"/>
      <c r="AF7" s="10">
        <v>416</v>
      </c>
      <c r="AG7" s="10">
        <v>94</v>
      </c>
      <c r="AH7" s="10">
        <v>276</v>
      </c>
      <c r="AI7" s="10">
        <v>976</v>
      </c>
      <c r="AJ7" s="10"/>
      <c r="AK7" s="10">
        <v>378</v>
      </c>
      <c r="AL7" s="10"/>
      <c r="AM7" s="10">
        <v>610</v>
      </c>
      <c r="AN7" s="10"/>
      <c r="AO7" s="10">
        <v>187</v>
      </c>
      <c r="AP7" s="10"/>
      <c r="AQ7" s="10">
        <v>455</v>
      </c>
      <c r="AR7" s="10">
        <v>136</v>
      </c>
      <c r="AS7" s="10">
        <v>1179</v>
      </c>
      <c r="AT7" s="10"/>
      <c r="AU7" s="10">
        <v>422</v>
      </c>
      <c r="AV7" s="10"/>
      <c r="AW7" s="10">
        <v>368</v>
      </c>
      <c r="AX7" s="10"/>
      <c r="AY7" s="10">
        <v>317</v>
      </c>
    </row>
    <row r="8" spans="2:51" ht="30" customHeight="1" x14ac:dyDescent="0.3">
      <c r="B8" s="11" t="s">
        <v>20</v>
      </c>
      <c r="C8" s="11">
        <v>1790</v>
      </c>
      <c r="D8" s="11">
        <v>878</v>
      </c>
      <c r="E8" s="11">
        <v>902</v>
      </c>
      <c r="F8" s="11"/>
      <c r="G8" s="11">
        <v>252</v>
      </c>
      <c r="H8" s="11">
        <v>305</v>
      </c>
      <c r="I8" s="11">
        <v>304</v>
      </c>
      <c r="J8" s="11">
        <v>303</v>
      </c>
      <c r="K8" s="11">
        <v>251</v>
      </c>
      <c r="L8" s="11">
        <v>375</v>
      </c>
      <c r="M8" s="11"/>
      <c r="N8" s="11">
        <v>481</v>
      </c>
      <c r="O8" s="11">
        <v>464</v>
      </c>
      <c r="P8" s="11">
        <v>393</v>
      </c>
      <c r="Q8" s="11">
        <v>447</v>
      </c>
      <c r="R8" s="11"/>
      <c r="S8" s="11">
        <v>251</v>
      </c>
      <c r="T8" s="11">
        <v>233</v>
      </c>
      <c r="U8" s="11">
        <v>143</v>
      </c>
      <c r="V8" s="11">
        <v>161</v>
      </c>
      <c r="W8" s="11">
        <v>125</v>
      </c>
      <c r="X8" s="11">
        <v>161</v>
      </c>
      <c r="Y8" s="11">
        <v>143</v>
      </c>
      <c r="Z8" s="11">
        <v>72</v>
      </c>
      <c r="AA8" s="11">
        <v>197</v>
      </c>
      <c r="AB8" s="11">
        <v>161</v>
      </c>
      <c r="AC8" s="11">
        <v>89</v>
      </c>
      <c r="AD8" s="11">
        <v>54</v>
      </c>
      <c r="AE8" s="11"/>
      <c r="AF8" s="11">
        <v>412</v>
      </c>
      <c r="AG8" s="11">
        <v>93</v>
      </c>
      <c r="AH8" s="11">
        <v>283</v>
      </c>
      <c r="AI8" s="11">
        <v>976</v>
      </c>
      <c r="AJ8" s="11"/>
      <c r="AK8" s="11">
        <v>374</v>
      </c>
      <c r="AL8" s="11"/>
      <c r="AM8" s="11">
        <v>601</v>
      </c>
      <c r="AN8" s="11"/>
      <c r="AO8" s="11">
        <v>190</v>
      </c>
      <c r="AP8" s="11"/>
      <c r="AQ8" s="11">
        <v>449</v>
      </c>
      <c r="AR8" s="11">
        <v>133</v>
      </c>
      <c r="AS8" s="11">
        <v>1186</v>
      </c>
      <c r="AT8" s="11"/>
      <c r="AU8" s="11">
        <v>413</v>
      </c>
      <c r="AV8" s="11"/>
      <c r="AW8" s="11">
        <v>365</v>
      </c>
      <c r="AX8" s="11"/>
      <c r="AY8" s="11">
        <v>313</v>
      </c>
    </row>
    <row r="9" spans="2:51" x14ac:dyDescent="0.3">
      <c r="B9" s="15" t="s">
        <v>113</v>
      </c>
      <c r="C9" s="14">
        <v>0.28467211032595802</v>
      </c>
      <c r="D9" s="14">
        <v>0.27540702652326299</v>
      </c>
      <c r="E9" s="14">
        <v>0.294752603464146</v>
      </c>
      <c r="F9" s="14"/>
      <c r="G9" s="14">
        <v>0.253744511692855</v>
      </c>
      <c r="H9" s="14">
        <v>0.28885626844583501</v>
      </c>
      <c r="I9" s="14">
        <v>0.30447294163968402</v>
      </c>
      <c r="J9" s="14">
        <v>0.306578159395682</v>
      </c>
      <c r="K9" s="14">
        <v>0.261549795609888</v>
      </c>
      <c r="L9" s="14">
        <v>0.283758340221131</v>
      </c>
      <c r="M9" s="14"/>
      <c r="N9" s="14">
        <v>0.358631137868832</v>
      </c>
      <c r="O9" s="14">
        <v>0.263139383543051</v>
      </c>
      <c r="P9" s="14">
        <v>0.267530377704919</v>
      </c>
      <c r="Q9" s="14">
        <v>0.23894009430152899</v>
      </c>
      <c r="R9" s="14"/>
      <c r="S9" s="14">
        <v>0.28015208648718298</v>
      </c>
      <c r="T9" s="14">
        <v>0.26212552980672998</v>
      </c>
      <c r="U9" s="14">
        <v>0.27736209758887498</v>
      </c>
      <c r="V9" s="14">
        <v>0.2993201294576</v>
      </c>
      <c r="W9" s="14">
        <v>0.295735146135233</v>
      </c>
      <c r="X9" s="14">
        <v>0.31347445608837499</v>
      </c>
      <c r="Y9" s="14">
        <v>0.220847001889202</v>
      </c>
      <c r="Z9" s="14">
        <v>0.25998773285766802</v>
      </c>
      <c r="AA9" s="14">
        <v>0.27643336346823499</v>
      </c>
      <c r="AB9" s="14">
        <v>0.33306176609593602</v>
      </c>
      <c r="AC9" s="14">
        <v>0.27597696457541898</v>
      </c>
      <c r="AD9" s="14">
        <v>0.36923546251910799</v>
      </c>
      <c r="AE9" s="14"/>
      <c r="AF9" s="14">
        <v>9.5181312287714606E-2</v>
      </c>
      <c r="AG9" s="14">
        <v>0.18757663775553901</v>
      </c>
      <c r="AH9" s="14">
        <v>0.26281796670435797</v>
      </c>
      <c r="AI9" s="14">
        <v>0.38420406231468301</v>
      </c>
      <c r="AJ9" s="14"/>
      <c r="AK9" s="14">
        <v>0.17606483893076699</v>
      </c>
      <c r="AL9" s="14"/>
      <c r="AM9" s="14">
        <v>0.20120612588494999</v>
      </c>
      <c r="AN9" s="14"/>
      <c r="AO9" s="14">
        <v>0.170664742147904</v>
      </c>
      <c r="AP9" s="14"/>
      <c r="AQ9" s="14">
        <v>0.107871758548856</v>
      </c>
      <c r="AR9" s="14">
        <v>0.14241524187072299</v>
      </c>
      <c r="AS9" s="14">
        <v>0.36815679002449803</v>
      </c>
      <c r="AT9" s="14"/>
      <c r="AU9" s="14">
        <v>0.110959935197224</v>
      </c>
      <c r="AV9" s="14"/>
      <c r="AW9" s="14">
        <v>0.119823321754308</v>
      </c>
      <c r="AX9" s="14"/>
      <c r="AY9" s="14">
        <v>0.11429279391604</v>
      </c>
    </row>
    <row r="10" spans="2:51" x14ac:dyDescent="0.3">
      <c r="B10" s="15" t="s">
        <v>114</v>
      </c>
      <c r="C10" s="14">
        <v>0.191988578412046</v>
      </c>
      <c r="D10" s="14">
        <v>0.193967297921529</v>
      </c>
      <c r="E10" s="14">
        <v>0.19103489666507301</v>
      </c>
      <c r="F10" s="14"/>
      <c r="G10" s="14">
        <v>0.16975923797405701</v>
      </c>
      <c r="H10" s="14">
        <v>0.18387101603133299</v>
      </c>
      <c r="I10" s="14">
        <v>0.171484547759338</v>
      </c>
      <c r="J10" s="14">
        <v>0.21569054453098899</v>
      </c>
      <c r="K10" s="14">
        <v>0.19661269380808399</v>
      </c>
      <c r="L10" s="14">
        <v>0.207927256059799</v>
      </c>
      <c r="M10" s="14"/>
      <c r="N10" s="14">
        <v>0.22585454005627401</v>
      </c>
      <c r="O10" s="14">
        <v>0.18764405034715201</v>
      </c>
      <c r="P10" s="14">
        <v>0.19810111242918901</v>
      </c>
      <c r="Q10" s="14">
        <v>0.154474770293242</v>
      </c>
      <c r="R10" s="14"/>
      <c r="S10" s="14">
        <v>0.21609054144128001</v>
      </c>
      <c r="T10" s="14">
        <v>0.183195750848622</v>
      </c>
      <c r="U10" s="14">
        <v>0.16185102020042799</v>
      </c>
      <c r="V10" s="14">
        <v>0.14531248546851699</v>
      </c>
      <c r="W10" s="14">
        <v>0.169696811128146</v>
      </c>
      <c r="X10" s="14">
        <v>0.14451677007074701</v>
      </c>
      <c r="Y10" s="14">
        <v>0.22596649988117201</v>
      </c>
      <c r="Z10" s="14">
        <v>0.29249923223487501</v>
      </c>
      <c r="AA10" s="14">
        <v>0.24029308928555801</v>
      </c>
      <c r="AB10" s="14">
        <v>0.20237856387858999</v>
      </c>
      <c r="AC10" s="14">
        <v>0.16019732878082199</v>
      </c>
      <c r="AD10" s="14">
        <v>0.15113719273805201</v>
      </c>
      <c r="AE10" s="14"/>
      <c r="AF10" s="14">
        <v>0.142512872093884</v>
      </c>
      <c r="AG10" s="14">
        <v>0.165541785437886</v>
      </c>
      <c r="AH10" s="14">
        <v>0.189575797143128</v>
      </c>
      <c r="AI10" s="14">
        <v>0.21419582714341401</v>
      </c>
      <c r="AJ10" s="14"/>
      <c r="AK10" s="14">
        <v>0.18625977293084001</v>
      </c>
      <c r="AL10" s="14"/>
      <c r="AM10" s="14">
        <v>0.15551046040210001</v>
      </c>
      <c r="AN10" s="14"/>
      <c r="AO10" s="14">
        <v>0.18966700577534801</v>
      </c>
      <c r="AP10" s="14"/>
      <c r="AQ10" s="14">
        <v>0.14760737844544999</v>
      </c>
      <c r="AR10" s="14">
        <v>0.182041889623205</v>
      </c>
      <c r="AS10" s="14">
        <v>0.21177220084071399</v>
      </c>
      <c r="AT10" s="14"/>
      <c r="AU10" s="14">
        <v>0.16717542049026399</v>
      </c>
      <c r="AV10" s="14"/>
      <c r="AW10" s="14">
        <v>0.16109214196608199</v>
      </c>
      <c r="AX10" s="14"/>
      <c r="AY10" s="14">
        <v>0.18818349115100899</v>
      </c>
    </row>
    <row r="11" spans="2:51" x14ac:dyDescent="0.3">
      <c r="B11" s="15" t="s">
        <v>115</v>
      </c>
      <c r="C11" s="14">
        <v>0.19015064452136701</v>
      </c>
      <c r="D11" s="14">
        <v>0.18930927339975001</v>
      </c>
      <c r="E11" s="14">
        <v>0.190809508556955</v>
      </c>
      <c r="F11" s="14"/>
      <c r="G11" s="14">
        <v>0.231241002739417</v>
      </c>
      <c r="H11" s="14">
        <v>0.19103311802532399</v>
      </c>
      <c r="I11" s="14">
        <v>0.16072097485186301</v>
      </c>
      <c r="J11" s="14">
        <v>0.18553979108396501</v>
      </c>
      <c r="K11" s="14">
        <v>0.184910250611134</v>
      </c>
      <c r="L11" s="14">
        <v>0.19292190487611399</v>
      </c>
      <c r="M11" s="14"/>
      <c r="N11" s="14">
        <v>0.17254636699749901</v>
      </c>
      <c r="O11" s="14">
        <v>0.196977651517553</v>
      </c>
      <c r="P11" s="14">
        <v>0.19866686304460601</v>
      </c>
      <c r="Q11" s="14">
        <v>0.19664685388540501</v>
      </c>
      <c r="R11" s="14"/>
      <c r="S11" s="14">
        <v>0.16653277734806399</v>
      </c>
      <c r="T11" s="14">
        <v>0.19544316062133399</v>
      </c>
      <c r="U11" s="14">
        <v>0.24084848753788701</v>
      </c>
      <c r="V11" s="14">
        <v>0.20993814043044201</v>
      </c>
      <c r="W11" s="14">
        <v>0.195418589222209</v>
      </c>
      <c r="X11" s="14">
        <v>0.20389382103949599</v>
      </c>
      <c r="Y11" s="14">
        <v>0.186896675031994</v>
      </c>
      <c r="Z11" s="14">
        <v>0.23356243960408399</v>
      </c>
      <c r="AA11" s="14">
        <v>0.171478774388234</v>
      </c>
      <c r="AB11" s="14">
        <v>0.18424764843258401</v>
      </c>
      <c r="AC11" s="14">
        <v>0.157738866581173</v>
      </c>
      <c r="AD11" s="14">
        <v>0.120577700335012</v>
      </c>
      <c r="AE11" s="14"/>
      <c r="AF11" s="14">
        <v>0.13178985157971801</v>
      </c>
      <c r="AG11" s="14">
        <v>0.21302869616133199</v>
      </c>
      <c r="AH11" s="14">
        <v>0.21813599482223001</v>
      </c>
      <c r="AI11" s="14">
        <v>0.203102095499607</v>
      </c>
      <c r="AJ11" s="14"/>
      <c r="AK11" s="14">
        <v>0.18859644113536</v>
      </c>
      <c r="AL11" s="14"/>
      <c r="AM11" s="14">
        <v>0.184591077458653</v>
      </c>
      <c r="AN11" s="14"/>
      <c r="AO11" s="14">
        <v>0.13669702584511401</v>
      </c>
      <c r="AP11" s="14"/>
      <c r="AQ11" s="14">
        <v>0.15684652308015901</v>
      </c>
      <c r="AR11" s="14">
        <v>0.223341238845264</v>
      </c>
      <c r="AS11" s="14">
        <v>0.19657783110739499</v>
      </c>
      <c r="AT11" s="14"/>
      <c r="AU11" s="14">
        <v>0.16753246169066699</v>
      </c>
      <c r="AV11" s="14"/>
      <c r="AW11" s="14">
        <v>0.170656908801919</v>
      </c>
      <c r="AX11" s="14"/>
      <c r="AY11" s="14">
        <v>0.192062129874703</v>
      </c>
    </row>
    <row r="12" spans="2:51" x14ac:dyDescent="0.3">
      <c r="B12" s="15" t="s">
        <v>116</v>
      </c>
      <c r="C12" s="14">
        <v>0.14356389204710901</v>
      </c>
      <c r="D12" s="14">
        <v>0.139441188968838</v>
      </c>
      <c r="E12" s="14">
        <v>0.14575050436735501</v>
      </c>
      <c r="F12" s="14"/>
      <c r="G12" s="14">
        <v>0.162857002468797</v>
      </c>
      <c r="H12" s="14">
        <v>0.12902759165305699</v>
      </c>
      <c r="I12" s="14">
        <v>0.15744985467591099</v>
      </c>
      <c r="J12" s="14">
        <v>0.113301610187739</v>
      </c>
      <c r="K12" s="14">
        <v>0.166952376257445</v>
      </c>
      <c r="L12" s="14">
        <v>0.13996858272409399</v>
      </c>
      <c r="M12" s="14"/>
      <c r="N12" s="14">
        <v>0.12092625814735</v>
      </c>
      <c r="O12" s="14">
        <v>0.161074197408759</v>
      </c>
      <c r="P12" s="14">
        <v>0.146458404626188</v>
      </c>
      <c r="Q12" s="14">
        <v>0.148808178925488</v>
      </c>
      <c r="R12" s="14"/>
      <c r="S12" s="14">
        <v>0.12399904597268099</v>
      </c>
      <c r="T12" s="14">
        <v>0.17535360089934601</v>
      </c>
      <c r="U12" s="14">
        <v>0.16845248633157001</v>
      </c>
      <c r="V12" s="14">
        <v>0.16556511910707</v>
      </c>
      <c r="W12" s="14">
        <v>0.14332327438099501</v>
      </c>
      <c r="X12" s="14">
        <v>0.10440442413665101</v>
      </c>
      <c r="Y12" s="14">
        <v>0.14993685129010301</v>
      </c>
      <c r="Z12" s="14">
        <v>0.105057421304199</v>
      </c>
      <c r="AA12" s="14">
        <v>0.124809133499777</v>
      </c>
      <c r="AB12" s="14">
        <v>0.154694823731644</v>
      </c>
      <c r="AC12" s="14">
        <v>0.143386224883467</v>
      </c>
      <c r="AD12" s="14">
        <v>0.15314097918060901</v>
      </c>
      <c r="AE12" s="14"/>
      <c r="AF12" s="14">
        <v>0.22039606285517799</v>
      </c>
      <c r="AG12" s="14">
        <v>0.17035166455321599</v>
      </c>
      <c r="AH12" s="14">
        <v>0.15453067203559601</v>
      </c>
      <c r="AI12" s="14">
        <v>0.103418087897879</v>
      </c>
      <c r="AJ12" s="14"/>
      <c r="AK12" s="14">
        <v>0.15796540649886501</v>
      </c>
      <c r="AL12" s="14"/>
      <c r="AM12" s="14">
        <v>0.16714095101145801</v>
      </c>
      <c r="AN12" s="14"/>
      <c r="AO12" s="14">
        <v>0.22109534906299999</v>
      </c>
      <c r="AP12" s="14"/>
      <c r="AQ12" s="14">
        <v>0.20389503146908999</v>
      </c>
      <c r="AR12" s="14">
        <v>0.20945441317253599</v>
      </c>
      <c r="AS12" s="14">
        <v>0.112802153520522</v>
      </c>
      <c r="AT12" s="14"/>
      <c r="AU12" s="14">
        <v>0.19143913005701599</v>
      </c>
      <c r="AV12" s="14"/>
      <c r="AW12" s="14">
        <v>0.21740449215736199</v>
      </c>
      <c r="AX12" s="14"/>
      <c r="AY12" s="14">
        <v>0.21078936549579499</v>
      </c>
    </row>
    <row r="13" spans="2:51" x14ac:dyDescent="0.3">
      <c r="B13" s="15" t="s">
        <v>117</v>
      </c>
      <c r="C13" s="14">
        <v>0.164802537499428</v>
      </c>
      <c r="D13" s="14">
        <v>0.183499631603702</v>
      </c>
      <c r="E13" s="14">
        <v>0.14628430644172399</v>
      </c>
      <c r="F13" s="14"/>
      <c r="G13" s="14">
        <v>0.15727986994580601</v>
      </c>
      <c r="H13" s="14">
        <v>0.18236511387325199</v>
      </c>
      <c r="I13" s="14">
        <v>0.188624018340979</v>
      </c>
      <c r="J13" s="14">
        <v>0.160569011752492</v>
      </c>
      <c r="K13" s="14">
        <v>0.16633353823649299</v>
      </c>
      <c r="L13" s="14">
        <v>0.138623970474619</v>
      </c>
      <c r="M13" s="14"/>
      <c r="N13" s="14">
        <v>0.10002335651675</v>
      </c>
      <c r="O13" s="14">
        <v>0.17530501675099999</v>
      </c>
      <c r="P13" s="14">
        <v>0.16287854554954601</v>
      </c>
      <c r="Q13" s="14">
        <v>0.225065771372291</v>
      </c>
      <c r="R13" s="14"/>
      <c r="S13" s="14">
        <v>0.19813433071768999</v>
      </c>
      <c r="T13" s="14">
        <v>0.15806658471180399</v>
      </c>
      <c r="U13" s="14">
        <v>0.118020282105028</v>
      </c>
      <c r="V13" s="14">
        <v>0.14459897976352001</v>
      </c>
      <c r="W13" s="14">
        <v>0.180869629659587</v>
      </c>
      <c r="X13" s="14">
        <v>0.20230913053509</v>
      </c>
      <c r="Y13" s="14">
        <v>0.17428044674089699</v>
      </c>
      <c r="Z13" s="14">
        <v>8.3804785264259302E-2</v>
      </c>
      <c r="AA13" s="14">
        <v>0.18167839935432001</v>
      </c>
      <c r="AB13" s="14">
        <v>9.6931781811843601E-2</v>
      </c>
      <c r="AC13" s="14">
        <v>0.22050658853698499</v>
      </c>
      <c r="AD13" s="14">
        <v>0.20590866522721801</v>
      </c>
      <c r="AE13" s="14"/>
      <c r="AF13" s="14">
        <v>0.38291776344034101</v>
      </c>
      <c r="AG13" s="14">
        <v>0.26350121609202598</v>
      </c>
      <c r="AH13" s="14">
        <v>0.155748260674439</v>
      </c>
      <c r="AI13" s="14">
        <v>6.7644410677904498E-2</v>
      </c>
      <c r="AJ13" s="14"/>
      <c r="AK13" s="14">
        <v>0.26246393368668702</v>
      </c>
      <c r="AL13" s="14"/>
      <c r="AM13" s="14">
        <v>0.272445318725345</v>
      </c>
      <c r="AN13" s="14"/>
      <c r="AO13" s="14">
        <v>0.26170702089085701</v>
      </c>
      <c r="AP13" s="14"/>
      <c r="AQ13" s="14">
        <v>0.36263510124867898</v>
      </c>
      <c r="AR13" s="14">
        <v>0.21527121767716101</v>
      </c>
      <c r="AS13" s="14">
        <v>8.6167196513288802E-2</v>
      </c>
      <c r="AT13" s="14"/>
      <c r="AU13" s="14">
        <v>0.33334743939011802</v>
      </c>
      <c r="AV13" s="14"/>
      <c r="AW13" s="14">
        <v>0.31548507564841199</v>
      </c>
      <c r="AX13" s="14"/>
      <c r="AY13" s="14">
        <v>0.27639006974380897</v>
      </c>
    </row>
    <row r="14" spans="2:51" x14ac:dyDescent="0.3">
      <c r="B14" s="15" t="s">
        <v>118</v>
      </c>
      <c r="C14" s="14">
        <v>2.4822237194091899E-2</v>
      </c>
      <c r="D14" s="14">
        <v>1.83755815829179E-2</v>
      </c>
      <c r="E14" s="14">
        <v>3.1368180504746698E-2</v>
      </c>
      <c r="F14" s="14"/>
      <c r="G14" s="14">
        <v>2.51183751790677E-2</v>
      </c>
      <c r="H14" s="14">
        <v>2.4846891971198801E-2</v>
      </c>
      <c r="I14" s="14">
        <v>1.72476627322251E-2</v>
      </c>
      <c r="J14" s="14">
        <v>1.8320883049131698E-2</v>
      </c>
      <c r="K14" s="14">
        <v>2.36413454769565E-2</v>
      </c>
      <c r="L14" s="14">
        <v>3.6799945644241903E-2</v>
      </c>
      <c r="M14" s="14"/>
      <c r="N14" s="14">
        <v>2.2018340413295201E-2</v>
      </c>
      <c r="O14" s="14">
        <v>1.5859700432485E-2</v>
      </c>
      <c r="P14" s="14">
        <v>2.6364696645552101E-2</v>
      </c>
      <c r="Q14" s="14">
        <v>3.6064331222045803E-2</v>
      </c>
      <c r="R14" s="14"/>
      <c r="S14" s="14">
        <v>1.5091218033102399E-2</v>
      </c>
      <c r="T14" s="14">
        <v>2.5815373112163299E-2</v>
      </c>
      <c r="U14" s="14">
        <v>3.3465626236210903E-2</v>
      </c>
      <c r="V14" s="14">
        <v>3.52651457728511E-2</v>
      </c>
      <c r="W14" s="14">
        <v>1.4956549473829499E-2</v>
      </c>
      <c r="X14" s="14">
        <v>3.14013981296416E-2</v>
      </c>
      <c r="Y14" s="14">
        <v>4.2072525166631597E-2</v>
      </c>
      <c r="Z14" s="14">
        <v>2.50883887349139E-2</v>
      </c>
      <c r="AA14" s="14">
        <v>5.30724000387675E-3</v>
      </c>
      <c r="AB14" s="14">
        <v>2.86854160494028E-2</v>
      </c>
      <c r="AC14" s="14">
        <v>4.2194026642133398E-2</v>
      </c>
      <c r="AD14" s="14">
        <v>0</v>
      </c>
      <c r="AE14" s="14"/>
      <c r="AF14" s="14">
        <v>2.7202137743164E-2</v>
      </c>
      <c r="AG14" s="14">
        <v>0</v>
      </c>
      <c r="AH14" s="14">
        <v>1.91913086202476E-2</v>
      </c>
      <c r="AI14" s="14">
        <v>2.7435516466512998E-2</v>
      </c>
      <c r="AJ14" s="14"/>
      <c r="AK14" s="14">
        <v>2.8649606817481299E-2</v>
      </c>
      <c r="AL14" s="14"/>
      <c r="AM14" s="14">
        <v>1.9106066517493199E-2</v>
      </c>
      <c r="AN14" s="14"/>
      <c r="AO14" s="14">
        <v>2.01688562777767E-2</v>
      </c>
      <c r="AP14" s="14"/>
      <c r="AQ14" s="14">
        <v>2.11442072077648E-2</v>
      </c>
      <c r="AR14" s="14">
        <v>2.7475998811110201E-2</v>
      </c>
      <c r="AS14" s="14">
        <v>2.45238279935816E-2</v>
      </c>
      <c r="AT14" s="14"/>
      <c r="AU14" s="14">
        <v>2.9545613174710099E-2</v>
      </c>
      <c r="AV14" s="14"/>
      <c r="AW14" s="14">
        <v>1.55380596719176E-2</v>
      </c>
      <c r="AX14" s="14"/>
      <c r="AY14" s="14">
        <v>1.8282149818644001E-2</v>
      </c>
    </row>
    <row r="15" spans="2:51" x14ac:dyDescent="0.3">
      <c r="B15" s="15" t="s">
        <v>119</v>
      </c>
      <c r="C15" s="21">
        <v>0.47666068873800399</v>
      </c>
      <c r="D15" s="21">
        <v>0.46937432444479099</v>
      </c>
      <c r="E15" s="21">
        <v>0.48578750012922001</v>
      </c>
      <c r="F15" s="21"/>
      <c r="G15" s="21">
        <v>0.42350374966691201</v>
      </c>
      <c r="H15" s="21">
        <v>0.472727284477168</v>
      </c>
      <c r="I15" s="21">
        <v>0.47595748939902199</v>
      </c>
      <c r="J15" s="21">
        <v>0.52226870392667102</v>
      </c>
      <c r="K15" s="21">
        <v>0.458162489417972</v>
      </c>
      <c r="L15" s="21">
        <v>0.491685596280931</v>
      </c>
      <c r="M15" s="21"/>
      <c r="N15" s="21">
        <v>0.58448567792510597</v>
      </c>
      <c r="O15" s="21">
        <v>0.45078343389020298</v>
      </c>
      <c r="P15" s="21">
        <v>0.46563149013410798</v>
      </c>
      <c r="Q15" s="21">
        <v>0.39341486459477099</v>
      </c>
      <c r="R15" s="21"/>
      <c r="S15" s="21">
        <v>0.49624262792846302</v>
      </c>
      <c r="T15" s="21">
        <v>0.44532128065535198</v>
      </c>
      <c r="U15" s="21">
        <v>0.439213117789304</v>
      </c>
      <c r="V15" s="21">
        <v>0.444632614926117</v>
      </c>
      <c r="W15" s="21">
        <v>0.46543195726337999</v>
      </c>
      <c r="X15" s="21">
        <v>0.45799122615912202</v>
      </c>
      <c r="Y15" s="21">
        <v>0.44681350177037399</v>
      </c>
      <c r="Z15" s="21">
        <v>0.55248696509254303</v>
      </c>
      <c r="AA15" s="21">
        <v>0.51672645275379303</v>
      </c>
      <c r="AB15" s="21">
        <v>0.53544032997452595</v>
      </c>
      <c r="AC15" s="21">
        <v>0.43617429335624203</v>
      </c>
      <c r="AD15" s="21">
        <v>0.52037265525716003</v>
      </c>
      <c r="AE15" s="21"/>
      <c r="AF15" s="21">
        <v>0.23769418438159801</v>
      </c>
      <c r="AG15" s="21">
        <v>0.35311842319342501</v>
      </c>
      <c r="AH15" s="21">
        <v>0.45239376384748697</v>
      </c>
      <c r="AI15" s="21">
        <v>0.59839988945809697</v>
      </c>
      <c r="AJ15" s="21"/>
      <c r="AK15" s="21">
        <v>0.36232461186160703</v>
      </c>
      <c r="AL15" s="21"/>
      <c r="AM15" s="21">
        <v>0.356716586287051</v>
      </c>
      <c r="AN15" s="21"/>
      <c r="AO15" s="21">
        <v>0.36033174792325201</v>
      </c>
      <c r="AP15" s="21"/>
      <c r="AQ15" s="21">
        <v>0.25547913699430702</v>
      </c>
      <c r="AR15" s="21">
        <v>0.32445713149392802</v>
      </c>
      <c r="AS15" s="21">
        <v>0.57992899086521199</v>
      </c>
      <c r="AT15" s="21"/>
      <c r="AU15" s="21">
        <v>0.27813535568748798</v>
      </c>
      <c r="AV15" s="21"/>
      <c r="AW15" s="21">
        <v>0.28091546372039</v>
      </c>
      <c r="AX15" s="21"/>
      <c r="AY15" s="21">
        <v>0.30247628506704899</v>
      </c>
    </row>
    <row r="16" spans="2:51" x14ac:dyDescent="0.3">
      <c r="B16" s="15" t="s">
        <v>120</v>
      </c>
      <c r="C16" s="21">
        <v>0.30836642954653698</v>
      </c>
      <c r="D16" s="21">
        <v>0.32294082057254098</v>
      </c>
      <c r="E16" s="21">
        <v>0.292034810809078</v>
      </c>
      <c r="F16" s="21"/>
      <c r="G16" s="21">
        <v>0.32013687241460298</v>
      </c>
      <c r="H16" s="21">
        <v>0.31139270552630899</v>
      </c>
      <c r="I16" s="21">
        <v>0.34607387301689002</v>
      </c>
      <c r="J16" s="21">
        <v>0.27387062194023198</v>
      </c>
      <c r="K16" s="21">
        <v>0.33328591449393802</v>
      </c>
      <c r="L16" s="21">
        <v>0.27859255319871401</v>
      </c>
      <c r="M16" s="21"/>
      <c r="N16" s="21">
        <v>0.22094961466410001</v>
      </c>
      <c r="O16" s="21">
        <v>0.33637921415975902</v>
      </c>
      <c r="P16" s="21">
        <v>0.30933695017573398</v>
      </c>
      <c r="Q16" s="21">
        <v>0.37387395029777898</v>
      </c>
      <c r="R16" s="21"/>
      <c r="S16" s="21">
        <v>0.32213337669037001</v>
      </c>
      <c r="T16" s="21">
        <v>0.33342018561115</v>
      </c>
      <c r="U16" s="21">
        <v>0.28647276843659802</v>
      </c>
      <c r="V16" s="21">
        <v>0.31016409887058999</v>
      </c>
      <c r="W16" s="21">
        <v>0.32419290404058199</v>
      </c>
      <c r="X16" s="21">
        <v>0.306713554671741</v>
      </c>
      <c r="Y16" s="21">
        <v>0.32421729803100002</v>
      </c>
      <c r="Z16" s="21">
        <v>0.18886220656845901</v>
      </c>
      <c r="AA16" s="21">
        <v>0.30648753285409602</v>
      </c>
      <c r="AB16" s="21">
        <v>0.25162660554348798</v>
      </c>
      <c r="AC16" s="21">
        <v>0.36389281342045199</v>
      </c>
      <c r="AD16" s="21">
        <v>0.35904964440782799</v>
      </c>
      <c r="AE16" s="21"/>
      <c r="AF16" s="21">
        <v>0.603313826295519</v>
      </c>
      <c r="AG16" s="21">
        <v>0.43385288064524302</v>
      </c>
      <c r="AH16" s="21">
        <v>0.31027893271003598</v>
      </c>
      <c r="AI16" s="21">
        <v>0.17106249857578301</v>
      </c>
      <c r="AJ16" s="21"/>
      <c r="AK16" s="21">
        <v>0.420429340185552</v>
      </c>
      <c r="AL16" s="21"/>
      <c r="AM16" s="21">
        <v>0.43958626973680298</v>
      </c>
      <c r="AN16" s="21"/>
      <c r="AO16" s="21">
        <v>0.482802369953857</v>
      </c>
      <c r="AP16" s="21"/>
      <c r="AQ16" s="21">
        <v>0.56653013271776897</v>
      </c>
      <c r="AR16" s="21">
        <v>0.424725630849697</v>
      </c>
      <c r="AS16" s="21">
        <v>0.198969350033811</v>
      </c>
      <c r="AT16" s="21"/>
      <c r="AU16" s="21">
        <v>0.52478656944713398</v>
      </c>
      <c r="AV16" s="21"/>
      <c r="AW16" s="21">
        <v>0.53288956780577401</v>
      </c>
      <c r="AX16" s="21"/>
      <c r="AY16" s="21">
        <v>0.487179435239604</v>
      </c>
    </row>
    <row r="17" spans="2:51" x14ac:dyDescent="0.3">
      <c r="B17" s="15" t="s">
        <v>121</v>
      </c>
      <c r="C17" s="22">
        <v>0.16829425919146701</v>
      </c>
      <c r="D17" s="22">
        <v>0.14643350387225099</v>
      </c>
      <c r="E17" s="22">
        <v>0.193752689320142</v>
      </c>
      <c r="F17" s="22"/>
      <c r="G17" s="22">
        <v>0.103366877252309</v>
      </c>
      <c r="H17" s="22">
        <v>0.16133457895085901</v>
      </c>
      <c r="I17" s="22">
        <v>0.129883616382132</v>
      </c>
      <c r="J17" s="22">
        <v>0.24839808198643901</v>
      </c>
      <c r="K17" s="22">
        <v>0.12487657492403501</v>
      </c>
      <c r="L17" s="22">
        <v>0.21309304308221699</v>
      </c>
      <c r="M17" s="22"/>
      <c r="N17" s="22">
        <v>0.36353606326100601</v>
      </c>
      <c r="O17" s="22">
        <v>0.114404219730444</v>
      </c>
      <c r="P17" s="22">
        <v>0.156294539958373</v>
      </c>
      <c r="Q17" s="22">
        <v>1.9540914296991702E-2</v>
      </c>
      <c r="R17" s="22"/>
      <c r="S17" s="22">
        <v>0.17410925123809301</v>
      </c>
      <c r="T17" s="22">
        <v>0.111901095044202</v>
      </c>
      <c r="U17" s="22">
        <v>0.152740349352705</v>
      </c>
      <c r="V17" s="22">
        <v>0.13446851605552801</v>
      </c>
      <c r="W17" s="22">
        <v>0.14123905322279801</v>
      </c>
      <c r="X17" s="22">
        <v>0.151277671487381</v>
      </c>
      <c r="Y17" s="22">
        <v>0.12259620373937501</v>
      </c>
      <c r="Z17" s="22">
        <v>0.36362475852408499</v>
      </c>
      <c r="AA17" s="22">
        <v>0.21023891989969701</v>
      </c>
      <c r="AB17" s="22">
        <v>0.28381372443103797</v>
      </c>
      <c r="AC17" s="22">
        <v>7.22814799357899E-2</v>
      </c>
      <c r="AD17" s="22">
        <v>0.16132301084933201</v>
      </c>
      <c r="AE17" s="22"/>
      <c r="AF17" s="22">
        <v>-0.36561964191392099</v>
      </c>
      <c r="AG17" s="22">
        <v>-8.0734457451817301E-2</v>
      </c>
      <c r="AH17" s="22">
        <v>0.14211483113745099</v>
      </c>
      <c r="AI17" s="22">
        <v>0.42733739088231398</v>
      </c>
      <c r="AJ17" s="22"/>
      <c r="AK17" s="22">
        <v>-5.81047283239449E-2</v>
      </c>
      <c r="AL17" s="22"/>
      <c r="AM17" s="22">
        <v>-8.2869683449752402E-2</v>
      </c>
      <c r="AN17" s="22"/>
      <c r="AO17" s="22">
        <v>-0.12247062203060501</v>
      </c>
      <c r="AP17" s="22"/>
      <c r="AQ17" s="22">
        <v>-0.31105099572346301</v>
      </c>
      <c r="AR17" s="22">
        <v>-0.10026849935576899</v>
      </c>
      <c r="AS17" s="22">
        <v>0.38095964083140099</v>
      </c>
      <c r="AT17" s="22"/>
      <c r="AU17" s="22">
        <v>-0.24665121375964599</v>
      </c>
      <c r="AV17" s="22"/>
      <c r="AW17" s="22">
        <v>-0.25197410408538301</v>
      </c>
      <c r="AX17" s="22"/>
      <c r="AY17" s="22">
        <v>-0.18470315017255501</v>
      </c>
    </row>
    <row r="18" spans="2:51" x14ac:dyDescent="0.3">
      <c r="B18" s="16"/>
    </row>
    <row r="19" spans="2:51" x14ac:dyDescent="0.3">
      <c r="B19" t="s">
        <v>79</v>
      </c>
    </row>
    <row r="20" spans="2:51" x14ac:dyDescent="0.3">
      <c r="B20" t="s">
        <v>80</v>
      </c>
    </row>
    <row r="22" spans="2:51" x14ac:dyDescent="0.3">
      <c r="B22" s="8" t="str">
        <f>HYPERLINK("#'Contents'!A1", "Return to Contents")</f>
        <v>Return to Contents</v>
      </c>
    </row>
  </sheetData>
  <mergeCells count="13">
    <mergeCell ref="AW5"/>
    <mergeCell ref="AY5"/>
    <mergeCell ref="D2:AO2"/>
    <mergeCell ref="AK5"/>
    <mergeCell ref="AM5"/>
    <mergeCell ref="AO5"/>
    <mergeCell ref="AQ5:AS5"/>
    <mergeCell ref="AU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Y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5" width="10.6640625" customWidth="1"/>
    <col min="36" max="36" width="2.21875" customWidth="1"/>
    <col min="37" max="37" width="10.6640625" customWidth="1"/>
    <col min="38" max="38" width="2.21875" customWidth="1"/>
    <col min="39" max="39" width="10.6640625" customWidth="1"/>
    <col min="40" max="40" width="2.21875" customWidth="1"/>
    <col min="41" max="41" width="10.6640625" customWidth="1"/>
    <col min="42" max="42" width="2.21875" customWidth="1"/>
    <col min="43" max="45" width="10.6640625" customWidth="1"/>
    <col min="46" max="46" width="2.21875" customWidth="1"/>
    <col min="47" max="47" width="10.6640625" customWidth="1"/>
    <col min="48" max="48" width="2.21875" customWidth="1"/>
    <col min="49" max="49" width="10.6640625" customWidth="1"/>
    <col min="50" max="50" width="2.21875" customWidth="1"/>
    <col min="51" max="51" width="10.6640625" customWidth="1"/>
    <col min="52" max="52" width="2.21875" customWidth="1"/>
  </cols>
  <sheetData>
    <row r="2" spans="2:51" ht="40.049999999999997" customHeight="1" x14ac:dyDescent="0.3">
      <c r="D2" s="29" t="s">
        <v>139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51" ht="30" customHeight="1" x14ac:dyDescent="0.3">
      <c r="B5" s="19"/>
      <c r="C5" s="19"/>
      <c r="D5" s="30" t="s">
        <v>55</v>
      </c>
      <c r="E5" s="30"/>
      <c r="F5" s="19"/>
      <c r="G5" s="30" t="s">
        <v>56</v>
      </c>
      <c r="H5" s="30"/>
      <c r="I5" s="30"/>
      <c r="J5" s="30"/>
      <c r="K5" s="30"/>
      <c r="L5" s="30"/>
      <c r="M5" s="19"/>
      <c r="N5" s="30" t="s">
        <v>57</v>
      </c>
      <c r="O5" s="30"/>
      <c r="P5" s="30"/>
      <c r="Q5" s="30"/>
      <c r="R5" s="19"/>
      <c r="S5" s="30" t="s">
        <v>58</v>
      </c>
      <c r="T5" s="30"/>
      <c r="U5" s="30"/>
      <c r="V5" s="30"/>
      <c r="W5" s="30"/>
      <c r="X5" s="30"/>
      <c r="Y5" s="30"/>
      <c r="Z5" s="30"/>
      <c r="AA5" s="30"/>
      <c r="AB5" s="30"/>
      <c r="AC5" s="30"/>
      <c r="AD5" s="30"/>
      <c r="AE5" s="19"/>
      <c r="AF5" s="30" t="s">
        <v>43</v>
      </c>
      <c r="AG5" s="30"/>
      <c r="AH5" s="30"/>
      <c r="AI5" s="30"/>
      <c r="AJ5" s="19"/>
      <c r="AK5" s="30" t="s">
        <v>59</v>
      </c>
      <c r="AL5" s="19"/>
      <c r="AM5" s="30" t="s">
        <v>60</v>
      </c>
      <c r="AN5" s="19"/>
      <c r="AO5" s="30" t="s">
        <v>49</v>
      </c>
      <c r="AP5" s="19"/>
      <c r="AQ5" s="30" t="s">
        <v>61</v>
      </c>
      <c r="AR5" s="30"/>
      <c r="AS5" s="30"/>
      <c r="AT5" s="19"/>
      <c r="AU5" s="30" t="s">
        <v>52</v>
      </c>
      <c r="AV5" s="19"/>
      <c r="AW5" s="30" t="s">
        <v>62</v>
      </c>
      <c r="AX5" s="19"/>
      <c r="AY5" s="30" t="s">
        <v>54</v>
      </c>
    </row>
    <row r="6" spans="2:5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M6" s="12" t="s">
        <v>48</v>
      </c>
      <c r="AO6" s="12" t="s">
        <v>49</v>
      </c>
      <c r="AQ6" s="12" t="s">
        <v>43</v>
      </c>
      <c r="AR6" s="12" t="s">
        <v>50</v>
      </c>
      <c r="AS6" s="12" t="s">
        <v>51</v>
      </c>
      <c r="AU6" s="12" t="s">
        <v>52</v>
      </c>
      <c r="AW6" s="12" t="s">
        <v>53</v>
      </c>
      <c r="AY6" s="12" t="s">
        <v>54</v>
      </c>
    </row>
    <row r="7" spans="2:51" ht="30" customHeight="1" x14ac:dyDescent="0.3">
      <c r="B7" s="10" t="s">
        <v>19</v>
      </c>
      <c r="C7" s="10">
        <v>1790</v>
      </c>
      <c r="D7" s="10">
        <v>917</v>
      </c>
      <c r="E7" s="10">
        <v>863</v>
      </c>
      <c r="F7" s="10"/>
      <c r="G7" s="10">
        <v>280</v>
      </c>
      <c r="H7" s="10">
        <v>292</v>
      </c>
      <c r="I7" s="10">
        <v>305</v>
      </c>
      <c r="J7" s="10">
        <v>283</v>
      </c>
      <c r="K7" s="10">
        <v>257</v>
      </c>
      <c r="L7" s="10">
        <v>373</v>
      </c>
      <c r="M7" s="10"/>
      <c r="N7" s="10">
        <v>479</v>
      </c>
      <c r="O7" s="10">
        <v>461</v>
      </c>
      <c r="P7" s="10">
        <v>360</v>
      </c>
      <c r="Q7" s="10">
        <v>485</v>
      </c>
      <c r="R7" s="10"/>
      <c r="S7" s="10">
        <v>265</v>
      </c>
      <c r="T7" s="10">
        <v>236</v>
      </c>
      <c r="U7" s="10">
        <v>124</v>
      </c>
      <c r="V7" s="10">
        <v>138</v>
      </c>
      <c r="W7" s="10">
        <v>125</v>
      </c>
      <c r="X7" s="10">
        <v>162</v>
      </c>
      <c r="Y7" s="10">
        <v>143</v>
      </c>
      <c r="Z7" s="10">
        <v>78</v>
      </c>
      <c r="AA7" s="10">
        <v>196</v>
      </c>
      <c r="AB7" s="10">
        <v>166</v>
      </c>
      <c r="AC7" s="10">
        <v>97</v>
      </c>
      <c r="AD7" s="10">
        <v>60</v>
      </c>
      <c r="AE7" s="10"/>
      <c r="AF7" s="10">
        <v>416</v>
      </c>
      <c r="AG7" s="10">
        <v>94</v>
      </c>
      <c r="AH7" s="10">
        <v>276</v>
      </c>
      <c r="AI7" s="10">
        <v>976</v>
      </c>
      <c r="AJ7" s="10"/>
      <c r="AK7" s="10">
        <v>378</v>
      </c>
      <c r="AL7" s="10"/>
      <c r="AM7" s="10">
        <v>610</v>
      </c>
      <c r="AN7" s="10"/>
      <c r="AO7" s="10">
        <v>187</v>
      </c>
      <c r="AP7" s="10"/>
      <c r="AQ7" s="10">
        <v>455</v>
      </c>
      <c r="AR7" s="10">
        <v>136</v>
      </c>
      <c r="AS7" s="10">
        <v>1179</v>
      </c>
      <c r="AT7" s="10"/>
      <c r="AU7" s="10">
        <v>422</v>
      </c>
      <c r="AV7" s="10"/>
      <c r="AW7" s="10">
        <v>368</v>
      </c>
      <c r="AX7" s="10"/>
      <c r="AY7" s="10">
        <v>317</v>
      </c>
    </row>
    <row r="8" spans="2:51" ht="30" customHeight="1" x14ac:dyDescent="0.3">
      <c r="B8" s="11" t="s">
        <v>20</v>
      </c>
      <c r="C8" s="11">
        <v>1790</v>
      </c>
      <c r="D8" s="11">
        <v>878</v>
      </c>
      <c r="E8" s="11">
        <v>902</v>
      </c>
      <c r="F8" s="11"/>
      <c r="G8" s="11">
        <v>252</v>
      </c>
      <c r="H8" s="11">
        <v>305</v>
      </c>
      <c r="I8" s="11">
        <v>304</v>
      </c>
      <c r="J8" s="11">
        <v>303</v>
      </c>
      <c r="K8" s="11">
        <v>251</v>
      </c>
      <c r="L8" s="11">
        <v>375</v>
      </c>
      <c r="M8" s="11"/>
      <c r="N8" s="11">
        <v>481</v>
      </c>
      <c r="O8" s="11">
        <v>464</v>
      </c>
      <c r="P8" s="11">
        <v>393</v>
      </c>
      <c r="Q8" s="11">
        <v>447</v>
      </c>
      <c r="R8" s="11"/>
      <c r="S8" s="11">
        <v>251</v>
      </c>
      <c r="T8" s="11">
        <v>233</v>
      </c>
      <c r="U8" s="11">
        <v>143</v>
      </c>
      <c r="V8" s="11">
        <v>161</v>
      </c>
      <c r="W8" s="11">
        <v>125</v>
      </c>
      <c r="X8" s="11">
        <v>161</v>
      </c>
      <c r="Y8" s="11">
        <v>143</v>
      </c>
      <c r="Z8" s="11">
        <v>72</v>
      </c>
      <c r="AA8" s="11">
        <v>197</v>
      </c>
      <c r="AB8" s="11">
        <v>161</v>
      </c>
      <c r="AC8" s="11">
        <v>89</v>
      </c>
      <c r="AD8" s="11">
        <v>54</v>
      </c>
      <c r="AE8" s="11"/>
      <c r="AF8" s="11">
        <v>412</v>
      </c>
      <c r="AG8" s="11">
        <v>93</v>
      </c>
      <c r="AH8" s="11">
        <v>283</v>
      </c>
      <c r="AI8" s="11">
        <v>976</v>
      </c>
      <c r="AJ8" s="11"/>
      <c r="AK8" s="11">
        <v>374</v>
      </c>
      <c r="AL8" s="11"/>
      <c r="AM8" s="11">
        <v>601</v>
      </c>
      <c r="AN8" s="11"/>
      <c r="AO8" s="11">
        <v>190</v>
      </c>
      <c r="AP8" s="11"/>
      <c r="AQ8" s="11">
        <v>449</v>
      </c>
      <c r="AR8" s="11">
        <v>133</v>
      </c>
      <c r="AS8" s="11">
        <v>1186</v>
      </c>
      <c r="AT8" s="11"/>
      <c r="AU8" s="11">
        <v>413</v>
      </c>
      <c r="AV8" s="11"/>
      <c r="AW8" s="11">
        <v>365</v>
      </c>
      <c r="AX8" s="11"/>
      <c r="AY8" s="11">
        <v>313</v>
      </c>
    </row>
    <row r="9" spans="2:51" x14ac:dyDescent="0.3">
      <c r="B9" s="15" t="s">
        <v>113</v>
      </c>
      <c r="C9" s="14">
        <v>0.32873001227744297</v>
      </c>
      <c r="D9" s="14">
        <v>0.310371509622831</v>
      </c>
      <c r="E9" s="14">
        <v>0.34698815149283102</v>
      </c>
      <c r="F9" s="14"/>
      <c r="G9" s="14">
        <v>0.30932569298983797</v>
      </c>
      <c r="H9" s="14">
        <v>0.347454409576266</v>
      </c>
      <c r="I9" s="14">
        <v>0.35585547774833998</v>
      </c>
      <c r="J9" s="14">
        <v>0.35200780828429801</v>
      </c>
      <c r="K9" s="14">
        <v>0.28726821302530497</v>
      </c>
      <c r="L9" s="14">
        <v>0.31345048990822599</v>
      </c>
      <c r="M9" s="14"/>
      <c r="N9" s="14">
        <v>0.37166731281444798</v>
      </c>
      <c r="O9" s="14">
        <v>0.323736163417846</v>
      </c>
      <c r="P9" s="14">
        <v>0.32528037414181299</v>
      </c>
      <c r="Q9" s="14">
        <v>0.28558993372018998</v>
      </c>
      <c r="R9" s="14"/>
      <c r="S9" s="14">
        <v>0.31801770957528902</v>
      </c>
      <c r="T9" s="14">
        <v>0.30734445713636699</v>
      </c>
      <c r="U9" s="14">
        <v>0.306486221333992</v>
      </c>
      <c r="V9" s="14">
        <v>0.36349178004695898</v>
      </c>
      <c r="W9" s="14">
        <v>0.30536339756389203</v>
      </c>
      <c r="X9" s="14">
        <v>0.33211714720400098</v>
      </c>
      <c r="Y9" s="14">
        <v>0.27058622102116697</v>
      </c>
      <c r="Z9" s="14">
        <v>0.35227340698160797</v>
      </c>
      <c r="AA9" s="14">
        <v>0.33541410029095597</v>
      </c>
      <c r="AB9" s="14">
        <v>0.38469064116003598</v>
      </c>
      <c r="AC9" s="14">
        <v>0.33867207670852301</v>
      </c>
      <c r="AD9" s="14">
        <v>0.38505092858427598</v>
      </c>
      <c r="AE9" s="14"/>
      <c r="AF9" s="14">
        <v>0.12604785851452199</v>
      </c>
      <c r="AG9" s="14">
        <v>0.23756374868635199</v>
      </c>
      <c r="AH9" s="14">
        <v>0.29055672977179797</v>
      </c>
      <c r="AI9" s="14">
        <v>0.43734161929475801</v>
      </c>
      <c r="AJ9" s="14"/>
      <c r="AK9" s="14">
        <v>0.25668653823879001</v>
      </c>
      <c r="AL9" s="14"/>
      <c r="AM9" s="14">
        <v>0.26439892729710801</v>
      </c>
      <c r="AN9" s="14"/>
      <c r="AO9" s="14">
        <v>0.224451377168296</v>
      </c>
      <c r="AP9" s="14"/>
      <c r="AQ9" s="14">
        <v>0.13209535254618099</v>
      </c>
      <c r="AR9" s="14">
        <v>0.18088491539144499</v>
      </c>
      <c r="AS9" s="14">
        <v>0.42143652969254902</v>
      </c>
      <c r="AT9" s="14"/>
      <c r="AU9" s="14">
        <v>0.14448797511550199</v>
      </c>
      <c r="AV9" s="14"/>
      <c r="AW9" s="14">
        <v>0.16571779482690599</v>
      </c>
      <c r="AX9" s="14"/>
      <c r="AY9" s="14">
        <v>0.182887289305665</v>
      </c>
    </row>
    <row r="10" spans="2:51" x14ac:dyDescent="0.3">
      <c r="B10" s="15" t="s">
        <v>114</v>
      </c>
      <c r="C10" s="14">
        <v>0.195483339513739</v>
      </c>
      <c r="D10" s="14">
        <v>0.20204968459536901</v>
      </c>
      <c r="E10" s="14">
        <v>0.19001036248998601</v>
      </c>
      <c r="F10" s="14"/>
      <c r="G10" s="14">
        <v>0.18695194129201201</v>
      </c>
      <c r="H10" s="14">
        <v>0.19546482698503101</v>
      </c>
      <c r="I10" s="14">
        <v>0.19966510531203899</v>
      </c>
      <c r="J10" s="14">
        <v>0.20501228687655501</v>
      </c>
      <c r="K10" s="14">
        <v>0.20230373644979099</v>
      </c>
      <c r="L10" s="14">
        <v>0.18556883182832901</v>
      </c>
      <c r="M10" s="14"/>
      <c r="N10" s="14">
        <v>0.23877404229982499</v>
      </c>
      <c r="O10" s="14">
        <v>0.19082792704121701</v>
      </c>
      <c r="P10" s="14">
        <v>0.18691264749893</v>
      </c>
      <c r="Q10" s="14">
        <v>0.16345421648584499</v>
      </c>
      <c r="R10" s="14"/>
      <c r="S10" s="14">
        <v>0.18617445155471099</v>
      </c>
      <c r="T10" s="14">
        <v>0.18135355428807401</v>
      </c>
      <c r="U10" s="14">
        <v>0.17182566488897599</v>
      </c>
      <c r="V10" s="14">
        <v>0.149722232655602</v>
      </c>
      <c r="W10" s="14">
        <v>0.18843799097698199</v>
      </c>
      <c r="X10" s="14">
        <v>0.20664417139055699</v>
      </c>
      <c r="Y10" s="14">
        <v>0.28793798092890699</v>
      </c>
      <c r="Z10" s="14">
        <v>0.228000740658371</v>
      </c>
      <c r="AA10" s="14">
        <v>0.209134652343893</v>
      </c>
      <c r="AB10" s="14">
        <v>0.19354427648890901</v>
      </c>
      <c r="AC10" s="14">
        <v>0.18266885459687099</v>
      </c>
      <c r="AD10" s="14">
        <v>0.170731230256016</v>
      </c>
      <c r="AE10" s="14"/>
      <c r="AF10" s="14">
        <v>0.161958925628368</v>
      </c>
      <c r="AG10" s="14">
        <v>0.147448070180247</v>
      </c>
      <c r="AH10" s="14">
        <v>0.187827455070845</v>
      </c>
      <c r="AI10" s="14">
        <v>0.21463826294136801</v>
      </c>
      <c r="AJ10" s="14"/>
      <c r="AK10" s="14">
        <v>0.17548969066276801</v>
      </c>
      <c r="AL10" s="14"/>
      <c r="AM10" s="14">
        <v>0.167625491976757</v>
      </c>
      <c r="AN10" s="14"/>
      <c r="AO10" s="14">
        <v>0.18920660093443101</v>
      </c>
      <c r="AP10" s="14"/>
      <c r="AQ10" s="14">
        <v>0.17460180627834301</v>
      </c>
      <c r="AR10" s="14">
        <v>0.227940126742015</v>
      </c>
      <c r="AS10" s="14">
        <v>0.19917089317748399</v>
      </c>
      <c r="AT10" s="14"/>
      <c r="AU10" s="14">
        <v>0.18538876368809301</v>
      </c>
      <c r="AV10" s="14"/>
      <c r="AW10" s="14">
        <v>0.194464468143693</v>
      </c>
      <c r="AX10" s="14"/>
      <c r="AY10" s="14">
        <v>0.206897220713017</v>
      </c>
    </row>
    <row r="11" spans="2:51" x14ac:dyDescent="0.3">
      <c r="B11" s="15" t="s">
        <v>115</v>
      </c>
      <c r="C11" s="14">
        <v>0.173509559637783</v>
      </c>
      <c r="D11" s="14">
        <v>0.172730314530611</v>
      </c>
      <c r="E11" s="14">
        <v>0.173859444578083</v>
      </c>
      <c r="F11" s="14"/>
      <c r="G11" s="14">
        <v>0.19474711982241999</v>
      </c>
      <c r="H11" s="14">
        <v>0.18520089451577201</v>
      </c>
      <c r="I11" s="14">
        <v>0.120451323127391</v>
      </c>
      <c r="J11" s="14">
        <v>0.17005563819329</v>
      </c>
      <c r="K11" s="14">
        <v>0.19118792727852499</v>
      </c>
      <c r="L11" s="14">
        <v>0.183730085953515</v>
      </c>
      <c r="M11" s="14"/>
      <c r="N11" s="14">
        <v>0.16240167259406599</v>
      </c>
      <c r="O11" s="14">
        <v>0.172775191413335</v>
      </c>
      <c r="P11" s="14">
        <v>0.18417355482752301</v>
      </c>
      <c r="Q11" s="14">
        <v>0.176434650217486</v>
      </c>
      <c r="R11" s="14"/>
      <c r="S11" s="14">
        <v>0.19869874085259001</v>
      </c>
      <c r="T11" s="14">
        <v>0.203593688214184</v>
      </c>
      <c r="U11" s="14">
        <v>0.22606452254082601</v>
      </c>
      <c r="V11" s="14">
        <v>0.12733313206007099</v>
      </c>
      <c r="W11" s="14">
        <v>0.20624041466979001</v>
      </c>
      <c r="X11" s="14">
        <v>0.156973596190391</v>
      </c>
      <c r="Y11" s="14">
        <v>0.110347170368108</v>
      </c>
      <c r="Z11" s="14">
        <v>0.23529501242759801</v>
      </c>
      <c r="AA11" s="14">
        <v>0.14347153209906799</v>
      </c>
      <c r="AB11" s="14">
        <v>0.19674831282913899</v>
      </c>
      <c r="AC11" s="14">
        <v>0.14505392225107999</v>
      </c>
      <c r="AD11" s="14">
        <v>7.0677327005428406E-2</v>
      </c>
      <c r="AE11" s="14"/>
      <c r="AF11" s="14">
        <v>0.17018093211054899</v>
      </c>
      <c r="AG11" s="14">
        <v>0.19589244090014299</v>
      </c>
      <c r="AH11" s="14">
        <v>0.213570155679523</v>
      </c>
      <c r="AI11" s="14">
        <v>0.16023392229379699</v>
      </c>
      <c r="AJ11" s="14"/>
      <c r="AK11" s="14">
        <v>0.172174338925072</v>
      </c>
      <c r="AL11" s="14"/>
      <c r="AM11" s="14">
        <v>0.17101715879183699</v>
      </c>
      <c r="AN11" s="14"/>
      <c r="AO11" s="14">
        <v>0.15030731528840199</v>
      </c>
      <c r="AP11" s="14"/>
      <c r="AQ11" s="14">
        <v>0.170636142667865</v>
      </c>
      <c r="AR11" s="14">
        <v>0.21391210655147699</v>
      </c>
      <c r="AS11" s="14">
        <v>0.16826314755973401</v>
      </c>
      <c r="AT11" s="14"/>
      <c r="AU11" s="14">
        <v>0.19551076707837001</v>
      </c>
      <c r="AV11" s="14"/>
      <c r="AW11" s="14">
        <v>0.16638835420561099</v>
      </c>
      <c r="AX11" s="14"/>
      <c r="AY11" s="14">
        <v>0.172056647743318</v>
      </c>
    </row>
    <row r="12" spans="2:51" x14ac:dyDescent="0.3">
      <c r="B12" s="15" t="s">
        <v>116</v>
      </c>
      <c r="C12" s="14">
        <v>0.12812012734108599</v>
      </c>
      <c r="D12" s="14">
        <v>0.131315368403844</v>
      </c>
      <c r="E12" s="14">
        <v>0.123293348495814</v>
      </c>
      <c r="F12" s="14"/>
      <c r="G12" s="14">
        <v>0.13710855467580499</v>
      </c>
      <c r="H12" s="14">
        <v>0.12865494359541099</v>
      </c>
      <c r="I12" s="14">
        <v>0.148180499614189</v>
      </c>
      <c r="J12" s="14">
        <v>9.7724727356943694E-2</v>
      </c>
      <c r="K12" s="14">
        <v>0.11200874812049701</v>
      </c>
      <c r="L12" s="14">
        <v>0.14072609593947899</v>
      </c>
      <c r="M12" s="14"/>
      <c r="N12" s="14">
        <v>0.124810025100781</v>
      </c>
      <c r="O12" s="14">
        <v>0.13001441114447301</v>
      </c>
      <c r="P12" s="14">
        <v>0.114448455357559</v>
      </c>
      <c r="Q12" s="14">
        <v>0.143168850426203</v>
      </c>
      <c r="R12" s="14"/>
      <c r="S12" s="14">
        <v>0.113850795681174</v>
      </c>
      <c r="T12" s="14">
        <v>0.15027275518056801</v>
      </c>
      <c r="U12" s="14">
        <v>0.145101543559158</v>
      </c>
      <c r="V12" s="14">
        <v>0.12333477395515</v>
      </c>
      <c r="W12" s="14">
        <v>9.6007062200277701E-2</v>
      </c>
      <c r="X12" s="14">
        <v>0.12330536745571501</v>
      </c>
      <c r="Y12" s="14">
        <v>0.14845241979059901</v>
      </c>
      <c r="Z12" s="14">
        <v>0.102162093564552</v>
      </c>
      <c r="AA12" s="14">
        <v>0.13523353370621699</v>
      </c>
      <c r="AB12" s="14">
        <v>0.111468783194396</v>
      </c>
      <c r="AC12" s="14">
        <v>0.115737940114386</v>
      </c>
      <c r="AD12" s="14">
        <v>0.18170182277410801</v>
      </c>
      <c r="AE12" s="14"/>
      <c r="AF12" s="14">
        <v>0.196395147560364</v>
      </c>
      <c r="AG12" s="14">
        <v>0.16424331531942901</v>
      </c>
      <c r="AH12" s="14">
        <v>0.14174523118901899</v>
      </c>
      <c r="AI12" s="14">
        <v>8.9554238954982296E-2</v>
      </c>
      <c r="AJ12" s="14"/>
      <c r="AK12" s="14">
        <v>0.15178747209162</v>
      </c>
      <c r="AL12" s="14"/>
      <c r="AM12" s="14">
        <v>0.15690663748573999</v>
      </c>
      <c r="AN12" s="14"/>
      <c r="AO12" s="14">
        <v>0.19189438837939199</v>
      </c>
      <c r="AP12" s="14"/>
      <c r="AQ12" s="14">
        <v>0.19383167519182101</v>
      </c>
      <c r="AR12" s="14">
        <v>0.21065003005982399</v>
      </c>
      <c r="AS12" s="14">
        <v>9.3439044525897394E-2</v>
      </c>
      <c r="AT12" s="14"/>
      <c r="AU12" s="14">
        <v>0.18696131473386399</v>
      </c>
      <c r="AV12" s="14"/>
      <c r="AW12" s="14">
        <v>0.20998805492984399</v>
      </c>
      <c r="AX12" s="14"/>
      <c r="AY12" s="14">
        <v>0.20835962098827099</v>
      </c>
    </row>
    <row r="13" spans="2:51" x14ac:dyDescent="0.3">
      <c r="B13" s="15" t="s">
        <v>117</v>
      </c>
      <c r="C13" s="14">
        <v>0.154758862050597</v>
      </c>
      <c r="D13" s="14">
        <v>0.16863149839496</v>
      </c>
      <c r="E13" s="14">
        <v>0.14186176787152799</v>
      </c>
      <c r="F13" s="14"/>
      <c r="G13" s="14">
        <v>0.13634634251955299</v>
      </c>
      <c r="H13" s="14">
        <v>0.131986165660924</v>
      </c>
      <c r="I13" s="14">
        <v>0.15878786408104201</v>
      </c>
      <c r="J13" s="14">
        <v>0.15010388592541299</v>
      </c>
      <c r="K13" s="14">
        <v>0.18853883287866699</v>
      </c>
      <c r="L13" s="14">
        <v>0.163563107911677</v>
      </c>
      <c r="M13" s="14"/>
      <c r="N13" s="14">
        <v>9.0486302529149298E-2</v>
      </c>
      <c r="O13" s="14">
        <v>0.165171980224363</v>
      </c>
      <c r="P13" s="14">
        <v>0.169586478317135</v>
      </c>
      <c r="Q13" s="14">
        <v>0.201805742172951</v>
      </c>
      <c r="R13" s="14"/>
      <c r="S13" s="14">
        <v>0.16887519131131101</v>
      </c>
      <c r="T13" s="14">
        <v>0.126696383945505</v>
      </c>
      <c r="U13" s="14">
        <v>0.117566164165776</v>
      </c>
      <c r="V13" s="14">
        <v>0.21007162438117599</v>
      </c>
      <c r="W13" s="14">
        <v>0.19614607864216599</v>
      </c>
      <c r="X13" s="14">
        <v>0.169485184146629</v>
      </c>
      <c r="Y13" s="14">
        <v>0.15415774121134501</v>
      </c>
      <c r="Z13" s="14">
        <v>7.0299468499621195E-2</v>
      </c>
      <c r="AA13" s="14">
        <v>0.172007874228573</v>
      </c>
      <c r="AB13" s="14">
        <v>9.0707217764713202E-2</v>
      </c>
      <c r="AC13" s="14">
        <v>0.19681209852311099</v>
      </c>
      <c r="AD13" s="14">
        <v>0.177089111260918</v>
      </c>
      <c r="AE13" s="14"/>
      <c r="AF13" s="14">
        <v>0.32299838033379802</v>
      </c>
      <c r="AG13" s="14">
        <v>0.25485242491382798</v>
      </c>
      <c r="AH13" s="14">
        <v>0.15594462634908501</v>
      </c>
      <c r="AI13" s="14">
        <v>7.7125943943132297E-2</v>
      </c>
      <c r="AJ13" s="14"/>
      <c r="AK13" s="14">
        <v>0.22598209055990201</v>
      </c>
      <c r="AL13" s="14"/>
      <c r="AM13" s="14">
        <v>0.23105764231265899</v>
      </c>
      <c r="AN13" s="14"/>
      <c r="AO13" s="14">
        <v>0.21340977903005601</v>
      </c>
      <c r="AP13" s="14"/>
      <c r="AQ13" s="14">
        <v>0.31183040370145398</v>
      </c>
      <c r="AR13" s="14">
        <v>0.13987849023689899</v>
      </c>
      <c r="AS13" s="14">
        <v>9.9699350107533405E-2</v>
      </c>
      <c r="AT13" s="14"/>
      <c r="AU13" s="14">
        <v>0.26484257724017801</v>
      </c>
      <c r="AV13" s="14"/>
      <c r="AW13" s="14">
        <v>0.25045537400380002</v>
      </c>
      <c r="AX13" s="14"/>
      <c r="AY13" s="14">
        <v>0.20905625948103801</v>
      </c>
    </row>
    <row r="14" spans="2:51" x14ac:dyDescent="0.3">
      <c r="B14" s="15" t="s">
        <v>118</v>
      </c>
      <c r="C14" s="14">
        <v>1.9398099179352001E-2</v>
      </c>
      <c r="D14" s="14">
        <v>1.49016244523848E-2</v>
      </c>
      <c r="E14" s="14">
        <v>2.39869250717583E-2</v>
      </c>
      <c r="F14" s="14"/>
      <c r="G14" s="14">
        <v>3.5520348700372101E-2</v>
      </c>
      <c r="H14" s="14">
        <v>1.12387596665958E-2</v>
      </c>
      <c r="I14" s="14">
        <v>1.70597301169985E-2</v>
      </c>
      <c r="J14" s="14">
        <v>2.5095653363499601E-2</v>
      </c>
      <c r="K14" s="14">
        <v>1.8692542247214599E-2</v>
      </c>
      <c r="L14" s="14">
        <v>1.2961388458774E-2</v>
      </c>
      <c r="M14" s="14"/>
      <c r="N14" s="14">
        <v>1.18606446617301E-2</v>
      </c>
      <c r="O14" s="14">
        <v>1.7474326758765101E-2</v>
      </c>
      <c r="P14" s="14">
        <v>1.95984898570398E-2</v>
      </c>
      <c r="Q14" s="14">
        <v>2.9546606977324901E-2</v>
      </c>
      <c r="R14" s="14"/>
      <c r="S14" s="14">
        <v>1.43831110249253E-2</v>
      </c>
      <c r="T14" s="14">
        <v>3.0739161235302199E-2</v>
      </c>
      <c r="U14" s="14">
        <v>3.2955883511273203E-2</v>
      </c>
      <c r="V14" s="14">
        <v>2.6046456901042198E-2</v>
      </c>
      <c r="W14" s="14">
        <v>7.8050559468924698E-3</v>
      </c>
      <c r="X14" s="14">
        <v>1.14745336127079E-2</v>
      </c>
      <c r="Y14" s="14">
        <v>2.8518466679874399E-2</v>
      </c>
      <c r="Z14" s="14">
        <v>1.1969277868249599E-2</v>
      </c>
      <c r="AA14" s="14">
        <v>4.7383073312931498E-3</v>
      </c>
      <c r="AB14" s="14">
        <v>2.2840768562806899E-2</v>
      </c>
      <c r="AC14" s="14">
        <v>2.1055107806028799E-2</v>
      </c>
      <c r="AD14" s="14">
        <v>1.47495801192533E-2</v>
      </c>
      <c r="AE14" s="14"/>
      <c r="AF14" s="14">
        <v>2.2418755852398602E-2</v>
      </c>
      <c r="AG14" s="14">
        <v>0</v>
      </c>
      <c r="AH14" s="14">
        <v>1.0355801939731599E-2</v>
      </c>
      <c r="AI14" s="14">
        <v>2.1106012571962401E-2</v>
      </c>
      <c r="AJ14" s="14"/>
      <c r="AK14" s="14">
        <v>1.7879869521849199E-2</v>
      </c>
      <c r="AL14" s="14"/>
      <c r="AM14" s="14">
        <v>8.9941421358987299E-3</v>
      </c>
      <c r="AN14" s="14"/>
      <c r="AO14" s="14">
        <v>3.0730539199422899E-2</v>
      </c>
      <c r="AP14" s="14"/>
      <c r="AQ14" s="14">
        <v>1.70046196143364E-2</v>
      </c>
      <c r="AR14" s="14">
        <v>2.6734331018339701E-2</v>
      </c>
      <c r="AS14" s="14">
        <v>1.7991034936802399E-2</v>
      </c>
      <c r="AT14" s="14"/>
      <c r="AU14" s="14">
        <v>2.28086021439926E-2</v>
      </c>
      <c r="AV14" s="14"/>
      <c r="AW14" s="14">
        <v>1.2985953890146401E-2</v>
      </c>
      <c r="AX14" s="14"/>
      <c r="AY14" s="14">
        <v>2.0742961768689502E-2</v>
      </c>
    </row>
    <row r="15" spans="2:51" x14ac:dyDescent="0.3">
      <c r="B15" s="15" t="s">
        <v>119</v>
      </c>
      <c r="C15" s="21">
        <v>0.524213351791182</v>
      </c>
      <c r="D15" s="21">
        <v>0.51242119421819998</v>
      </c>
      <c r="E15" s="21">
        <v>0.53699851398281695</v>
      </c>
      <c r="F15" s="21"/>
      <c r="G15" s="21">
        <v>0.49627763428185001</v>
      </c>
      <c r="H15" s="21">
        <v>0.54291923656129604</v>
      </c>
      <c r="I15" s="21">
        <v>0.55552058306037899</v>
      </c>
      <c r="J15" s="21">
        <v>0.55702009516085305</v>
      </c>
      <c r="K15" s="21">
        <v>0.48957194947509602</v>
      </c>
      <c r="L15" s="21">
        <v>0.499019321736555</v>
      </c>
      <c r="M15" s="21"/>
      <c r="N15" s="21">
        <v>0.610441355114273</v>
      </c>
      <c r="O15" s="21">
        <v>0.51456409045906304</v>
      </c>
      <c r="P15" s="21">
        <v>0.51219302164074398</v>
      </c>
      <c r="Q15" s="21">
        <v>0.449044150206035</v>
      </c>
      <c r="R15" s="21"/>
      <c r="S15" s="21">
        <v>0.50419216112999998</v>
      </c>
      <c r="T15" s="21">
        <v>0.48869801142444202</v>
      </c>
      <c r="U15" s="21">
        <v>0.478311886222967</v>
      </c>
      <c r="V15" s="21">
        <v>0.51321401270256095</v>
      </c>
      <c r="W15" s="21">
        <v>0.49380138854087402</v>
      </c>
      <c r="X15" s="21">
        <v>0.538761318594557</v>
      </c>
      <c r="Y15" s="21">
        <v>0.55852420195007402</v>
      </c>
      <c r="Z15" s="21">
        <v>0.58027414763997798</v>
      </c>
      <c r="AA15" s="21">
        <v>0.54454875263484903</v>
      </c>
      <c r="AB15" s="21">
        <v>0.57823491764894597</v>
      </c>
      <c r="AC15" s="21">
        <v>0.52134093130539405</v>
      </c>
      <c r="AD15" s="21">
        <v>0.55578215884029303</v>
      </c>
      <c r="AE15" s="21"/>
      <c r="AF15" s="21">
        <v>0.28800678414288999</v>
      </c>
      <c r="AG15" s="21">
        <v>0.38501181886659902</v>
      </c>
      <c r="AH15" s="21">
        <v>0.478384184842643</v>
      </c>
      <c r="AI15" s="21">
        <v>0.65197988223612602</v>
      </c>
      <c r="AJ15" s="21"/>
      <c r="AK15" s="21">
        <v>0.43217622890155799</v>
      </c>
      <c r="AL15" s="21"/>
      <c r="AM15" s="21">
        <v>0.43202441927386498</v>
      </c>
      <c r="AN15" s="21"/>
      <c r="AO15" s="21">
        <v>0.41365797810272698</v>
      </c>
      <c r="AP15" s="21"/>
      <c r="AQ15" s="21">
        <v>0.30669715882452298</v>
      </c>
      <c r="AR15" s="21">
        <v>0.40882504213345999</v>
      </c>
      <c r="AS15" s="21">
        <v>0.62060742287003301</v>
      </c>
      <c r="AT15" s="21"/>
      <c r="AU15" s="21">
        <v>0.32987673880359503</v>
      </c>
      <c r="AV15" s="21"/>
      <c r="AW15" s="21">
        <v>0.36018226297059902</v>
      </c>
      <c r="AX15" s="21"/>
      <c r="AY15" s="21">
        <v>0.38978451001868297</v>
      </c>
    </row>
    <row r="16" spans="2:51" x14ac:dyDescent="0.3">
      <c r="B16" s="15" t="s">
        <v>120</v>
      </c>
      <c r="C16" s="21">
        <v>0.28287898939168299</v>
      </c>
      <c r="D16" s="21">
        <v>0.299946866798804</v>
      </c>
      <c r="E16" s="21">
        <v>0.26515511636734201</v>
      </c>
      <c r="F16" s="21"/>
      <c r="G16" s="21">
        <v>0.27345489719535798</v>
      </c>
      <c r="H16" s="21">
        <v>0.26064110925633599</v>
      </c>
      <c r="I16" s="21">
        <v>0.306968363695232</v>
      </c>
      <c r="J16" s="21">
        <v>0.247828613282357</v>
      </c>
      <c r="K16" s="21">
        <v>0.30054758099916401</v>
      </c>
      <c r="L16" s="21">
        <v>0.30428920385115599</v>
      </c>
      <c r="M16" s="21"/>
      <c r="N16" s="21">
        <v>0.21529632762993001</v>
      </c>
      <c r="O16" s="21">
        <v>0.29518639136883601</v>
      </c>
      <c r="P16" s="21">
        <v>0.28403493367469401</v>
      </c>
      <c r="Q16" s="21">
        <v>0.34497459259915397</v>
      </c>
      <c r="R16" s="21"/>
      <c r="S16" s="21">
        <v>0.28272598699248502</v>
      </c>
      <c r="T16" s="21">
        <v>0.27696913912607202</v>
      </c>
      <c r="U16" s="21">
        <v>0.26266770772493397</v>
      </c>
      <c r="V16" s="21">
        <v>0.33340639833632602</v>
      </c>
      <c r="W16" s="21">
        <v>0.29215314084244398</v>
      </c>
      <c r="X16" s="21">
        <v>0.29279055160234402</v>
      </c>
      <c r="Y16" s="21">
        <v>0.30261016100194399</v>
      </c>
      <c r="Z16" s="21">
        <v>0.17246156206417401</v>
      </c>
      <c r="AA16" s="21">
        <v>0.30724140793478999</v>
      </c>
      <c r="AB16" s="21">
        <v>0.20217600095910901</v>
      </c>
      <c r="AC16" s="21">
        <v>0.31255003863749697</v>
      </c>
      <c r="AD16" s="21">
        <v>0.35879093403502599</v>
      </c>
      <c r="AE16" s="21"/>
      <c r="AF16" s="21">
        <v>0.51939352789416204</v>
      </c>
      <c r="AG16" s="21">
        <v>0.41909574023325702</v>
      </c>
      <c r="AH16" s="21">
        <v>0.29768985753810301</v>
      </c>
      <c r="AI16" s="21">
        <v>0.16668018289811501</v>
      </c>
      <c r="AJ16" s="21"/>
      <c r="AK16" s="21">
        <v>0.37776956265152101</v>
      </c>
      <c r="AL16" s="21"/>
      <c r="AM16" s="21">
        <v>0.38796427979839998</v>
      </c>
      <c r="AN16" s="21"/>
      <c r="AO16" s="21">
        <v>0.40530416740944802</v>
      </c>
      <c r="AP16" s="21"/>
      <c r="AQ16" s="21">
        <v>0.50566207889327497</v>
      </c>
      <c r="AR16" s="21">
        <v>0.35052852029672299</v>
      </c>
      <c r="AS16" s="21">
        <v>0.19313839463343099</v>
      </c>
      <c r="AT16" s="21"/>
      <c r="AU16" s="21">
        <v>0.45180389197404303</v>
      </c>
      <c r="AV16" s="21"/>
      <c r="AW16" s="21">
        <v>0.46044342893364298</v>
      </c>
      <c r="AX16" s="21"/>
      <c r="AY16" s="21">
        <v>0.417415880469309</v>
      </c>
    </row>
    <row r="17" spans="2:51" x14ac:dyDescent="0.3">
      <c r="B17" s="15" t="s">
        <v>121</v>
      </c>
      <c r="C17" s="22">
        <v>0.24133436239949799</v>
      </c>
      <c r="D17" s="22">
        <v>0.21247432741939601</v>
      </c>
      <c r="E17" s="22">
        <v>0.27184339761547499</v>
      </c>
      <c r="F17" s="22"/>
      <c r="G17" s="22">
        <v>0.222822737086492</v>
      </c>
      <c r="H17" s="22">
        <v>0.28227812730496099</v>
      </c>
      <c r="I17" s="22">
        <v>0.24855221936514801</v>
      </c>
      <c r="J17" s="22">
        <v>0.30919148187849599</v>
      </c>
      <c r="K17" s="22">
        <v>0.18902436847593301</v>
      </c>
      <c r="L17" s="22">
        <v>0.19473011788540001</v>
      </c>
      <c r="M17" s="22"/>
      <c r="N17" s="22">
        <v>0.39514502748434299</v>
      </c>
      <c r="O17" s="22">
        <v>0.219377699090227</v>
      </c>
      <c r="P17" s="22">
        <v>0.22815808796605</v>
      </c>
      <c r="Q17" s="22">
        <v>0.104069557606881</v>
      </c>
      <c r="R17" s="22"/>
      <c r="S17" s="22">
        <v>0.22146617413751399</v>
      </c>
      <c r="T17" s="22">
        <v>0.21172887229836901</v>
      </c>
      <c r="U17" s="22">
        <v>0.21564417849803399</v>
      </c>
      <c r="V17" s="22">
        <v>0.17980761436623499</v>
      </c>
      <c r="W17" s="22">
        <v>0.20164824769843001</v>
      </c>
      <c r="X17" s="22">
        <v>0.24597076699221301</v>
      </c>
      <c r="Y17" s="22">
        <v>0.25591404094812997</v>
      </c>
      <c r="Z17" s="22">
        <v>0.40781258557580502</v>
      </c>
      <c r="AA17" s="22">
        <v>0.23730734470005899</v>
      </c>
      <c r="AB17" s="22">
        <v>0.37605891668983699</v>
      </c>
      <c r="AC17" s="22">
        <v>0.20879089266789599</v>
      </c>
      <c r="AD17" s="22">
        <v>0.19699122480526701</v>
      </c>
      <c r="AE17" s="22"/>
      <c r="AF17" s="22">
        <v>-0.23138674375127299</v>
      </c>
      <c r="AG17" s="22">
        <v>-3.4083921366657603E-2</v>
      </c>
      <c r="AH17" s="22">
        <v>0.18069432730453899</v>
      </c>
      <c r="AI17" s="22">
        <v>0.48529969933801098</v>
      </c>
      <c r="AJ17" s="22"/>
      <c r="AK17" s="22">
        <v>5.4406666250036997E-2</v>
      </c>
      <c r="AL17" s="22"/>
      <c r="AM17" s="22">
        <v>4.40601394754652E-2</v>
      </c>
      <c r="AN17" s="22"/>
      <c r="AO17" s="22">
        <v>8.35381069327862E-3</v>
      </c>
      <c r="AP17" s="22"/>
      <c r="AQ17" s="22">
        <v>-0.19896492006875099</v>
      </c>
      <c r="AR17" s="22">
        <v>5.8296521836736601E-2</v>
      </c>
      <c r="AS17" s="22">
        <v>0.42746902823660199</v>
      </c>
      <c r="AT17" s="22"/>
      <c r="AU17" s="22">
        <v>-0.121927153170448</v>
      </c>
      <c r="AV17" s="22"/>
      <c r="AW17" s="22">
        <v>-0.100261165963044</v>
      </c>
      <c r="AX17" s="22"/>
      <c r="AY17" s="22">
        <v>-2.76313704506264E-2</v>
      </c>
    </row>
    <row r="18" spans="2:51" x14ac:dyDescent="0.3">
      <c r="B18" s="16"/>
    </row>
    <row r="19" spans="2:51" x14ac:dyDescent="0.3">
      <c r="B19" t="s">
        <v>79</v>
      </c>
    </row>
    <row r="20" spans="2:51" x14ac:dyDescent="0.3">
      <c r="B20" t="s">
        <v>80</v>
      </c>
    </row>
    <row r="22" spans="2:51" x14ac:dyDescent="0.3">
      <c r="B22" s="8" t="str">
        <f>HYPERLINK("#'Contents'!A1", "Return to Contents")</f>
        <v>Return to Contents</v>
      </c>
    </row>
  </sheetData>
  <mergeCells count="13">
    <mergeCell ref="AW5"/>
    <mergeCell ref="AY5"/>
    <mergeCell ref="D2:AO2"/>
    <mergeCell ref="AK5"/>
    <mergeCell ref="AM5"/>
    <mergeCell ref="AO5"/>
    <mergeCell ref="AQ5:AS5"/>
    <mergeCell ref="AU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Y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5" width="10.6640625" customWidth="1"/>
    <col min="36" max="36" width="2.21875" customWidth="1"/>
    <col min="37" max="37" width="10.6640625" customWidth="1"/>
    <col min="38" max="38" width="2.21875" customWidth="1"/>
    <col min="39" max="39" width="10.6640625" customWidth="1"/>
    <col min="40" max="40" width="2.21875" customWidth="1"/>
    <col min="41" max="41" width="10.6640625" customWidth="1"/>
    <col min="42" max="42" width="2.21875" customWidth="1"/>
    <col min="43" max="45" width="10.6640625" customWidth="1"/>
    <col min="46" max="46" width="2.21875" customWidth="1"/>
    <col min="47" max="47" width="10.6640625" customWidth="1"/>
    <col min="48" max="48" width="2.21875" customWidth="1"/>
    <col min="49" max="49" width="10.6640625" customWidth="1"/>
    <col min="50" max="50" width="2.21875" customWidth="1"/>
    <col min="51" max="51" width="10.6640625" customWidth="1"/>
    <col min="52" max="52" width="2.21875" customWidth="1"/>
  </cols>
  <sheetData>
    <row r="2" spans="2:51" ht="40.049999999999997" customHeight="1" x14ac:dyDescent="0.3">
      <c r="D2" s="29" t="s">
        <v>140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51" ht="30" customHeight="1" x14ac:dyDescent="0.3">
      <c r="B5" s="19"/>
      <c r="C5" s="19"/>
      <c r="D5" s="30" t="s">
        <v>55</v>
      </c>
      <c r="E5" s="30"/>
      <c r="F5" s="19"/>
      <c r="G5" s="30" t="s">
        <v>56</v>
      </c>
      <c r="H5" s="30"/>
      <c r="I5" s="30"/>
      <c r="J5" s="30"/>
      <c r="K5" s="30"/>
      <c r="L5" s="30"/>
      <c r="M5" s="19"/>
      <c r="N5" s="30" t="s">
        <v>57</v>
      </c>
      <c r="O5" s="30"/>
      <c r="P5" s="30"/>
      <c r="Q5" s="30"/>
      <c r="R5" s="19"/>
      <c r="S5" s="30" t="s">
        <v>58</v>
      </c>
      <c r="T5" s="30"/>
      <c r="U5" s="30"/>
      <c r="V5" s="30"/>
      <c r="W5" s="30"/>
      <c r="X5" s="30"/>
      <c r="Y5" s="30"/>
      <c r="Z5" s="30"/>
      <c r="AA5" s="30"/>
      <c r="AB5" s="30"/>
      <c r="AC5" s="30"/>
      <c r="AD5" s="30"/>
      <c r="AE5" s="19"/>
      <c r="AF5" s="30" t="s">
        <v>43</v>
      </c>
      <c r="AG5" s="30"/>
      <c r="AH5" s="30"/>
      <c r="AI5" s="30"/>
      <c r="AJ5" s="19"/>
      <c r="AK5" s="30" t="s">
        <v>59</v>
      </c>
      <c r="AL5" s="19"/>
      <c r="AM5" s="30" t="s">
        <v>60</v>
      </c>
      <c r="AN5" s="19"/>
      <c r="AO5" s="30" t="s">
        <v>49</v>
      </c>
      <c r="AP5" s="19"/>
      <c r="AQ5" s="30" t="s">
        <v>61</v>
      </c>
      <c r="AR5" s="30"/>
      <c r="AS5" s="30"/>
      <c r="AT5" s="19"/>
      <c r="AU5" s="30" t="s">
        <v>52</v>
      </c>
      <c r="AV5" s="19"/>
      <c r="AW5" s="30" t="s">
        <v>62</v>
      </c>
      <c r="AX5" s="19"/>
      <c r="AY5" s="30" t="s">
        <v>54</v>
      </c>
    </row>
    <row r="6" spans="2:5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M6" s="12" t="s">
        <v>48</v>
      </c>
      <c r="AO6" s="12" t="s">
        <v>49</v>
      </c>
      <c r="AQ6" s="12" t="s">
        <v>43</v>
      </c>
      <c r="AR6" s="12" t="s">
        <v>50</v>
      </c>
      <c r="AS6" s="12" t="s">
        <v>51</v>
      </c>
      <c r="AU6" s="12" t="s">
        <v>52</v>
      </c>
      <c r="AW6" s="12" t="s">
        <v>53</v>
      </c>
      <c r="AY6" s="12" t="s">
        <v>54</v>
      </c>
    </row>
    <row r="7" spans="2:51" ht="30" customHeight="1" x14ac:dyDescent="0.3">
      <c r="B7" s="10" t="s">
        <v>19</v>
      </c>
      <c r="C7" s="10">
        <v>1790</v>
      </c>
      <c r="D7" s="10">
        <v>917</v>
      </c>
      <c r="E7" s="10">
        <v>863</v>
      </c>
      <c r="F7" s="10"/>
      <c r="G7" s="10">
        <v>280</v>
      </c>
      <c r="H7" s="10">
        <v>292</v>
      </c>
      <c r="I7" s="10">
        <v>305</v>
      </c>
      <c r="J7" s="10">
        <v>283</v>
      </c>
      <c r="K7" s="10">
        <v>257</v>
      </c>
      <c r="L7" s="10">
        <v>373</v>
      </c>
      <c r="M7" s="10"/>
      <c r="N7" s="10">
        <v>479</v>
      </c>
      <c r="O7" s="10">
        <v>461</v>
      </c>
      <c r="P7" s="10">
        <v>360</v>
      </c>
      <c r="Q7" s="10">
        <v>485</v>
      </c>
      <c r="R7" s="10"/>
      <c r="S7" s="10">
        <v>265</v>
      </c>
      <c r="T7" s="10">
        <v>236</v>
      </c>
      <c r="U7" s="10">
        <v>124</v>
      </c>
      <c r="V7" s="10">
        <v>138</v>
      </c>
      <c r="W7" s="10">
        <v>125</v>
      </c>
      <c r="X7" s="10">
        <v>162</v>
      </c>
      <c r="Y7" s="10">
        <v>143</v>
      </c>
      <c r="Z7" s="10">
        <v>78</v>
      </c>
      <c r="AA7" s="10">
        <v>196</v>
      </c>
      <c r="AB7" s="10">
        <v>166</v>
      </c>
      <c r="AC7" s="10">
        <v>97</v>
      </c>
      <c r="AD7" s="10">
        <v>60</v>
      </c>
      <c r="AE7" s="10"/>
      <c r="AF7" s="10">
        <v>416</v>
      </c>
      <c r="AG7" s="10">
        <v>94</v>
      </c>
      <c r="AH7" s="10">
        <v>276</v>
      </c>
      <c r="AI7" s="10">
        <v>976</v>
      </c>
      <c r="AJ7" s="10"/>
      <c r="AK7" s="10">
        <v>378</v>
      </c>
      <c r="AL7" s="10"/>
      <c r="AM7" s="10">
        <v>610</v>
      </c>
      <c r="AN7" s="10"/>
      <c r="AO7" s="10">
        <v>187</v>
      </c>
      <c r="AP7" s="10"/>
      <c r="AQ7" s="10">
        <v>455</v>
      </c>
      <c r="AR7" s="10">
        <v>136</v>
      </c>
      <c r="AS7" s="10">
        <v>1179</v>
      </c>
      <c r="AT7" s="10"/>
      <c r="AU7" s="10">
        <v>422</v>
      </c>
      <c r="AV7" s="10"/>
      <c r="AW7" s="10">
        <v>368</v>
      </c>
      <c r="AX7" s="10"/>
      <c r="AY7" s="10">
        <v>317</v>
      </c>
    </row>
    <row r="8" spans="2:51" ht="30" customHeight="1" x14ac:dyDescent="0.3">
      <c r="B8" s="11" t="s">
        <v>20</v>
      </c>
      <c r="C8" s="11">
        <v>1790</v>
      </c>
      <c r="D8" s="11">
        <v>878</v>
      </c>
      <c r="E8" s="11">
        <v>902</v>
      </c>
      <c r="F8" s="11"/>
      <c r="G8" s="11">
        <v>252</v>
      </c>
      <c r="H8" s="11">
        <v>305</v>
      </c>
      <c r="I8" s="11">
        <v>304</v>
      </c>
      <c r="J8" s="11">
        <v>303</v>
      </c>
      <c r="K8" s="11">
        <v>251</v>
      </c>
      <c r="L8" s="11">
        <v>375</v>
      </c>
      <c r="M8" s="11"/>
      <c r="N8" s="11">
        <v>481</v>
      </c>
      <c r="O8" s="11">
        <v>464</v>
      </c>
      <c r="P8" s="11">
        <v>393</v>
      </c>
      <c r="Q8" s="11">
        <v>447</v>
      </c>
      <c r="R8" s="11"/>
      <c r="S8" s="11">
        <v>251</v>
      </c>
      <c r="T8" s="11">
        <v>233</v>
      </c>
      <c r="U8" s="11">
        <v>143</v>
      </c>
      <c r="V8" s="11">
        <v>161</v>
      </c>
      <c r="W8" s="11">
        <v>125</v>
      </c>
      <c r="X8" s="11">
        <v>161</v>
      </c>
      <c r="Y8" s="11">
        <v>143</v>
      </c>
      <c r="Z8" s="11">
        <v>72</v>
      </c>
      <c r="AA8" s="11">
        <v>197</v>
      </c>
      <c r="AB8" s="11">
        <v>161</v>
      </c>
      <c r="AC8" s="11">
        <v>89</v>
      </c>
      <c r="AD8" s="11">
        <v>54</v>
      </c>
      <c r="AE8" s="11"/>
      <c r="AF8" s="11">
        <v>412</v>
      </c>
      <c r="AG8" s="11">
        <v>93</v>
      </c>
      <c r="AH8" s="11">
        <v>283</v>
      </c>
      <c r="AI8" s="11">
        <v>976</v>
      </c>
      <c r="AJ8" s="11"/>
      <c r="AK8" s="11">
        <v>374</v>
      </c>
      <c r="AL8" s="11"/>
      <c r="AM8" s="11">
        <v>601</v>
      </c>
      <c r="AN8" s="11"/>
      <c r="AO8" s="11">
        <v>190</v>
      </c>
      <c r="AP8" s="11"/>
      <c r="AQ8" s="11">
        <v>449</v>
      </c>
      <c r="AR8" s="11">
        <v>133</v>
      </c>
      <c r="AS8" s="11">
        <v>1186</v>
      </c>
      <c r="AT8" s="11"/>
      <c r="AU8" s="11">
        <v>413</v>
      </c>
      <c r="AV8" s="11"/>
      <c r="AW8" s="11">
        <v>365</v>
      </c>
      <c r="AX8" s="11"/>
      <c r="AY8" s="11">
        <v>313</v>
      </c>
    </row>
    <row r="9" spans="2:51" x14ac:dyDescent="0.3">
      <c r="B9" s="15" t="s">
        <v>113</v>
      </c>
      <c r="C9" s="14">
        <v>0.42680629229436001</v>
      </c>
      <c r="D9" s="14">
        <v>0.42233262624322698</v>
      </c>
      <c r="E9" s="14">
        <v>0.43160524834831399</v>
      </c>
      <c r="F9" s="14"/>
      <c r="G9" s="14">
        <v>0.326895605726368</v>
      </c>
      <c r="H9" s="14">
        <v>0.432342699627289</v>
      </c>
      <c r="I9" s="14">
        <v>0.454577183051042</v>
      </c>
      <c r="J9" s="14">
        <v>0.46620269744198201</v>
      </c>
      <c r="K9" s="14">
        <v>0.39134844282006498</v>
      </c>
      <c r="L9" s="14">
        <v>0.45883156703744199</v>
      </c>
      <c r="M9" s="14"/>
      <c r="N9" s="14">
        <v>0.50859044249421204</v>
      </c>
      <c r="O9" s="14">
        <v>0.41806635291268102</v>
      </c>
      <c r="P9" s="14">
        <v>0.41131396593334402</v>
      </c>
      <c r="Q9" s="14">
        <v>0.35508296197740602</v>
      </c>
      <c r="R9" s="14"/>
      <c r="S9" s="14">
        <v>0.44211238741778303</v>
      </c>
      <c r="T9" s="14">
        <v>0.42437286615645797</v>
      </c>
      <c r="U9" s="14">
        <v>0.40555577088795702</v>
      </c>
      <c r="V9" s="14">
        <v>0.42825716755911503</v>
      </c>
      <c r="W9" s="14">
        <v>0.42176793004963198</v>
      </c>
      <c r="X9" s="14">
        <v>0.39535288482538</v>
      </c>
      <c r="Y9" s="14">
        <v>0.394166989574322</v>
      </c>
      <c r="Z9" s="14">
        <v>0.40583379765164102</v>
      </c>
      <c r="AA9" s="14">
        <v>0.42470077963351799</v>
      </c>
      <c r="AB9" s="14">
        <v>0.46373416146053298</v>
      </c>
      <c r="AC9" s="14">
        <v>0.42313974785986702</v>
      </c>
      <c r="AD9" s="14">
        <v>0.54155324237281799</v>
      </c>
      <c r="AE9" s="14"/>
      <c r="AF9" s="14">
        <v>0.210288699330025</v>
      </c>
      <c r="AG9" s="14">
        <v>0.28711058750631702</v>
      </c>
      <c r="AH9" s="14">
        <v>0.42328884997473298</v>
      </c>
      <c r="AI9" s="14">
        <v>0.53619642691484704</v>
      </c>
      <c r="AJ9" s="14"/>
      <c r="AK9" s="14">
        <v>0.34161096565468202</v>
      </c>
      <c r="AL9" s="14"/>
      <c r="AM9" s="14">
        <v>0.34684732331242302</v>
      </c>
      <c r="AN9" s="14"/>
      <c r="AO9" s="14">
        <v>0.305489861156724</v>
      </c>
      <c r="AP9" s="14"/>
      <c r="AQ9" s="14">
        <v>0.221205753753247</v>
      </c>
      <c r="AR9" s="14">
        <v>0.28342276594882998</v>
      </c>
      <c r="AS9" s="14">
        <v>0.52277150960565399</v>
      </c>
      <c r="AT9" s="14"/>
      <c r="AU9" s="14">
        <v>0.230986339690225</v>
      </c>
      <c r="AV9" s="14"/>
      <c r="AW9" s="14">
        <v>0.24088889384392401</v>
      </c>
      <c r="AX9" s="14"/>
      <c r="AY9" s="14">
        <v>0.251231106214793</v>
      </c>
    </row>
    <row r="10" spans="2:51" x14ac:dyDescent="0.3">
      <c r="B10" s="15" t="s">
        <v>114</v>
      </c>
      <c r="C10" s="14">
        <v>0.24650752048264599</v>
      </c>
      <c r="D10" s="14">
        <v>0.25384105038160298</v>
      </c>
      <c r="E10" s="14">
        <v>0.240789420564653</v>
      </c>
      <c r="F10" s="14"/>
      <c r="G10" s="14">
        <v>0.25693043473385402</v>
      </c>
      <c r="H10" s="14">
        <v>0.26282548627191199</v>
      </c>
      <c r="I10" s="14">
        <v>0.24782588336621</v>
      </c>
      <c r="J10" s="14">
        <v>0.242364424619401</v>
      </c>
      <c r="K10" s="14">
        <v>0.23899302621149601</v>
      </c>
      <c r="L10" s="14">
        <v>0.233521874388636</v>
      </c>
      <c r="M10" s="14"/>
      <c r="N10" s="14">
        <v>0.26062186920159602</v>
      </c>
      <c r="O10" s="14">
        <v>0.26068829608369998</v>
      </c>
      <c r="P10" s="14">
        <v>0.238697929395188</v>
      </c>
      <c r="Q10" s="14">
        <v>0.22622301329490399</v>
      </c>
      <c r="R10" s="14"/>
      <c r="S10" s="14">
        <v>0.25664454523844998</v>
      </c>
      <c r="T10" s="14">
        <v>0.234028061963162</v>
      </c>
      <c r="U10" s="14">
        <v>0.25371015403247199</v>
      </c>
      <c r="V10" s="14">
        <v>0.21057717632572501</v>
      </c>
      <c r="W10" s="14">
        <v>0.195427997612478</v>
      </c>
      <c r="X10" s="14">
        <v>0.23007997041733799</v>
      </c>
      <c r="Y10" s="14">
        <v>0.28640378682104001</v>
      </c>
      <c r="Z10" s="14">
        <v>0.31085419701519601</v>
      </c>
      <c r="AA10" s="14">
        <v>0.27759325737642399</v>
      </c>
      <c r="AB10" s="14">
        <v>0.24838705229039801</v>
      </c>
      <c r="AC10" s="14">
        <v>0.24978886527393199</v>
      </c>
      <c r="AD10" s="14">
        <v>0.192593139059763</v>
      </c>
      <c r="AE10" s="14"/>
      <c r="AF10" s="14">
        <v>0.28960832954231902</v>
      </c>
      <c r="AG10" s="14">
        <v>0.23337626638971801</v>
      </c>
      <c r="AH10" s="14">
        <v>0.25891372295238602</v>
      </c>
      <c r="AI10" s="14">
        <v>0.22093924535079301</v>
      </c>
      <c r="AJ10" s="14"/>
      <c r="AK10" s="14">
        <v>0.24028171519748101</v>
      </c>
      <c r="AL10" s="14"/>
      <c r="AM10" s="14">
        <v>0.25524224431627601</v>
      </c>
      <c r="AN10" s="14"/>
      <c r="AO10" s="14">
        <v>0.23825588339470599</v>
      </c>
      <c r="AP10" s="14"/>
      <c r="AQ10" s="14">
        <v>0.27537646441116398</v>
      </c>
      <c r="AR10" s="14">
        <v>0.31730838449325999</v>
      </c>
      <c r="AS10" s="14">
        <v>0.22859920313125101</v>
      </c>
      <c r="AT10" s="14"/>
      <c r="AU10" s="14">
        <v>0.28615567577789702</v>
      </c>
      <c r="AV10" s="14"/>
      <c r="AW10" s="14">
        <v>0.30161210097032298</v>
      </c>
      <c r="AX10" s="14"/>
      <c r="AY10" s="14">
        <v>0.28007672000988698</v>
      </c>
    </row>
    <row r="11" spans="2:51" x14ac:dyDescent="0.3">
      <c r="B11" s="15" t="s">
        <v>115</v>
      </c>
      <c r="C11" s="14">
        <v>0.15291778233289199</v>
      </c>
      <c r="D11" s="14">
        <v>0.14070309874663101</v>
      </c>
      <c r="E11" s="14">
        <v>0.164391809173322</v>
      </c>
      <c r="F11" s="14"/>
      <c r="G11" s="14">
        <v>0.19117062121794401</v>
      </c>
      <c r="H11" s="14">
        <v>0.144281609183364</v>
      </c>
      <c r="I11" s="14">
        <v>0.117967080928174</v>
      </c>
      <c r="J11" s="14">
        <v>0.13341633454669199</v>
      </c>
      <c r="K11" s="14">
        <v>0.1844053103122</v>
      </c>
      <c r="L11" s="14">
        <v>0.15728157763259601</v>
      </c>
      <c r="M11" s="14"/>
      <c r="N11" s="14">
        <v>0.117094963645525</v>
      </c>
      <c r="O11" s="14">
        <v>0.15461744296891999</v>
      </c>
      <c r="P11" s="14">
        <v>0.16010472582521401</v>
      </c>
      <c r="Q11" s="14">
        <v>0.18509284580646901</v>
      </c>
      <c r="R11" s="14"/>
      <c r="S11" s="14">
        <v>0.15407477338351999</v>
      </c>
      <c r="T11" s="14">
        <v>0.178506086101926</v>
      </c>
      <c r="U11" s="14">
        <v>0.14549623293734201</v>
      </c>
      <c r="V11" s="14">
        <v>0.18920032602177</v>
      </c>
      <c r="W11" s="14">
        <v>0.182973274501297</v>
      </c>
      <c r="X11" s="14">
        <v>0.15159504978362501</v>
      </c>
      <c r="Y11" s="14">
        <v>0.14708318011118501</v>
      </c>
      <c r="Z11" s="14">
        <v>0.13918277645397001</v>
      </c>
      <c r="AA11" s="14">
        <v>0.108244526301497</v>
      </c>
      <c r="AB11" s="14">
        <v>0.14711998716104699</v>
      </c>
      <c r="AC11" s="14">
        <v>0.118080703358966</v>
      </c>
      <c r="AD11" s="14">
        <v>0.154445083631888</v>
      </c>
      <c r="AE11" s="14"/>
      <c r="AF11" s="14">
        <v>0.19310163019780699</v>
      </c>
      <c r="AG11" s="14">
        <v>0.18983092731762799</v>
      </c>
      <c r="AH11" s="14">
        <v>0.15229552151085099</v>
      </c>
      <c r="AI11" s="14">
        <v>0.134038209748987</v>
      </c>
      <c r="AJ11" s="14"/>
      <c r="AK11" s="14">
        <v>0.181483324303405</v>
      </c>
      <c r="AL11" s="14"/>
      <c r="AM11" s="14">
        <v>0.16901921031136699</v>
      </c>
      <c r="AN11" s="14"/>
      <c r="AO11" s="14">
        <v>0.176433887679812</v>
      </c>
      <c r="AP11" s="14"/>
      <c r="AQ11" s="14">
        <v>0.20718982650175499</v>
      </c>
      <c r="AR11" s="14">
        <v>0.17896394233025101</v>
      </c>
      <c r="AS11" s="14">
        <v>0.12526361232839001</v>
      </c>
      <c r="AT11" s="14"/>
      <c r="AU11" s="14">
        <v>0.20137332193872701</v>
      </c>
      <c r="AV11" s="14"/>
      <c r="AW11" s="14">
        <v>0.196299422055664</v>
      </c>
      <c r="AX11" s="14"/>
      <c r="AY11" s="14">
        <v>0.20494599905210401</v>
      </c>
    </row>
    <row r="12" spans="2:51" x14ac:dyDescent="0.3">
      <c r="B12" s="15" t="s">
        <v>116</v>
      </c>
      <c r="C12" s="14">
        <v>8.1354012951008706E-2</v>
      </c>
      <c r="D12" s="14">
        <v>7.7858596378817799E-2</v>
      </c>
      <c r="E12" s="14">
        <v>8.3392437909450501E-2</v>
      </c>
      <c r="F12" s="14"/>
      <c r="G12" s="14">
        <v>0.12714412902636199</v>
      </c>
      <c r="H12" s="14">
        <v>7.2844851629743704E-2</v>
      </c>
      <c r="I12" s="14">
        <v>8.5212671436774495E-2</v>
      </c>
      <c r="J12" s="14">
        <v>5.2858105606086898E-2</v>
      </c>
      <c r="K12" s="14">
        <v>8.6829812743396795E-2</v>
      </c>
      <c r="L12" s="14">
        <v>7.3733888782379006E-2</v>
      </c>
      <c r="M12" s="14"/>
      <c r="N12" s="14">
        <v>6.4879425363408003E-2</v>
      </c>
      <c r="O12" s="14">
        <v>7.4320403200276802E-2</v>
      </c>
      <c r="P12" s="14">
        <v>9.6721152273613206E-2</v>
      </c>
      <c r="Q12" s="14">
        <v>9.3782102134335493E-2</v>
      </c>
      <c r="R12" s="14"/>
      <c r="S12" s="14">
        <v>5.50001362761499E-2</v>
      </c>
      <c r="T12" s="14">
        <v>8.6067108093678901E-2</v>
      </c>
      <c r="U12" s="14">
        <v>9.6731490448106194E-2</v>
      </c>
      <c r="V12" s="14">
        <v>9.6155179177807706E-2</v>
      </c>
      <c r="W12" s="14">
        <v>8.7610491078103106E-2</v>
      </c>
      <c r="X12" s="14">
        <v>0.101211030310688</v>
      </c>
      <c r="Y12" s="14">
        <v>8.3011169998082002E-2</v>
      </c>
      <c r="Z12" s="14">
        <v>5.14539830696416E-2</v>
      </c>
      <c r="AA12" s="14">
        <v>0.10010427430277299</v>
      </c>
      <c r="AB12" s="14">
        <v>5.8726202778215997E-2</v>
      </c>
      <c r="AC12" s="14">
        <v>9.9743448941312901E-2</v>
      </c>
      <c r="AD12" s="14">
        <v>2.9231029659375001E-2</v>
      </c>
      <c r="AE12" s="14"/>
      <c r="AF12" s="14">
        <v>0.14295101965860799</v>
      </c>
      <c r="AG12" s="14">
        <v>0.13588071707240601</v>
      </c>
      <c r="AH12" s="14">
        <v>7.8724011440159697E-2</v>
      </c>
      <c r="AI12" s="14">
        <v>5.00677614797631E-2</v>
      </c>
      <c r="AJ12" s="14"/>
      <c r="AK12" s="14">
        <v>0.120022944518067</v>
      </c>
      <c r="AL12" s="14"/>
      <c r="AM12" s="14">
        <v>0.10175438619614401</v>
      </c>
      <c r="AN12" s="14"/>
      <c r="AO12" s="14">
        <v>0.1179894991639</v>
      </c>
      <c r="AP12" s="14"/>
      <c r="AQ12" s="14">
        <v>0.13949762773712401</v>
      </c>
      <c r="AR12" s="14">
        <v>0.14264941729463801</v>
      </c>
      <c r="AS12" s="14">
        <v>5.3030910822085997E-2</v>
      </c>
      <c r="AT12" s="14"/>
      <c r="AU12" s="14">
        <v>0.14421519062916299</v>
      </c>
      <c r="AV12" s="14"/>
      <c r="AW12" s="14">
        <v>0.135315981209813</v>
      </c>
      <c r="AX12" s="14"/>
      <c r="AY12" s="14">
        <v>0.12897488920997699</v>
      </c>
    </row>
    <row r="13" spans="2:51" x14ac:dyDescent="0.3">
      <c r="B13" s="15" t="s">
        <v>117</v>
      </c>
      <c r="C13" s="14">
        <v>7.6189615582168399E-2</v>
      </c>
      <c r="D13" s="14">
        <v>9.17210826451373E-2</v>
      </c>
      <c r="E13" s="14">
        <v>6.0808402660039201E-2</v>
      </c>
      <c r="F13" s="14"/>
      <c r="G13" s="14">
        <v>6.5821092712612495E-2</v>
      </c>
      <c r="H13" s="14">
        <v>7.6466593621095105E-2</v>
      </c>
      <c r="I13" s="14">
        <v>8.42705752924717E-2</v>
      </c>
      <c r="J13" s="14">
        <v>8.2214666989467694E-2</v>
      </c>
      <c r="K13" s="14">
        <v>8.3539429160863904E-2</v>
      </c>
      <c r="L13" s="14">
        <v>6.6584431460791002E-2</v>
      </c>
      <c r="M13" s="14"/>
      <c r="N13" s="14">
        <v>4.3072524748518699E-2</v>
      </c>
      <c r="O13" s="14">
        <v>8.1104595319923506E-2</v>
      </c>
      <c r="P13" s="14">
        <v>7.2664086720220095E-2</v>
      </c>
      <c r="Q13" s="14">
        <v>0.110675635746204</v>
      </c>
      <c r="R13" s="14"/>
      <c r="S13" s="14">
        <v>8.4505275742468702E-2</v>
      </c>
      <c r="T13" s="14">
        <v>5.1465325318100698E-2</v>
      </c>
      <c r="U13" s="14">
        <v>6.5550468182849306E-2</v>
      </c>
      <c r="V13" s="14">
        <v>6.2359724127615097E-2</v>
      </c>
      <c r="W13" s="14">
        <v>9.5054870783117806E-2</v>
      </c>
      <c r="X13" s="14">
        <v>0.11606178937541201</v>
      </c>
      <c r="Y13" s="14">
        <v>6.8156528587277804E-2</v>
      </c>
      <c r="Z13" s="14">
        <v>6.81768877412577E-2</v>
      </c>
      <c r="AA13" s="14">
        <v>7.5114508024641299E-2</v>
      </c>
      <c r="AB13" s="14">
        <v>6.5036475233595001E-2</v>
      </c>
      <c r="AC13" s="14">
        <v>9.9278058356226107E-2</v>
      </c>
      <c r="AD13" s="14">
        <v>8.2177505276156207E-2</v>
      </c>
      <c r="AE13" s="14"/>
      <c r="AF13" s="14">
        <v>0.14186168035854499</v>
      </c>
      <c r="AG13" s="14">
        <v>0.14374747596114101</v>
      </c>
      <c r="AH13" s="14">
        <v>8.3587940578216599E-2</v>
      </c>
      <c r="AI13" s="14">
        <v>4.2013049061674197E-2</v>
      </c>
      <c r="AJ13" s="14"/>
      <c r="AK13" s="14">
        <v>9.3229622220689007E-2</v>
      </c>
      <c r="AL13" s="14"/>
      <c r="AM13" s="14">
        <v>0.11305693579249</v>
      </c>
      <c r="AN13" s="14"/>
      <c r="AO13" s="14">
        <v>0.132348866094988</v>
      </c>
      <c r="AP13" s="14"/>
      <c r="AQ13" s="14">
        <v>0.13424955025938701</v>
      </c>
      <c r="AR13" s="14">
        <v>6.4857901910261903E-2</v>
      </c>
      <c r="AS13" s="14">
        <v>5.6828103192187701E-2</v>
      </c>
      <c r="AT13" s="14"/>
      <c r="AU13" s="14">
        <v>0.115443236027632</v>
      </c>
      <c r="AV13" s="14"/>
      <c r="AW13" s="14">
        <v>0.10584084280622399</v>
      </c>
      <c r="AX13" s="14"/>
      <c r="AY13" s="14">
        <v>0.11127890709171</v>
      </c>
    </row>
    <row r="14" spans="2:51" x14ac:dyDescent="0.3">
      <c r="B14" s="15" t="s">
        <v>118</v>
      </c>
      <c r="C14" s="14">
        <v>1.6224776356924899E-2</v>
      </c>
      <c r="D14" s="14">
        <v>1.3543545604584799E-2</v>
      </c>
      <c r="E14" s="14">
        <v>1.9012681344222002E-2</v>
      </c>
      <c r="F14" s="14"/>
      <c r="G14" s="14">
        <v>3.20381165828591E-2</v>
      </c>
      <c r="H14" s="14">
        <v>1.12387596665958E-2</v>
      </c>
      <c r="I14" s="14">
        <v>1.01466059253275E-2</v>
      </c>
      <c r="J14" s="14">
        <v>2.2943770796370201E-2</v>
      </c>
      <c r="K14" s="14">
        <v>1.48839787519769E-2</v>
      </c>
      <c r="L14" s="14">
        <v>1.00466606981554E-2</v>
      </c>
      <c r="M14" s="14"/>
      <c r="N14" s="14">
        <v>5.7407745467404799E-3</v>
      </c>
      <c r="O14" s="14">
        <v>1.1202909514498901E-2</v>
      </c>
      <c r="P14" s="14">
        <v>2.04981398524204E-2</v>
      </c>
      <c r="Q14" s="14">
        <v>2.91434410406817E-2</v>
      </c>
      <c r="R14" s="14"/>
      <c r="S14" s="14">
        <v>7.6628819416281304E-3</v>
      </c>
      <c r="T14" s="14">
        <v>2.5560552366674299E-2</v>
      </c>
      <c r="U14" s="14">
        <v>3.2955883511273203E-2</v>
      </c>
      <c r="V14" s="14">
        <v>1.34504267879666E-2</v>
      </c>
      <c r="W14" s="14">
        <v>1.71654359753717E-2</v>
      </c>
      <c r="X14" s="14">
        <v>5.6992752875573297E-3</v>
      </c>
      <c r="Y14" s="14">
        <v>2.11783449080939E-2</v>
      </c>
      <c r="Z14" s="14">
        <v>2.44983580682939E-2</v>
      </c>
      <c r="AA14" s="14">
        <v>1.42426543611468E-2</v>
      </c>
      <c r="AB14" s="14">
        <v>1.6996121076210999E-2</v>
      </c>
      <c r="AC14" s="14">
        <v>9.9691762096959808E-3</v>
      </c>
      <c r="AD14" s="14">
        <v>0</v>
      </c>
      <c r="AE14" s="14"/>
      <c r="AF14" s="14">
        <v>2.2188640912695502E-2</v>
      </c>
      <c r="AG14" s="14">
        <v>1.00540257527891E-2</v>
      </c>
      <c r="AH14" s="14">
        <v>3.1899535436534601E-3</v>
      </c>
      <c r="AI14" s="14">
        <v>1.6745307443935199E-2</v>
      </c>
      <c r="AJ14" s="14"/>
      <c r="AK14" s="14">
        <v>2.3371428105677099E-2</v>
      </c>
      <c r="AL14" s="14"/>
      <c r="AM14" s="14">
        <v>1.40799000712997E-2</v>
      </c>
      <c r="AN14" s="14"/>
      <c r="AO14" s="14">
        <v>2.94820025098699E-2</v>
      </c>
      <c r="AP14" s="14"/>
      <c r="AQ14" s="14">
        <v>2.24807773373236E-2</v>
      </c>
      <c r="AR14" s="14">
        <v>1.27975880227588E-2</v>
      </c>
      <c r="AS14" s="14">
        <v>1.3506660920431001E-2</v>
      </c>
      <c r="AT14" s="14"/>
      <c r="AU14" s="14">
        <v>2.1826235936355999E-2</v>
      </c>
      <c r="AV14" s="14"/>
      <c r="AW14" s="14">
        <v>2.0042759114052101E-2</v>
      </c>
      <c r="AX14" s="14"/>
      <c r="AY14" s="14">
        <v>2.3492378421528501E-2</v>
      </c>
    </row>
    <row r="15" spans="2:51" x14ac:dyDescent="0.3">
      <c r="B15" s="15" t="s">
        <v>119</v>
      </c>
      <c r="C15" s="21">
        <v>0.67331381277700597</v>
      </c>
      <c r="D15" s="21">
        <v>0.67617367662482897</v>
      </c>
      <c r="E15" s="21">
        <v>0.67239466891296595</v>
      </c>
      <c r="F15" s="21"/>
      <c r="G15" s="21">
        <v>0.58382604046022202</v>
      </c>
      <c r="H15" s="21">
        <v>0.69516818589920104</v>
      </c>
      <c r="I15" s="21">
        <v>0.70240306641725303</v>
      </c>
      <c r="J15" s="21">
        <v>0.70856712206138295</v>
      </c>
      <c r="K15" s="21">
        <v>0.63034146903156196</v>
      </c>
      <c r="L15" s="21">
        <v>0.69235344142607902</v>
      </c>
      <c r="M15" s="21"/>
      <c r="N15" s="21">
        <v>0.76921231169580795</v>
      </c>
      <c r="O15" s="21">
        <v>0.67875464899638105</v>
      </c>
      <c r="P15" s="21">
        <v>0.65001189532853199</v>
      </c>
      <c r="Q15" s="21">
        <v>0.58130597527230998</v>
      </c>
      <c r="R15" s="21"/>
      <c r="S15" s="21">
        <v>0.69875693265623295</v>
      </c>
      <c r="T15" s="21">
        <v>0.65840092811962003</v>
      </c>
      <c r="U15" s="21">
        <v>0.65926592492042901</v>
      </c>
      <c r="V15" s="21">
        <v>0.63883434388483995</v>
      </c>
      <c r="W15" s="21">
        <v>0.61719592766211095</v>
      </c>
      <c r="X15" s="21">
        <v>0.62543285524271797</v>
      </c>
      <c r="Y15" s="21">
        <v>0.68057077639536201</v>
      </c>
      <c r="Z15" s="21">
        <v>0.71668799466683697</v>
      </c>
      <c r="AA15" s="21">
        <v>0.70229403700994197</v>
      </c>
      <c r="AB15" s="21">
        <v>0.71212121375093096</v>
      </c>
      <c r="AC15" s="21">
        <v>0.67292861313379904</v>
      </c>
      <c r="AD15" s="21">
        <v>0.73414638143258104</v>
      </c>
      <c r="AE15" s="21"/>
      <c r="AF15" s="21">
        <v>0.499897028872344</v>
      </c>
      <c r="AG15" s="21">
        <v>0.52048685389603599</v>
      </c>
      <c r="AH15" s="21">
        <v>0.68220257292711906</v>
      </c>
      <c r="AI15" s="21">
        <v>0.75713567226564105</v>
      </c>
      <c r="AJ15" s="21"/>
      <c r="AK15" s="21">
        <v>0.58189268085216195</v>
      </c>
      <c r="AL15" s="21"/>
      <c r="AM15" s="21">
        <v>0.60208956762869903</v>
      </c>
      <c r="AN15" s="21"/>
      <c r="AO15" s="21">
        <v>0.54374574455142899</v>
      </c>
      <c r="AP15" s="21"/>
      <c r="AQ15" s="21">
        <v>0.496582218164411</v>
      </c>
      <c r="AR15" s="21">
        <v>0.60073115044209002</v>
      </c>
      <c r="AS15" s="21">
        <v>0.75137071273690603</v>
      </c>
      <c r="AT15" s="21"/>
      <c r="AU15" s="21">
        <v>0.517142015468122</v>
      </c>
      <c r="AV15" s="21"/>
      <c r="AW15" s="21">
        <v>0.54250099481424696</v>
      </c>
      <c r="AX15" s="21"/>
      <c r="AY15" s="21">
        <v>0.53130782622468098</v>
      </c>
    </row>
    <row r="16" spans="2:51" x14ac:dyDescent="0.3">
      <c r="B16" s="15" t="s">
        <v>120</v>
      </c>
      <c r="C16" s="21">
        <v>0.15754362853317699</v>
      </c>
      <c r="D16" s="21">
        <v>0.16957967902395499</v>
      </c>
      <c r="E16" s="21">
        <v>0.14420084056949001</v>
      </c>
      <c r="F16" s="21"/>
      <c r="G16" s="21">
        <v>0.19296522173897501</v>
      </c>
      <c r="H16" s="21">
        <v>0.149311445250839</v>
      </c>
      <c r="I16" s="21">
        <v>0.169483246729246</v>
      </c>
      <c r="J16" s="21">
        <v>0.135072772595555</v>
      </c>
      <c r="K16" s="21">
        <v>0.170369241904261</v>
      </c>
      <c r="L16" s="21">
        <v>0.14031832024317001</v>
      </c>
      <c r="M16" s="21"/>
      <c r="N16" s="21">
        <v>0.107951950111927</v>
      </c>
      <c r="O16" s="21">
        <v>0.1554249985202</v>
      </c>
      <c r="P16" s="21">
        <v>0.16938523899383301</v>
      </c>
      <c r="Q16" s="21">
        <v>0.204457737880539</v>
      </c>
      <c r="R16" s="21"/>
      <c r="S16" s="21">
        <v>0.13950541201861899</v>
      </c>
      <c r="T16" s="21">
        <v>0.13753243341178001</v>
      </c>
      <c r="U16" s="21">
        <v>0.16228195863095601</v>
      </c>
      <c r="V16" s="21">
        <v>0.158514903305423</v>
      </c>
      <c r="W16" s="21">
        <v>0.18266536186122101</v>
      </c>
      <c r="X16" s="21">
        <v>0.21727281968609999</v>
      </c>
      <c r="Y16" s="21">
        <v>0.15116769858536</v>
      </c>
      <c r="Z16" s="21">
        <v>0.119630870810899</v>
      </c>
      <c r="AA16" s="21">
        <v>0.175218782327414</v>
      </c>
      <c r="AB16" s="21">
        <v>0.123762678011811</v>
      </c>
      <c r="AC16" s="21">
        <v>0.19902150729753901</v>
      </c>
      <c r="AD16" s="21">
        <v>0.111408534935531</v>
      </c>
      <c r="AE16" s="21"/>
      <c r="AF16" s="21">
        <v>0.28481270001715397</v>
      </c>
      <c r="AG16" s="21">
        <v>0.27962819303354802</v>
      </c>
      <c r="AH16" s="21">
        <v>0.162311952018376</v>
      </c>
      <c r="AI16" s="21">
        <v>9.2080810541437297E-2</v>
      </c>
      <c r="AJ16" s="21"/>
      <c r="AK16" s="21">
        <v>0.21325256673875601</v>
      </c>
      <c r="AL16" s="21"/>
      <c r="AM16" s="21">
        <v>0.21481132198863401</v>
      </c>
      <c r="AN16" s="21"/>
      <c r="AO16" s="21">
        <v>0.25033836525888797</v>
      </c>
      <c r="AP16" s="21"/>
      <c r="AQ16" s="21">
        <v>0.27374717799651099</v>
      </c>
      <c r="AR16" s="21">
        <v>0.20750731920490001</v>
      </c>
      <c r="AS16" s="21">
        <v>0.109859014014274</v>
      </c>
      <c r="AT16" s="21"/>
      <c r="AU16" s="21">
        <v>0.25965842665679501</v>
      </c>
      <c r="AV16" s="21"/>
      <c r="AW16" s="21">
        <v>0.241156824016037</v>
      </c>
      <c r="AX16" s="21"/>
      <c r="AY16" s="21">
        <v>0.240253796301687</v>
      </c>
    </row>
    <row r="17" spans="2:51" x14ac:dyDescent="0.3">
      <c r="B17" s="15" t="s">
        <v>121</v>
      </c>
      <c r="C17" s="22">
        <v>0.51577018424382903</v>
      </c>
      <c r="D17" s="22">
        <v>0.50659399760087398</v>
      </c>
      <c r="E17" s="22">
        <v>0.52819382834347695</v>
      </c>
      <c r="F17" s="22"/>
      <c r="G17" s="22">
        <v>0.39086081872124701</v>
      </c>
      <c r="H17" s="22">
        <v>0.54585674064836298</v>
      </c>
      <c r="I17" s="22">
        <v>0.53291981968800695</v>
      </c>
      <c r="J17" s="22">
        <v>0.573494349465828</v>
      </c>
      <c r="K17" s="22">
        <v>0.45997222712730101</v>
      </c>
      <c r="L17" s="22">
        <v>0.55203512118290898</v>
      </c>
      <c r="M17" s="22"/>
      <c r="N17" s="22">
        <v>0.66126036158388102</v>
      </c>
      <c r="O17" s="22">
        <v>0.52332965047618096</v>
      </c>
      <c r="P17" s="22">
        <v>0.48062665633469898</v>
      </c>
      <c r="Q17" s="22">
        <v>0.37684823739177098</v>
      </c>
      <c r="R17" s="22"/>
      <c r="S17" s="22">
        <v>0.55925152063761396</v>
      </c>
      <c r="T17" s="22">
        <v>0.52086849470784102</v>
      </c>
      <c r="U17" s="22">
        <v>0.496983966289474</v>
      </c>
      <c r="V17" s="22">
        <v>0.480319440579418</v>
      </c>
      <c r="W17" s="22">
        <v>0.43453056580089</v>
      </c>
      <c r="X17" s="22">
        <v>0.40816003555661801</v>
      </c>
      <c r="Y17" s="22">
        <v>0.52940307781000195</v>
      </c>
      <c r="Z17" s="22">
        <v>0.59705712385593701</v>
      </c>
      <c r="AA17" s="22">
        <v>0.52707525468252803</v>
      </c>
      <c r="AB17" s="22">
        <v>0.58835853573912</v>
      </c>
      <c r="AC17" s="22">
        <v>0.47390710583626</v>
      </c>
      <c r="AD17" s="22">
        <v>0.62273784649705</v>
      </c>
      <c r="AE17" s="22"/>
      <c r="AF17" s="22">
        <v>0.21508432885518999</v>
      </c>
      <c r="AG17" s="22">
        <v>0.240858660862488</v>
      </c>
      <c r="AH17" s="22">
        <v>0.51989062090874205</v>
      </c>
      <c r="AI17" s="22">
        <v>0.66505486172420403</v>
      </c>
      <c r="AJ17" s="22"/>
      <c r="AK17" s="22">
        <v>0.36864011411340603</v>
      </c>
      <c r="AL17" s="22"/>
      <c r="AM17" s="22">
        <v>0.38727824564006502</v>
      </c>
      <c r="AN17" s="22"/>
      <c r="AO17" s="22">
        <v>0.29340737929254102</v>
      </c>
      <c r="AP17" s="22"/>
      <c r="AQ17" s="22">
        <v>0.22283504016790001</v>
      </c>
      <c r="AR17" s="22">
        <v>0.39322383123718901</v>
      </c>
      <c r="AS17" s="22">
        <v>0.64151169872263203</v>
      </c>
      <c r="AT17" s="22"/>
      <c r="AU17" s="22">
        <v>0.25748358881132599</v>
      </c>
      <c r="AV17" s="22"/>
      <c r="AW17" s="22">
        <v>0.30134417079821002</v>
      </c>
      <c r="AX17" s="22"/>
      <c r="AY17" s="22">
        <v>0.29105402992299301</v>
      </c>
    </row>
    <row r="18" spans="2:51" x14ac:dyDescent="0.3">
      <c r="B18" s="16"/>
    </row>
    <row r="19" spans="2:51" x14ac:dyDescent="0.3">
      <c r="B19" t="s">
        <v>79</v>
      </c>
    </row>
    <row r="20" spans="2:51" x14ac:dyDescent="0.3">
      <c r="B20" t="s">
        <v>80</v>
      </c>
    </row>
    <row r="22" spans="2:51" x14ac:dyDescent="0.3">
      <c r="B22" s="8" t="str">
        <f>HYPERLINK("#'Contents'!A1", "Return to Contents")</f>
        <v>Return to Contents</v>
      </c>
    </row>
  </sheetData>
  <mergeCells count="13">
    <mergeCell ref="AW5"/>
    <mergeCell ref="AY5"/>
    <mergeCell ref="D2:AO2"/>
    <mergeCell ref="AK5"/>
    <mergeCell ref="AM5"/>
    <mergeCell ref="AO5"/>
    <mergeCell ref="AQ5:AS5"/>
    <mergeCell ref="AU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Y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35" width="10.6640625" customWidth="1"/>
    <col min="36" max="36" width="2.21875" customWidth="1"/>
    <col min="37" max="37" width="10.6640625" customWidth="1"/>
    <col min="38" max="38" width="2.21875" customWidth="1"/>
    <col min="39" max="39" width="10.6640625" customWidth="1"/>
    <col min="40" max="40" width="2.21875" customWidth="1"/>
    <col min="41" max="41" width="10.6640625" customWidth="1"/>
    <col min="42" max="42" width="2.21875" customWidth="1"/>
    <col min="43" max="45" width="10.6640625" customWidth="1"/>
    <col min="46" max="46" width="2.21875" customWidth="1"/>
    <col min="47" max="47" width="10.6640625" customWidth="1"/>
    <col min="48" max="48" width="2.21875" customWidth="1"/>
    <col min="49" max="49" width="10.6640625" customWidth="1"/>
    <col min="50" max="50" width="2.21875" customWidth="1"/>
    <col min="51" max="51" width="10.6640625" customWidth="1"/>
    <col min="52" max="52" width="2.21875" customWidth="1"/>
  </cols>
  <sheetData>
    <row r="2" spans="2:51" ht="40.049999999999997" customHeight="1" x14ac:dyDescent="0.3">
      <c r="D2" s="29" t="s">
        <v>141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row>
    <row r="5" spans="2:51" ht="30" customHeight="1" x14ac:dyDescent="0.3">
      <c r="B5" s="19"/>
      <c r="C5" s="19"/>
      <c r="D5" s="30" t="s">
        <v>55</v>
      </c>
      <c r="E5" s="30"/>
      <c r="F5" s="19"/>
      <c r="G5" s="30" t="s">
        <v>56</v>
      </c>
      <c r="H5" s="30"/>
      <c r="I5" s="30"/>
      <c r="J5" s="30"/>
      <c r="K5" s="30"/>
      <c r="L5" s="30"/>
      <c r="M5" s="19"/>
      <c r="N5" s="30" t="s">
        <v>57</v>
      </c>
      <c r="O5" s="30"/>
      <c r="P5" s="30"/>
      <c r="Q5" s="30"/>
      <c r="R5" s="19"/>
      <c r="S5" s="30" t="s">
        <v>58</v>
      </c>
      <c r="T5" s="30"/>
      <c r="U5" s="30"/>
      <c r="V5" s="30"/>
      <c r="W5" s="30"/>
      <c r="X5" s="30"/>
      <c r="Y5" s="30"/>
      <c r="Z5" s="30"/>
      <c r="AA5" s="30"/>
      <c r="AB5" s="30"/>
      <c r="AC5" s="30"/>
      <c r="AD5" s="30"/>
      <c r="AE5" s="19"/>
      <c r="AF5" s="30" t="s">
        <v>43</v>
      </c>
      <c r="AG5" s="30"/>
      <c r="AH5" s="30"/>
      <c r="AI5" s="30"/>
      <c r="AJ5" s="19"/>
      <c r="AK5" s="30" t="s">
        <v>59</v>
      </c>
      <c r="AL5" s="19"/>
      <c r="AM5" s="30" t="s">
        <v>60</v>
      </c>
      <c r="AN5" s="19"/>
      <c r="AO5" s="30" t="s">
        <v>49</v>
      </c>
      <c r="AP5" s="19"/>
      <c r="AQ5" s="30" t="s">
        <v>61</v>
      </c>
      <c r="AR5" s="30"/>
      <c r="AS5" s="30"/>
      <c r="AT5" s="19"/>
      <c r="AU5" s="30" t="s">
        <v>52</v>
      </c>
      <c r="AV5" s="19"/>
      <c r="AW5" s="30" t="s">
        <v>62</v>
      </c>
      <c r="AX5" s="19"/>
      <c r="AY5" s="30" t="s">
        <v>54</v>
      </c>
    </row>
    <row r="6" spans="2:51" ht="7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K6" s="12" t="s">
        <v>47</v>
      </c>
      <c r="AM6" s="12" t="s">
        <v>48</v>
      </c>
      <c r="AO6" s="12" t="s">
        <v>49</v>
      </c>
      <c r="AQ6" s="12" t="s">
        <v>43</v>
      </c>
      <c r="AR6" s="12" t="s">
        <v>50</v>
      </c>
      <c r="AS6" s="12" t="s">
        <v>51</v>
      </c>
      <c r="AU6" s="12" t="s">
        <v>52</v>
      </c>
      <c r="AW6" s="12" t="s">
        <v>53</v>
      </c>
      <c r="AY6" s="12" t="s">
        <v>54</v>
      </c>
    </row>
    <row r="7" spans="2:51" ht="30" customHeight="1" x14ac:dyDescent="0.3">
      <c r="B7" s="10" t="s">
        <v>19</v>
      </c>
      <c r="C7" s="10">
        <v>1790</v>
      </c>
      <c r="D7" s="10">
        <v>917</v>
      </c>
      <c r="E7" s="10">
        <v>863</v>
      </c>
      <c r="F7" s="10"/>
      <c r="G7" s="10">
        <v>280</v>
      </c>
      <c r="H7" s="10">
        <v>292</v>
      </c>
      <c r="I7" s="10">
        <v>305</v>
      </c>
      <c r="J7" s="10">
        <v>283</v>
      </c>
      <c r="K7" s="10">
        <v>257</v>
      </c>
      <c r="L7" s="10">
        <v>373</v>
      </c>
      <c r="M7" s="10"/>
      <c r="N7" s="10">
        <v>479</v>
      </c>
      <c r="O7" s="10">
        <v>461</v>
      </c>
      <c r="P7" s="10">
        <v>360</v>
      </c>
      <c r="Q7" s="10">
        <v>485</v>
      </c>
      <c r="R7" s="10"/>
      <c r="S7" s="10">
        <v>265</v>
      </c>
      <c r="T7" s="10">
        <v>236</v>
      </c>
      <c r="U7" s="10">
        <v>124</v>
      </c>
      <c r="V7" s="10">
        <v>138</v>
      </c>
      <c r="W7" s="10">
        <v>125</v>
      </c>
      <c r="X7" s="10">
        <v>162</v>
      </c>
      <c r="Y7" s="10">
        <v>143</v>
      </c>
      <c r="Z7" s="10">
        <v>78</v>
      </c>
      <c r="AA7" s="10">
        <v>196</v>
      </c>
      <c r="AB7" s="10">
        <v>166</v>
      </c>
      <c r="AC7" s="10">
        <v>97</v>
      </c>
      <c r="AD7" s="10">
        <v>60</v>
      </c>
      <c r="AE7" s="10"/>
      <c r="AF7" s="10">
        <v>416</v>
      </c>
      <c r="AG7" s="10">
        <v>94</v>
      </c>
      <c r="AH7" s="10">
        <v>276</v>
      </c>
      <c r="AI7" s="10">
        <v>976</v>
      </c>
      <c r="AJ7" s="10"/>
      <c r="AK7" s="10">
        <v>378</v>
      </c>
      <c r="AL7" s="10"/>
      <c r="AM7" s="10">
        <v>610</v>
      </c>
      <c r="AN7" s="10"/>
      <c r="AO7" s="10">
        <v>187</v>
      </c>
      <c r="AP7" s="10"/>
      <c r="AQ7" s="10">
        <v>455</v>
      </c>
      <c r="AR7" s="10">
        <v>136</v>
      </c>
      <c r="AS7" s="10">
        <v>1179</v>
      </c>
      <c r="AT7" s="10"/>
      <c r="AU7" s="10">
        <v>422</v>
      </c>
      <c r="AV7" s="10"/>
      <c r="AW7" s="10">
        <v>368</v>
      </c>
      <c r="AX7" s="10"/>
      <c r="AY7" s="10">
        <v>317</v>
      </c>
    </row>
    <row r="8" spans="2:51" ht="30" customHeight="1" x14ac:dyDescent="0.3">
      <c r="B8" s="11" t="s">
        <v>20</v>
      </c>
      <c r="C8" s="11">
        <v>1790</v>
      </c>
      <c r="D8" s="11">
        <v>878</v>
      </c>
      <c r="E8" s="11">
        <v>902</v>
      </c>
      <c r="F8" s="11"/>
      <c r="G8" s="11">
        <v>252</v>
      </c>
      <c r="H8" s="11">
        <v>305</v>
      </c>
      <c r="I8" s="11">
        <v>304</v>
      </c>
      <c r="J8" s="11">
        <v>303</v>
      </c>
      <c r="K8" s="11">
        <v>251</v>
      </c>
      <c r="L8" s="11">
        <v>375</v>
      </c>
      <c r="M8" s="11"/>
      <c r="N8" s="11">
        <v>481</v>
      </c>
      <c r="O8" s="11">
        <v>464</v>
      </c>
      <c r="P8" s="11">
        <v>393</v>
      </c>
      <c r="Q8" s="11">
        <v>447</v>
      </c>
      <c r="R8" s="11"/>
      <c r="S8" s="11">
        <v>251</v>
      </c>
      <c r="T8" s="11">
        <v>233</v>
      </c>
      <c r="U8" s="11">
        <v>143</v>
      </c>
      <c r="V8" s="11">
        <v>161</v>
      </c>
      <c r="W8" s="11">
        <v>125</v>
      </c>
      <c r="X8" s="11">
        <v>161</v>
      </c>
      <c r="Y8" s="11">
        <v>143</v>
      </c>
      <c r="Z8" s="11">
        <v>72</v>
      </c>
      <c r="AA8" s="11">
        <v>197</v>
      </c>
      <c r="AB8" s="11">
        <v>161</v>
      </c>
      <c r="AC8" s="11">
        <v>89</v>
      </c>
      <c r="AD8" s="11">
        <v>54</v>
      </c>
      <c r="AE8" s="11"/>
      <c r="AF8" s="11">
        <v>412</v>
      </c>
      <c r="AG8" s="11">
        <v>93</v>
      </c>
      <c r="AH8" s="11">
        <v>283</v>
      </c>
      <c r="AI8" s="11">
        <v>976</v>
      </c>
      <c r="AJ8" s="11"/>
      <c r="AK8" s="11">
        <v>374</v>
      </c>
      <c r="AL8" s="11"/>
      <c r="AM8" s="11">
        <v>601</v>
      </c>
      <c r="AN8" s="11"/>
      <c r="AO8" s="11">
        <v>190</v>
      </c>
      <c r="AP8" s="11"/>
      <c r="AQ8" s="11">
        <v>449</v>
      </c>
      <c r="AR8" s="11">
        <v>133</v>
      </c>
      <c r="AS8" s="11">
        <v>1186</v>
      </c>
      <c r="AT8" s="11"/>
      <c r="AU8" s="11">
        <v>413</v>
      </c>
      <c r="AV8" s="11"/>
      <c r="AW8" s="11">
        <v>365</v>
      </c>
      <c r="AX8" s="11"/>
      <c r="AY8" s="11">
        <v>313</v>
      </c>
    </row>
    <row r="9" spans="2:51" x14ac:dyDescent="0.3">
      <c r="B9" s="15" t="s">
        <v>113</v>
      </c>
      <c r="C9" s="14">
        <v>0.32527036282299499</v>
      </c>
      <c r="D9" s="14">
        <v>0.31820641576865699</v>
      </c>
      <c r="E9" s="14">
        <v>0.33051811444291701</v>
      </c>
      <c r="F9" s="14"/>
      <c r="G9" s="14">
        <v>0.28339329683386699</v>
      </c>
      <c r="H9" s="14">
        <v>0.33405765276332999</v>
      </c>
      <c r="I9" s="14">
        <v>0.33380624964975703</v>
      </c>
      <c r="J9" s="14">
        <v>0.31825190390831898</v>
      </c>
      <c r="K9" s="14">
        <v>0.30325705321607699</v>
      </c>
      <c r="L9" s="14">
        <v>0.35976666263323198</v>
      </c>
      <c r="M9" s="14"/>
      <c r="N9" s="14">
        <v>0.39895143159963098</v>
      </c>
      <c r="O9" s="14">
        <v>0.30311470082786302</v>
      </c>
      <c r="P9" s="14">
        <v>0.32972514921997698</v>
      </c>
      <c r="Q9" s="14">
        <v>0.26195064969215898</v>
      </c>
      <c r="R9" s="14"/>
      <c r="S9" s="14">
        <v>0.32994904707177702</v>
      </c>
      <c r="T9" s="14">
        <v>0.29666243482913301</v>
      </c>
      <c r="U9" s="14">
        <v>0.28266343342247902</v>
      </c>
      <c r="V9" s="14">
        <v>0.36064735240109003</v>
      </c>
      <c r="W9" s="14">
        <v>0.342635551320422</v>
      </c>
      <c r="X9" s="14">
        <v>0.34170315042441501</v>
      </c>
      <c r="Y9" s="14">
        <v>0.27626473274081598</v>
      </c>
      <c r="Z9" s="14">
        <v>0.29685228031861</v>
      </c>
      <c r="AA9" s="14">
        <v>0.35223229030534398</v>
      </c>
      <c r="AB9" s="14">
        <v>0.35793295755071097</v>
      </c>
      <c r="AC9" s="14">
        <v>0.264489532287003</v>
      </c>
      <c r="AD9" s="14">
        <v>0.41721038816539602</v>
      </c>
      <c r="AE9" s="14"/>
      <c r="AF9" s="14">
        <v>0.124030018064108</v>
      </c>
      <c r="AG9" s="14">
        <v>0.22300912653188701</v>
      </c>
      <c r="AH9" s="14">
        <v>0.33929583367567001</v>
      </c>
      <c r="AI9" s="14">
        <v>0.42098556825237898</v>
      </c>
      <c r="AJ9" s="14"/>
      <c r="AK9" s="14">
        <v>0.23389919761104799</v>
      </c>
      <c r="AL9" s="14"/>
      <c r="AM9" s="14">
        <v>0.245837452908197</v>
      </c>
      <c r="AN9" s="14"/>
      <c r="AO9" s="14">
        <v>0.18674353344543701</v>
      </c>
      <c r="AP9" s="14"/>
      <c r="AQ9" s="14">
        <v>0.13165021935896101</v>
      </c>
      <c r="AR9" s="14">
        <v>0.17080690571079399</v>
      </c>
      <c r="AS9" s="14">
        <v>0.41745278994805601</v>
      </c>
      <c r="AT9" s="14"/>
      <c r="AU9" s="14">
        <v>0.14050341354502599</v>
      </c>
      <c r="AV9" s="14"/>
      <c r="AW9" s="14">
        <v>0.14997738342421499</v>
      </c>
      <c r="AX9" s="14"/>
      <c r="AY9" s="14">
        <v>0.14808936055475599</v>
      </c>
    </row>
    <row r="10" spans="2:51" x14ac:dyDescent="0.3">
      <c r="B10" s="15" t="s">
        <v>114</v>
      </c>
      <c r="C10" s="14">
        <v>0.21754325023537399</v>
      </c>
      <c r="D10" s="14">
        <v>0.21878806523281599</v>
      </c>
      <c r="E10" s="14">
        <v>0.21758659986405601</v>
      </c>
      <c r="F10" s="14"/>
      <c r="G10" s="14">
        <v>0.226685422376909</v>
      </c>
      <c r="H10" s="14">
        <v>0.24968506233326701</v>
      </c>
      <c r="I10" s="14">
        <v>0.21942483584501399</v>
      </c>
      <c r="J10" s="14">
        <v>0.21324299116724901</v>
      </c>
      <c r="K10" s="14">
        <v>0.192919800218851</v>
      </c>
      <c r="L10" s="14">
        <v>0.20365903597422</v>
      </c>
      <c r="M10" s="14"/>
      <c r="N10" s="14">
        <v>0.26441530626479598</v>
      </c>
      <c r="O10" s="14">
        <v>0.23675342852494799</v>
      </c>
      <c r="P10" s="14">
        <v>0.19719855066331601</v>
      </c>
      <c r="Q10" s="14">
        <v>0.16513045109178301</v>
      </c>
      <c r="R10" s="14"/>
      <c r="S10" s="14">
        <v>0.21466877125446701</v>
      </c>
      <c r="T10" s="14">
        <v>0.25389044500285002</v>
      </c>
      <c r="U10" s="14">
        <v>0.23595512893873799</v>
      </c>
      <c r="V10" s="14">
        <v>0.147869605131769</v>
      </c>
      <c r="W10" s="14">
        <v>0.17854896199902301</v>
      </c>
      <c r="X10" s="14">
        <v>0.189036299978489</v>
      </c>
      <c r="Y10" s="14">
        <v>0.240656759108829</v>
      </c>
      <c r="Z10" s="14">
        <v>0.32604307279752898</v>
      </c>
      <c r="AA10" s="14">
        <v>0.24047663643897199</v>
      </c>
      <c r="AB10" s="14">
        <v>0.186263787149723</v>
      </c>
      <c r="AC10" s="14">
        <v>0.25530269639607001</v>
      </c>
      <c r="AD10" s="14">
        <v>0.14975669298786201</v>
      </c>
      <c r="AE10" s="14"/>
      <c r="AF10" s="14">
        <v>0.180398665086483</v>
      </c>
      <c r="AG10" s="14">
        <v>0.23248870735465299</v>
      </c>
      <c r="AH10" s="14">
        <v>0.205025442943505</v>
      </c>
      <c r="AI10" s="14">
        <v>0.232560707293823</v>
      </c>
      <c r="AJ10" s="14"/>
      <c r="AK10" s="14">
        <v>0.19813230907198601</v>
      </c>
      <c r="AL10" s="14"/>
      <c r="AM10" s="14">
        <v>0.20139804157195801</v>
      </c>
      <c r="AN10" s="14"/>
      <c r="AO10" s="14">
        <v>0.19959217196823301</v>
      </c>
      <c r="AP10" s="14"/>
      <c r="AQ10" s="14">
        <v>0.19260960595069601</v>
      </c>
      <c r="AR10" s="14">
        <v>0.25613783646461502</v>
      </c>
      <c r="AS10" s="14">
        <v>0.22224761137183599</v>
      </c>
      <c r="AT10" s="14"/>
      <c r="AU10" s="14">
        <v>0.212320710184916</v>
      </c>
      <c r="AV10" s="14"/>
      <c r="AW10" s="14">
        <v>0.23025329710988901</v>
      </c>
      <c r="AX10" s="14"/>
      <c r="AY10" s="14">
        <v>0.256358411227191</v>
      </c>
    </row>
    <row r="11" spans="2:51" x14ac:dyDescent="0.3">
      <c r="B11" s="15" t="s">
        <v>115</v>
      </c>
      <c r="C11" s="14">
        <v>0.163166829835349</v>
      </c>
      <c r="D11" s="14">
        <v>0.15621998615441299</v>
      </c>
      <c r="E11" s="14">
        <v>0.17041646278907299</v>
      </c>
      <c r="F11" s="14"/>
      <c r="G11" s="14">
        <v>0.216167250137277</v>
      </c>
      <c r="H11" s="14">
        <v>0.16816228962193699</v>
      </c>
      <c r="I11" s="14">
        <v>0.118066730754621</v>
      </c>
      <c r="J11" s="14">
        <v>0.174904458770171</v>
      </c>
      <c r="K11" s="14">
        <v>0.16681525603180899</v>
      </c>
      <c r="L11" s="14">
        <v>0.14812492057146701</v>
      </c>
      <c r="M11" s="14"/>
      <c r="N11" s="14">
        <v>0.13090034532894401</v>
      </c>
      <c r="O11" s="14">
        <v>0.17389568859615001</v>
      </c>
      <c r="P11" s="14">
        <v>0.15397534469454899</v>
      </c>
      <c r="Q11" s="14">
        <v>0.196656933620764</v>
      </c>
      <c r="R11" s="14"/>
      <c r="S11" s="14">
        <v>0.18596637396898799</v>
      </c>
      <c r="T11" s="14">
        <v>0.14602331037803801</v>
      </c>
      <c r="U11" s="14">
        <v>0.20754139829673099</v>
      </c>
      <c r="V11" s="14">
        <v>0.177347298109165</v>
      </c>
      <c r="W11" s="14">
        <v>0.19465098598734801</v>
      </c>
      <c r="X11" s="14">
        <v>0.10978727229719799</v>
      </c>
      <c r="Y11" s="14">
        <v>0.14590133273549499</v>
      </c>
      <c r="Z11" s="14">
        <v>0.20598544265026</v>
      </c>
      <c r="AA11" s="14">
        <v>0.11104868587877</v>
      </c>
      <c r="AB11" s="14">
        <v>0.19916262625780801</v>
      </c>
      <c r="AC11" s="14">
        <v>0.15612453433967</v>
      </c>
      <c r="AD11" s="14">
        <v>0.14071925392333201</v>
      </c>
      <c r="AE11" s="14"/>
      <c r="AF11" s="14">
        <v>0.150077968366988</v>
      </c>
      <c r="AG11" s="14">
        <v>0.175153970650301</v>
      </c>
      <c r="AH11" s="14">
        <v>0.17473159521998999</v>
      </c>
      <c r="AI11" s="14">
        <v>0.16322686323445401</v>
      </c>
      <c r="AJ11" s="14"/>
      <c r="AK11" s="14">
        <v>0.17383564599647899</v>
      </c>
      <c r="AL11" s="14"/>
      <c r="AM11" s="14">
        <v>0.17373946909775501</v>
      </c>
      <c r="AN11" s="14"/>
      <c r="AO11" s="14">
        <v>0.15984588753889101</v>
      </c>
      <c r="AP11" s="14"/>
      <c r="AQ11" s="14">
        <v>0.15700673456338499</v>
      </c>
      <c r="AR11" s="14">
        <v>0.23885687989266999</v>
      </c>
      <c r="AS11" s="14">
        <v>0.15662745147981499</v>
      </c>
      <c r="AT11" s="14"/>
      <c r="AU11" s="14">
        <v>0.18445472434510299</v>
      </c>
      <c r="AV11" s="14"/>
      <c r="AW11" s="14">
        <v>0.169929640629087</v>
      </c>
      <c r="AX11" s="14"/>
      <c r="AY11" s="14">
        <v>0.18910349161749199</v>
      </c>
    </row>
    <row r="12" spans="2:51" x14ac:dyDescent="0.3">
      <c r="B12" s="15" t="s">
        <v>116</v>
      </c>
      <c r="C12" s="14">
        <v>0.13026222895484399</v>
      </c>
      <c r="D12" s="14">
        <v>0.126231196280115</v>
      </c>
      <c r="E12" s="14">
        <v>0.133363547093548</v>
      </c>
      <c r="F12" s="14"/>
      <c r="G12" s="14">
        <v>0.12371756507939401</v>
      </c>
      <c r="H12" s="14">
        <v>0.114589547383946</v>
      </c>
      <c r="I12" s="14">
        <v>0.14169196350075799</v>
      </c>
      <c r="J12" s="14">
        <v>0.122509081263248</v>
      </c>
      <c r="K12" s="14">
        <v>0.119678796742941</v>
      </c>
      <c r="L12" s="14">
        <v>0.151504982322239</v>
      </c>
      <c r="M12" s="14"/>
      <c r="N12" s="14">
        <v>0.114819897408709</v>
      </c>
      <c r="O12" s="14">
        <v>0.13629579500230199</v>
      </c>
      <c r="P12" s="14">
        <v>0.12652976278594499</v>
      </c>
      <c r="Q12" s="14">
        <v>0.14535475060321501</v>
      </c>
      <c r="R12" s="14"/>
      <c r="S12" s="14">
        <v>0.12206161788691799</v>
      </c>
      <c r="T12" s="14">
        <v>0.13489934972328099</v>
      </c>
      <c r="U12" s="14">
        <v>0.126104833343338</v>
      </c>
      <c r="V12" s="14">
        <v>0.145341003416249</v>
      </c>
      <c r="W12" s="14">
        <v>8.7766330700782394E-2</v>
      </c>
      <c r="X12" s="14">
        <v>0.13918847817341401</v>
      </c>
      <c r="Y12" s="14">
        <v>0.13391560084413301</v>
      </c>
      <c r="Z12" s="14">
        <v>7.9031098323960103E-2</v>
      </c>
      <c r="AA12" s="14">
        <v>0.149472167655225</v>
      </c>
      <c r="AB12" s="14">
        <v>0.11970666276867099</v>
      </c>
      <c r="AC12" s="14">
        <v>0.16493479656845</v>
      </c>
      <c r="AD12" s="14">
        <v>0.149053255802826</v>
      </c>
      <c r="AE12" s="14"/>
      <c r="AF12" s="14">
        <v>0.201146996963012</v>
      </c>
      <c r="AG12" s="14">
        <v>0.10840005774629501</v>
      </c>
      <c r="AH12" s="14">
        <v>0.13639928343493499</v>
      </c>
      <c r="AI12" s="14">
        <v>9.8971571440071501E-2</v>
      </c>
      <c r="AJ12" s="14"/>
      <c r="AK12" s="14">
        <v>0.17263153163414399</v>
      </c>
      <c r="AL12" s="14"/>
      <c r="AM12" s="14">
        <v>0.14723595127503</v>
      </c>
      <c r="AN12" s="14"/>
      <c r="AO12" s="14">
        <v>0.188715357542799</v>
      </c>
      <c r="AP12" s="14"/>
      <c r="AQ12" s="14">
        <v>0.190225103894095</v>
      </c>
      <c r="AR12" s="14">
        <v>0.200363889731387</v>
      </c>
      <c r="AS12" s="14">
        <v>9.9789512871752403E-2</v>
      </c>
      <c r="AT12" s="14"/>
      <c r="AU12" s="14">
        <v>0.17403258914303599</v>
      </c>
      <c r="AV12" s="14"/>
      <c r="AW12" s="14">
        <v>0.19964290607791499</v>
      </c>
      <c r="AX12" s="14"/>
      <c r="AY12" s="14">
        <v>0.18242493400663201</v>
      </c>
    </row>
    <row r="13" spans="2:51" x14ac:dyDescent="0.3">
      <c r="B13" s="15" t="s">
        <v>117</v>
      </c>
      <c r="C13" s="14">
        <v>0.14121865843217299</v>
      </c>
      <c r="D13" s="14">
        <v>0.16225548266981499</v>
      </c>
      <c r="E13" s="14">
        <v>0.121202646942927</v>
      </c>
      <c r="F13" s="14"/>
      <c r="G13" s="14">
        <v>0.114287387493646</v>
      </c>
      <c r="H13" s="14">
        <v>0.122159945475004</v>
      </c>
      <c r="I13" s="14">
        <v>0.15661435321256301</v>
      </c>
      <c r="J13" s="14">
        <v>0.152770681841881</v>
      </c>
      <c r="K13" s="14">
        <v>0.18523150497431901</v>
      </c>
      <c r="L13" s="14">
        <v>0.123542833501979</v>
      </c>
      <c r="M13" s="14"/>
      <c r="N13" s="14">
        <v>7.6741001883236501E-2</v>
      </c>
      <c r="O13" s="14">
        <v>0.13485736674891199</v>
      </c>
      <c r="P13" s="14">
        <v>0.16126482520714899</v>
      </c>
      <c r="Q13" s="14">
        <v>0.20115902060368801</v>
      </c>
      <c r="R13" s="14"/>
      <c r="S13" s="14">
        <v>0.13248885294348001</v>
      </c>
      <c r="T13" s="14">
        <v>0.14657367986197201</v>
      </c>
      <c r="U13" s="14">
        <v>0.12250675667451399</v>
      </c>
      <c r="V13" s="14">
        <v>0.13291113816775799</v>
      </c>
      <c r="W13" s="14">
        <v>0.18116690619060499</v>
      </c>
      <c r="X13" s="14">
        <v>0.19012969780822001</v>
      </c>
      <c r="Y13" s="14">
        <v>0.16854206535178201</v>
      </c>
      <c r="Z13" s="14">
        <v>8.0118828041391102E-2</v>
      </c>
      <c r="AA13" s="14">
        <v>0.121805457255314</v>
      </c>
      <c r="AB13" s="14">
        <v>0.119937845196875</v>
      </c>
      <c r="AC13" s="14">
        <v>0.13809333260277901</v>
      </c>
      <c r="AD13" s="14">
        <v>0.14326040912058299</v>
      </c>
      <c r="AE13" s="14"/>
      <c r="AF13" s="14">
        <v>0.323560269575703</v>
      </c>
      <c r="AG13" s="14">
        <v>0.26094813771686398</v>
      </c>
      <c r="AH13" s="14">
        <v>0.13283891158310601</v>
      </c>
      <c r="AI13" s="14">
        <v>5.7089236903906597E-2</v>
      </c>
      <c r="AJ13" s="14"/>
      <c r="AK13" s="14">
        <v>0.20362144616449299</v>
      </c>
      <c r="AL13" s="14"/>
      <c r="AM13" s="14">
        <v>0.219173985357933</v>
      </c>
      <c r="AN13" s="14"/>
      <c r="AO13" s="14">
        <v>0.23294253590282299</v>
      </c>
      <c r="AP13" s="14"/>
      <c r="AQ13" s="14">
        <v>0.311447748763448</v>
      </c>
      <c r="AR13" s="14">
        <v>0.11326302749728701</v>
      </c>
      <c r="AS13" s="14">
        <v>8.1439247364913106E-2</v>
      </c>
      <c r="AT13" s="14"/>
      <c r="AU13" s="14">
        <v>0.26581905933297101</v>
      </c>
      <c r="AV13" s="14"/>
      <c r="AW13" s="14">
        <v>0.237280132366017</v>
      </c>
      <c r="AX13" s="14"/>
      <c r="AY13" s="14">
        <v>0.205844434646172</v>
      </c>
    </row>
    <row r="14" spans="2:51" x14ac:dyDescent="0.3">
      <c r="B14" s="15" t="s">
        <v>118</v>
      </c>
      <c r="C14" s="14">
        <v>2.2538669719264701E-2</v>
      </c>
      <c r="D14" s="14">
        <v>1.8298853894183099E-2</v>
      </c>
      <c r="E14" s="14">
        <v>2.6912628867478701E-2</v>
      </c>
      <c r="F14" s="14"/>
      <c r="G14" s="14">
        <v>3.5749078078906101E-2</v>
      </c>
      <c r="H14" s="14">
        <v>1.13455024225157E-2</v>
      </c>
      <c r="I14" s="14">
        <v>3.0395867037287801E-2</v>
      </c>
      <c r="J14" s="14">
        <v>1.8320883049131698E-2</v>
      </c>
      <c r="K14" s="14">
        <v>3.2097588816003803E-2</v>
      </c>
      <c r="L14" s="14">
        <v>1.34015649968617E-2</v>
      </c>
      <c r="M14" s="14"/>
      <c r="N14" s="14">
        <v>1.41720175146827E-2</v>
      </c>
      <c r="O14" s="14">
        <v>1.50830202998249E-2</v>
      </c>
      <c r="P14" s="14">
        <v>3.1306367429063599E-2</v>
      </c>
      <c r="Q14" s="14">
        <v>2.9748194388391599E-2</v>
      </c>
      <c r="R14" s="14"/>
      <c r="S14" s="14">
        <v>1.4865336874370199E-2</v>
      </c>
      <c r="T14" s="14">
        <v>2.1950780204726399E-2</v>
      </c>
      <c r="U14" s="14">
        <v>2.52284493242E-2</v>
      </c>
      <c r="V14" s="14">
        <v>3.5883602773968903E-2</v>
      </c>
      <c r="W14" s="14">
        <v>1.5231263801819999E-2</v>
      </c>
      <c r="X14" s="14">
        <v>3.0155101318263801E-2</v>
      </c>
      <c r="Y14" s="14">
        <v>3.4719509218944698E-2</v>
      </c>
      <c r="Z14" s="14">
        <v>1.1969277868249599E-2</v>
      </c>
      <c r="AA14" s="14">
        <v>2.4964762466376401E-2</v>
      </c>
      <c r="AB14" s="14">
        <v>1.6996121076210999E-2</v>
      </c>
      <c r="AC14" s="14">
        <v>2.1055107806028799E-2</v>
      </c>
      <c r="AD14" s="14">
        <v>0</v>
      </c>
      <c r="AE14" s="14"/>
      <c r="AF14" s="14">
        <v>2.0786081943705199E-2</v>
      </c>
      <c r="AG14" s="14">
        <v>0</v>
      </c>
      <c r="AH14" s="14">
        <v>1.1708933142793801E-2</v>
      </c>
      <c r="AI14" s="14">
        <v>2.71660528753664E-2</v>
      </c>
      <c r="AJ14" s="14"/>
      <c r="AK14" s="14">
        <v>1.7879869521849199E-2</v>
      </c>
      <c r="AL14" s="14"/>
      <c r="AM14" s="14">
        <v>1.26150997891283E-2</v>
      </c>
      <c r="AN14" s="14"/>
      <c r="AO14" s="14">
        <v>3.2160513601816702E-2</v>
      </c>
      <c r="AP14" s="14"/>
      <c r="AQ14" s="14">
        <v>1.7060587469416199E-2</v>
      </c>
      <c r="AR14" s="14">
        <v>2.0571460703246301E-2</v>
      </c>
      <c r="AS14" s="14">
        <v>2.2443386963628301E-2</v>
      </c>
      <c r="AT14" s="14"/>
      <c r="AU14" s="14">
        <v>2.28695034489481E-2</v>
      </c>
      <c r="AV14" s="14"/>
      <c r="AW14" s="14">
        <v>1.29166403928761E-2</v>
      </c>
      <c r="AX14" s="14"/>
      <c r="AY14" s="14">
        <v>1.8179367947756001E-2</v>
      </c>
    </row>
    <row r="15" spans="2:51" x14ac:dyDescent="0.3">
      <c r="B15" s="15" t="s">
        <v>119</v>
      </c>
      <c r="C15" s="21">
        <v>0.54281361305836895</v>
      </c>
      <c r="D15" s="21">
        <v>0.53699448100147296</v>
      </c>
      <c r="E15" s="21">
        <v>0.54810471430697305</v>
      </c>
      <c r="F15" s="21"/>
      <c r="G15" s="21">
        <v>0.51007871921077697</v>
      </c>
      <c r="H15" s="21">
        <v>0.58374271509659703</v>
      </c>
      <c r="I15" s="21">
        <v>0.55323108549476996</v>
      </c>
      <c r="J15" s="21">
        <v>0.53149489507556802</v>
      </c>
      <c r="K15" s="21">
        <v>0.49617685343492701</v>
      </c>
      <c r="L15" s="21">
        <v>0.56342569860745295</v>
      </c>
      <c r="M15" s="21"/>
      <c r="N15" s="21">
        <v>0.66336673786442701</v>
      </c>
      <c r="O15" s="21">
        <v>0.53986812935281103</v>
      </c>
      <c r="P15" s="21">
        <v>0.52692369988329302</v>
      </c>
      <c r="Q15" s="21">
        <v>0.42708110078394101</v>
      </c>
      <c r="R15" s="21"/>
      <c r="S15" s="21">
        <v>0.54461781832624401</v>
      </c>
      <c r="T15" s="21">
        <v>0.55055287983198298</v>
      </c>
      <c r="U15" s="21">
        <v>0.51861856236121695</v>
      </c>
      <c r="V15" s="21">
        <v>0.50851695753285897</v>
      </c>
      <c r="W15" s="21">
        <v>0.52118451331944504</v>
      </c>
      <c r="X15" s="21">
        <v>0.53073945040290504</v>
      </c>
      <c r="Y15" s="21">
        <v>0.51692149184964498</v>
      </c>
      <c r="Z15" s="21">
        <v>0.62289535311613897</v>
      </c>
      <c r="AA15" s="21">
        <v>0.59270892674431597</v>
      </c>
      <c r="AB15" s="21">
        <v>0.544196744700434</v>
      </c>
      <c r="AC15" s="21">
        <v>0.51979222868307295</v>
      </c>
      <c r="AD15" s="21">
        <v>0.566967081153259</v>
      </c>
      <c r="AE15" s="21"/>
      <c r="AF15" s="21">
        <v>0.30442868315059102</v>
      </c>
      <c r="AG15" s="21">
        <v>0.45549783388653903</v>
      </c>
      <c r="AH15" s="21">
        <v>0.54432127661917495</v>
      </c>
      <c r="AI15" s="21">
        <v>0.65354627554620204</v>
      </c>
      <c r="AJ15" s="21"/>
      <c r="AK15" s="21">
        <v>0.43203150668303397</v>
      </c>
      <c r="AL15" s="21"/>
      <c r="AM15" s="21">
        <v>0.44723549448015498</v>
      </c>
      <c r="AN15" s="21"/>
      <c r="AO15" s="21">
        <v>0.38633570541367002</v>
      </c>
      <c r="AP15" s="21"/>
      <c r="AQ15" s="21">
        <v>0.32425982530965602</v>
      </c>
      <c r="AR15" s="21">
        <v>0.42694474217540901</v>
      </c>
      <c r="AS15" s="21">
        <v>0.63970040131989103</v>
      </c>
      <c r="AT15" s="21"/>
      <c r="AU15" s="21">
        <v>0.35282412372994199</v>
      </c>
      <c r="AV15" s="21"/>
      <c r="AW15" s="21">
        <v>0.38023068053410403</v>
      </c>
      <c r="AX15" s="21"/>
      <c r="AY15" s="21">
        <v>0.40444777178194702</v>
      </c>
    </row>
    <row r="16" spans="2:51" x14ac:dyDescent="0.3">
      <c r="B16" s="15" t="s">
        <v>120</v>
      </c>
      <c r="C16" s="21">
        <v>0.27148088738701698</v>
      </c>
      <c r="D16" s="21">
        <v>0.28848667894993002</v>
      </c>
      <c r="E16" s="21">
        <v>0.25456619403647501</v>
      </c>
      <c r="F16" s="21"/>
      <c r="G16" s="21">
        <v>0.23800495257304</v>
      </c>
      <c r="H16" s="21">
        <v>0.236749492858951</v>
      </c>
      <c r="I16" s="21">
        <v>0.29830631671332097</v>
      </c>
      <c r="J16" s="21">
        <v>0.27527976310512903</v>
      </c>
      <c r="K16" s="21">
        <v>0.30491030171726002</v>
      </c>
      <c r="L16" s="21">
        <v>0.275047815824219</v>
      </c>
      <c r="M16" s="21"/>
      <c r="N16" s="21">
        <v>0.191560899291946</v>
      </c>
      <c r="O16" s="21">
        <v>0.27115316175121401</v>
      </c>
      <c r="P16" s="21">
        <v>0.28779458799309399</v>
      </c>
      <c r="Q16" s="21">
        <v>0.34651377120690302</v>
      </c>
      <c r="R16" s="21"/>
      <c r="S16" s="21">
        <v>0.254550470830398</v>
      </c>
      <c r="T16" s="21">
        <v>0.281473029585253</v>
      </c>
      <c r="U16" s="21">
        <v>0.24861159001785199</v>
      </c>
      <c r="V16" s="21">
        <v>0.27825214158400702</v>
      </c>
      <c r="W16" s="21">
        <v>0.26893323689138698</v>
      </c>
      <c r="X16" s="21">
        <v>0.32931817598163399</v>
      </c>
      <c r="Y16" s="21">
        <v>0.30245766619591502</v>
      </c>
      <c r="Z16" s="21">
        <v>0.159149926365351</v>
      </c>
      <c r="AA16" s="21">
        <v>0.27127762491053797</v>
      </c>
      <c r="AB16" s="21">
        <v>0.23964450796554701</v>
      </c>
      <c r="AC16" s="21">
        <v>0.30302812917122901</v>
      </c>
      <c r="AD16" s="21">
        <v>0.29231366492340899</v>
      </c>
      <c r="AE16" s="21"/>
      <c r="AF16" s="21">
        <v>0.52470726653871502</v>
      </c>
      <c r="AG16" s="21">
        <v>0.369348195463159</v>
      </c>
      <c r="AH16" s="21">
        <v>0.26923819501804103</v>
      </c>
      <c r="AI16" s="21">
        <v>0.15606080834397801</v>
      </c>
      <c r="AJ16" s="21"/>
      <c r="AK16" s="21">
        <v>0.37625297779863698</v>
      </c>
      <c r="AL16" s="21"/>
      <c r="AM16" s="21">
        <v>0.36640993663296201</v>
      </c>
      <c r="AN16" s="21"/>
      <c r="AO16" s="21">
        <v>0.42165789344562299</v>
      </c>
      <c r="AP16" s="21"/>
      <c r="AQ16" s="21">
        <v>0.50167285265754302</v>
      </c>
      <c r="AR16" s="21">
        <v>0.31362691722867397</v>
      </c>
      <c r="AS16" s="21">
        <v>0.18122876023666601</v>
      </c>
      <c r="AT16" s="21"/>
      <c r="AU16" s="21">
        <v>0.439851648476007</v>
      </c>
      <c r="AV16" s="21"/>
      <c r="AW16" s="21">
        <v>0.43692303844393199</v>
      </c>
      <c r="AX16" s="21"/>
      <c r="AY16" s="21">
        <v>0.38826936865280498</v>
      </c>
    </row>
    <row r="17" spans="2:51" x14ac:dyDescent="0.3">
      <c r="B17" s="15" t="s">
        <v>121</v>
      </c>
      <c r="C17" s="22">
        <v>0.27148088738701698</v>
      </c>
      <c r="D17" s="22">
        <v>0.28848667894993002</v>
      </c>
      <c r="E17" s="22">
        <v>0.25456619403647501</v>
      </c>
      <c r="F17" s="22"/>
      <c r="G17" s="22">
        <v>0.23800495257304</v>
      </c>
      <c r="H17" s="22">
        <v>0.236749492858951</v>
      </c>
      <c r="I17" s="22">
        <v>0.29830631671332097</v>
      </c>
      <c r="J17" s="22">
        <v>0.27527976310512903</v>
      </c>
      <c r="K17" s="22">
        <v>0.30491030171726002</v>
      </c>
      <c r="L17" s="22">
        <v>0.275047815824219</v>
      </c>
      <c r="M17" s="22"/>
      <c r="N17" s="22">
        <v>0.191560899291946</v>
      </c>
      <c r="O17" s="22">
        <v>0.27115316175121401</v>
      </c>
      <c r="P17" s="22">
        <v>0.28779458799309399</v>
      </c>
      <c r="Q17" s="22">
        <v>0.34651377120690302</v>
      </c>
      <c r="R17" s="22"/>
      <c r="S17" s="22">
        <v>0.254550470830398</v>
      </c>
      <c r="T17" s="22">
        <v>0.281473029585253</v>
      </c>
      <c r="U17" s="22">
        <v>0.24861159001785199</v>
      </c>
      <c r="V17" s="22">
        <v>0.27825214158400702</v>
      </c>
      <c r="W17" s="22">
        <v>0.26893323689138698</v>
      </c>
      <c r="X17" s="22">
        <v>0.32931817598163399</v>
      </c>
      <c r="Y17" s="22">
        <v>0.30245766619591502</v>
      </c>
      <c r="Z17" s="22">
        <v>0.159149926365351</v>
      </c>
      <c r="AA17" s="22">
        <v>0.27127762491053797</v>
      </c>
      <c r="AB17" s="22">
        <v>0.23964450796554701</v>
      </c>
      <c r="AC17" s="22">
        <v>0.30302812917122901</v>
      </c>
      <c r="AD17" s="22">
        <v>0.29231366492340899</v>
      </c>
      <c r="AE17" s="22"/>
      <c r="AF17" s="22">
        <v>0.52470726653871502</v>
      </c>
      <c r="AG17" s="22">
        <v>0.369348195463159</v>
      </c>
      <c r="AH17" s="22">
        <v>0.26923819501804103</v>
      </c>
      <c r="AI17" s="22">
        <v>0.15606080834397801</v>
      </c>
      <c r="AJ17" s="22"/>
      <c r="AK17" s="22">
        <v>0.37625297779863698</v>
      </c>
      <c r="AL17" s="22"/>
      <c r="AM17" s="22">
        <v>0.36640993663296201</v>
      </c>
      <c r="AN17" s="22"/>
      <c r="AO17" s="22">
        <v>0.42165789344562299</v>
      </c>
      <c r="AP17" s="22"/>
      <c r="AQ17" s="22">
        <v>0.50167285265754302</v>
      </c>
      <c r="AR17" s="22">
        <v>0.31362691722867397</v>
      </c>
      <c r="AS17" s="22">
        <v>0.18122876023666601</v>
      </c>
      <c r="AT17" s="22"/>
      <c r="AU17" s="22">
        <v>0.439851648476007</v>
      </c>
      <c r="AV17" s="22"/>
      <c r="AW17" s="22">
        <v>0.43692303844393199</v>
      </c>
      <c r="AX17" s="22"/>
      <c r="AY17" s="22">
        <v>0.38826936865280498</v>
      </c>
    </row>
    <row r="18" spans="2:51" x14ac:dyDescent="0.3">
      <c r="B18" s="16"/>
    </row>
    <row r="19" spans="2:51" x14ac:dyDescent="0.3">
      <c r="B19" t="s">
        <v>79</v>
      </c>
    </row>
    <row r="20" spans="2:51" x14ac:dyDescent="0.3">
      <c r="B20" t="s">
        <v>80</v>
      </c>
    </row>
    <row r="22" spans="2:51" x14ac:dyDescent="0.3">
      <c r="B22" s="8" t="str">
        <f>HYPERLINK("#'Contents'!A1", "Return to Contents")</f>
        <v>Return to Contents</v>
      </c>
    </row>
  </sheetData>
  <mergeCells count="13">
    <mergeCell ref="AW5"/>
    <mergeCell ref="AY5"/>
    <mergeCell ref="D2:AO2"/>
    <mergeCell ref="AK5"/>
    <mergeCell ref="AM5"/>
    <mergeCell ref="AO5"/>
    <mergeCell ref="AQ5:AS5"/>
    <mergeCell ref="AU5"/>
    <mergeCell ref="D5:E5"/>
    <mergeCell ref="G5:L5"/>
    <mergeCell ref="N5:Q5"/>
    <mergeCell ref="S5:AD5"/>
    <mergeCell ref="AF5:AI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JulesWalkden</dc:creator>
  <cp:lastModifiedBy>Jules Walkden</cp:lastModifiedBy>
  <dcterms:created xsi:type="dcterms:W3CDTF">2024-09-19T11:05:46Z</dcterms:created>
  <dcterms:modified xsi:type="dcterms:W3CDTF">2024-10-07T14:40:29Z</dcterms:modified>
</cp:coreProperties>
</file>