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unitaPfitzner\Public First Dropbox\Policy and Research Team\Polling\Client Tables\Politico\US\Results\"/>
    </mc:Choice>
  </mc:AlternateContent>
  <xr:revisionPtr revIDLastSave="0" documentId="13_ncr:1_{EADC715F-F37D-4DAA-BB05-C7B025EED4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4" r:id="rId14"/>
    <sheet name="Table 12" sheetId="15" r:id="rId15"/>
    <sheet name="Table 13" sheetId="16" r:id="rId16"/>
    <sheet name="Table 14" sheetId="17" r:id="rId17"/>
    <sheet name="Table 15" sheetId="18" r:id="rId18"/>
    <sheet name="Table 16" sheetId="19" r:id="rId19"/>
    <sheet name="Table 17" sheetId="20" r:id="rId20"/>
    <sheet name="Table 18" sheetId="21" r:id="rId21"/>
    <sheet name="Table 19" sheetId="22" r:id="rId22"/>
    <sheet name="Table 20" sheetId="23" r:id="rId23"/>
    <sheet name="Table 21" sheetId="24" r:id="rId24"/>
    <sheet name="Table 22" sheetId="25" r:id="rId25"/>
    <sheet name="Table 23" sheetId="26" r:id="rId26"/>
    <sheet name="Table 24" sheetId="27" r:id="rId27"/>
    <sheet name="Table 25" sheetId="28" r:id="rId28"/>
    <sheet name="Table 26" sheetId="29" r:id="rId29"/>
    <sheet name="Table 27" sheetId="30" r:id="rId30"/>
    <sheet name="Table 28" sheetId="31" r:id="rId31"/>
    <sheet name="Table 29" sheetId="32" r:id="rId32"/>
    <sheet name="Table 30" sheetId="33" r:id="rId33"/>
    <sheet name="Table 31" sheetId="34" r:id="rId34"/>
    <sheet name="Table 32" sheetId="35" r:id="rId35"/>
    <sheet name="Table 33" sheetId="36" r:id="rId36"/>
    <sheet name="Table 34" sheetId="37" r:id="rId37"/>
    <sheet name="Table 35" sheetId="38" r:id="rId38"/>
    <sheet name="Table 36" sheetId="39" r:id="rId39"/>
    <sheet name="Table 37" sheetId="40" r:id="rId40"/>
    <sheet name="Table 38" sheetId="41" r:id="rId41"/>
    <sheet name="Table 39" sheetId="42" r:id="rId42"/>
    <sheet name="Table 40" sheetId="43" r:id="rId43"/>
    <sheet name="Table 41" sheetId="44" r:id="rId44"/>
    <sheet name="Table 42" sheetId="45" r:id="rId45"/>
    <sheet name="Table 43" sheetId="46" r:id="rId46"/>
    <sheet name="Table 44" sheetId="47" r:id="rId47"/>
    <sheet name="Table 45" sheetId="48" r:id="rId48"/>
    <sheet name="Table 46" sheetId="49" r:id="rId49"/>
    <sheet name="Table 47" sheetId="50" r:id="rId50"/>
    <sheet name="Table 48" sheetId="51" r:id="rId51"/>
    <sheet name="Table 49" sheetId="52" r:id="rId52"/>
    <sheet name="Table 50" sheetId="53" r:id="rId53"/>
    <sheet name="Table 51" sheetId="54" r:id="rId54"/>
    <sheet name="Table 52" sheetId="55" r:id="rId55"/>
    <sheet name="Table 53" sheetId="56" r:id="rId56"/>
    <sheet name="Table 54" sheetId="57" r:id="rId57"/>
    <sheet name="Table 55" sheetId="58" r:id="rId58"/>
    <sheet name="Table 56" sheetId="59" r:id="rId59"/>
    <sheet name="Table 57" sheetId="60" r:id="rId60"/>
    <sheet name="Table 58" sheetId="61" r:id="rId61"/>
    <sheet name="Table 59" sheetId="62" r:id="rId62"/>
    <sheet name="Table 60" sheetId="63" r:id="rId63"/>
    <sheet name="Table 61" sheetId="64" r:id="rId64"/>
    <sheet name="Table 62" sheetId="65" r:id="rId65"/>
    <sheet name="Table 63" sheetId="66" r:id="rId66"/>
    <sheet name="Table 64" sheetId="67" r:id="rId67"/>
    <sheet name="Table 65" sheetId="68" r:id="rId68"/>
    <sheet name="Table 66" sheetId="69" r:id="rId69"/>
    <sheet name="Table 67" sheetId="70" r:id="rId70"/>
    <sheet name="Table 68" sheetId="71" r:id="rId71"/>
    <sheet name="Table 69" sheetId="72" r:id="rId72"/>
    <sheet name="Table 70" sheetId="73" r:id="rId73"/>
    <sheet name="Table 71" sheetId="74" r:id="rId74"/>
    <sheet name="Table 72" sheetId="75" r:id="rId75"/>
    <sheet name="Table 73" sheetId="76" r:id="rId76"/>
    <sheet name="Table 74" sheetId="77" r:id="rId77"/>
    <sheet name="Table 75" sheetId="78" r:id="rId78"/>
    <sheet name="Table 76" sheetId="79" r:id="rId79"/>
    <sheet name="Table 77" sheetId="80" r:id="rId80"/>
    <sheet name="Table 78" sheetId="81" r:id="rId81"/>
    <sheet name="Table 79" sheetId="82" r:id="rId82"/>
    <sheet name="Table 80" sheetId="83" r:id="rId83"/>
    <sheet name="Table 81" sheetId="84" r:id="rId84"/>
    <sheet name="Table 82" sheetId="85" r:id="rId85"/>
    <sheet name="Table 83" sheetId="86" r:id="rId86"/>
    <sheet name="Table 84" sheetId="87" r:id="rId87"/>
    <sheet name="Table 85" sheetId="88" r:id="rId88"/>
    <sheet name="Table 86" sheetId="89" r:id="rId89"/>
    <sheet name="Table 87" sheetId="90" r:id="rId9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90" l="1"/>
  <c r="B16" i="89"/>
  <c r="B16" i="88"/>
  <c r="B17" i="87"/>
  <c r="B23" i="86"/>
  <c r="B16" i="85"/>
  <c r="B25" i="84"/>
  <c r="B25" i="83"/>
  <c r="B18" i="82"/>
  <c r="B18" i="81"/>
  <c r="B18" i="80"/>
  <c r="B18" i="79"/>
  <c r="B18" i="78"/>
  <c r="B18" i="77"/>
  <c r="B22" i="76"/>
  <c r="B22" i="75"/>
  <c r="B22" i="74"/>
  <c r="B22" i="73"/>
  <c r="B22" i="72"/>
  <c r="B22" i="71"/>
  <c r="B22" i="70"/>
  <c r="B22" i="69"/>
  <c r="B22" i="68"/>
  <c r="B22" i="67"/>
  <c r="B22" i="66"/>
  <c r="B22" i="65"/>
  <c r="B22" i="64"/>
  <c r="B22" i="63"/>
  <c r="B22" i="62"/>
  <c r="B22" i="61"/>
  <c r="B22" i="60"/>
  <c r="B22" i="59"/>
  <c r="B22" i="58"/>
  <c r="B19" i="57"/>
  <c r="B17" i="56"/>
  <c r="B17" i="55"/>
  <c r="B17" i="54"/>
  <c r="B16" i="53"/>
  <c r="B16" i="52"/>
  <c r="B16" i="51"/>
  <c r="B16" i="50"/>
  <c r="B16" i="49"/>
  <c r="B16" i="48"/>
  <c r="B22" i="47"/>
  <c r="B16" i="46"/>
  <c r="B22" i="45"/>
  <c r="B16" i="44"/>
  <c r="B17" i="43"/>
  <c r="B22" i="42"/>
  <c r="B22" i="41"/>
  <c r="B22" i="40"/>
  <c r="B22" i="39"/>
  <c r="B22" i="38"/>
  <c r="B22" i="37"/>
  <c r="B22" i="36"/>
  <c r="B21" i="35"/>
  <c r="B19" i="34"/>
  <c r="B17" i="33"/>
  <c r="B17" i="32"/>
  <c r="B17" i="31"/>
  <c r="B20" i="30"/>
  <c r="B33" i="29"/>
  <c r="B33" i="28"/>
  <c r="B18" i="27"/>
  <c r="B16" i="26"/>
  <c r="B18" i="25"/>
  <c r="B18" i="24"/>
  <c r="B18" i="23"/>
  <c r="B18" i="22"/>
  <c r="B18" i="21"/>
  <c r="B22" i="20"/>
  <c r="B22" i="19"/>
  <c r="B22" i="18"/>
  <c r="B22" i="17"/>
  <c r="B22" i="16"/>
  <c r="B22" i="15"/>
  <c r="B16" i="14"/>
  <c r="B20" i="13"/>
  <c r="B20" i="12"/>
  <c r="B20" i="11"/>
  <c r="B20" i="10"/>
  <c r="B20" i="9"/>
  <c r="B20" i="8"/>
  <c r="B20" i="7"/>
  <c r="B20" i="6"/>
  <c r="B20" i="5"/>
  <c r="B20" i="4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E84" i="2"/>
  <c r="D84" i="2"/>
  <c r="E83" i="2"/>
  <c r="D83" i="2"/>
  <c r="D82" i="2"/>
  <c r="E81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D63" i="2"/>
  <c r="E62" i="2"/>
  <c r="D62" i="2"/>
  <c r="E61" i="2"/>
  <c r="D61" i="2"/>
  <c r="E60" i="2"/>
  <c r="D60" i="2"/>
  <c r="E59" i="2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D26" i="2"/>
  <c r="E25" i="2"/>
  <c r="D25" i="2"/>
  <c r="E24" i="2"/>
  <c r="D24" i="2"/>
  <c r="E23" i="2"/>
  <c r="D23" i="2"/>
  <c r="E22" i="2"/>
  <c r="D22" i="2"/>
  <c r="E21" i="2"/>
  <c r="D21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D9" i="2"/>
  <c r="D6" i="2"/>
  <c r="F20" i="1"/>
</calcChain>
</file>

<file path=xl/sharedStrings.xml><?xml version="1.0" encoding="utf-8"?>
<sst xmlns="http://schemas.openxmlformats.org/spreadsheetml/2006/main" count="5947" uniqueCount="353">
  <si>
    <t>Fieldwork:</t>
  </si>
  <si>
    <t>23rd Apr - 27th Apr 2025</t>
  </si>
  <si>
    <t xml:space="preserve">Interview Method: </t>
  </si>
  <si>
    <t>Online Survey</t>
  </si>
  <si>
    <t>Population represented:</t>
  </si>
  <si>
    <t>Sample size:</t>
  </si>
  <si>
    <t>Methodology: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</si>
  <si>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</si>
  <si>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</si>
  <si>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</si>
  <si>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</si>
  <si>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</si>
  <si>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</si>
  <si>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</si>
  <si>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</si>
  <si>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</si>
  <si>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</si>
  <si>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</si>
  <si>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</si>
  <si>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</si>
  <si>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</si>
  <si>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</si>
  <si>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</si>
  <si>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</si>
  <si>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Northeast</t>
  </si>
  <si>
    <t>Midwest</t>
  </si>
  <si>
    <t>West</t>
  </si>
  <si>
    <t>South</t>
  </si>
  <si>
    <t>Democrat</t>
  </si>
  <si>
    <t>Republican</t>
  </si>
  <si>
    <t>Independent</t>
  </si>
  <si>
    <t>Donald Trump (Republican)</t>
  </si>
  <si>
    <t>Kamala Harris (Democrat)</t>
  </si>
  <si>
    <t>I did not/could not vote</t>
  </si>
  <si>
    <t>No annual income</t>
  </si>
  <si>
    <t>Less than $15,000</t>
  </si>
  <si>
    <t>$15,000 to $24,999</t>
  </si>
  <si>
    <t>$25,000 to $49,999</t>
  </si>
  <si>
    <t>$50,000 to $74,999</t>
  </si>
  <si>
    <t>$75,000 to $99,999</t>
  </si>
  <si>
    <t>$100,000 to $149,999</t>
  </si>
  <si>
    <t>$150,000 to $199,999</t>
  </si>
  <si>
    <t>$200,000 to $249,999</t>
  </si>
  <si>
    <t>$250,000 to $499,999</t>
  </si>
  <si>
    <t>$500,000 to $999,999</t>
  </si>
  <si>
    <t>$1 million or more</t>
  </si>
  <si>
    <t>More vulnerable</t>
  </si>
  <si>
    <t>Less vulnerable</t>
  </si>
  <si>
    <t>Yes</t>
  </si>
  <si>
    <t>No</t>
  </si>
  <si>
    <t>Left wing</t>
  </si>
  <si>
    <t>Neither</t>
  </si>
  <si>
    <t>Right wing</t>
  </si>
  <si>
    <t>Trump waverers</t>
  </si>
  <si>
    <t>Gender</t>
  </si>
  <si>
    <t>Age Group</t>
  </si>
  <si>
    <t>Region</t>
  </si>
  <si>
    <t>Party affiliation</t>
  </si>
  <si>
    <t>2024 Vote</t>
  </si>
  <si>
    <t>Income</t>
  </si>
  <si>
    <t>Vulnerable to UK tariffs</t>
  </si>
  <si>
    <t>2024 swing states</t>
  </si>
  <si>
    <t>Left or right wing</t>
  </si>
  <si>
    <t>Key voter groups</t>
  </si>
  <si>
    <t xml:space="preserve"> Donald Trump</t>
  </si>
  <si>
    <t xml:space="preserve"> JD Vance</t>
  </si>
  <si>
    <t xml:space="preserve"> Keir Starmer</t>
  </si>
  <si>
    <t xml:space="preserve"> Nigel Farage</t>
  </si>
  <si>
    <t xml:space="preserve"> Kemi Badenoch</t>
  </si>
  <si>
    <t xml:space="preserve"> King Charles</t>
  </si>
  <si>
    <t xml:space="preserve"> Prince Harry</t>
  </si>
  <si>
    <t xml:space="preserve"> Meghan Markle</t>
  </si>
  <si>
    <t xml:space="preserve"> Helen Pearl</t>
  </si>
  <si>
    <t>Very positive</t>
  </si>
  <si>
    <t>Positive</t>
  </si>
  <si>
    <t>Neither positive nor negative</t>
  </si>
  <si>
    <t>Negative</t>
  </si>
  <si>
    <t>Very negative</t>
  </si>
  <si>
    <t>N/A - Do not know who this is</t>
  </si>
  <si>
    <t>Don’t Know</t>
  </si>
  <si>
    <t>Grid Summary: Do you have a positive or negative view on the following individuals?</t>
  </si>
  <si>
    <t>Fieldwork:  23rd Apr - 27th Apr 2025</t>
  </si>
  <si>
    <t>BASE: All Respondents</t>
  </si>
  <si>
    <t>Do you have a positive or negative view on the following individuals?: Donald Trump</t>
  </si>
  <si>
    <t>Do you have a positive or negative view on the following individuals?: JD Vance</t>
  </si>
  <si>
    <t>Do you have a positive or negative view on the following individuals?: Keir Starmer</t>
  </si>
  <si>
    <t>Do you have a positive or negative view on the following individuals?: Nigel Farage</t>
  </si>
  <si>
    <t>Do you have a positive or negative view on the following individuals?: Kemi Badenoch</t>
  </si>
  <si>
    <t>Do you have a positive or negative view on the following individuals?: King Charles</t>
  </si>
  <si>
    <t>Do you have a positive or negative view on the following individuals?: Prince Harry</t>
  </si>
  <si>
    <t>Do you have a positive or negative view on the following individuals?: Meghan Markle</t>
  </si>
  <si>
    <t>Do you have a positive or negative view on the following individuals?: Helen Pearl</t>
  </si>
  <si>
    <t>Free trade with other countries is important as we would not be able to support ourselves</t>
  </si>
  <si>
    <t>Free trade with other countries makes it harder to build businesses at home</t>
  </si>
  <si>
    <t xml:space="preserve"> Which of the following comes closest to your view?</t>
  </si>
  <si>
    <t xml:space="preserve"> Our nation is built on trade</t>
  </si>
  <si>
    <t xml:space="preserve"> Free trade has made the US wealthy</t>
  </si>
  <si>
    <t xml:space="preserve"> The US is currently too dependent on international trade to support itself</t>
  </si>
  <si>
    <t xml:space="preserve"> Free trade makes it too easy for other countries to undercut American businesses</t>
  </si>
  <si>
    <t xml:space="preserve"> The trade relationships between the US and the rest of the world tend to rip us off</t>
  </si>
  <si>
    <t>Strongly Agree</t>
  </si>
  <si>
    <t>Agree</t>
  </si>
  <si>
    <t>Neither Agree nor Disagree</t>
  </si>
  <si>
    <t>Disagree</t>
  </si>
  <si>
    <t>Strongly Disagree</t>
  </si>
  <si>
    <t>Don't Know</t>
  </si>
  <si>
    <t>Total Agree:</t>
  </si>
  <si>
    <t>Total Disagree:</t>
  </si>
  <si>
    <t>Net:</t>
  </si>
  <si>
    <t>Grid Summary: Do you agree or disagree with the following?</t>
  </si>
  <si>
    <t>Do you agree or disagree with the following?: Free trade has made the US wealthy</t>
  </si>
  <si>
    <t>Do you agree or disagree with the following?: Free trade makes it too easy for other countries to undercut American businesses</t>
  </si>
  <si>
    <t>Do you agree or disagree with the following?: Our nation is built on trade</t>
  </si>
  <si>
    <t>Do you agree or disagree with the following?: The trade relationships between the US and the rest of the world tend to rip us off</t>
  </si>
  <si>
    <t>Do you agree or disagree with the following?: The US is currently too dependent on international trade to support itself</t>
  </si>
  <si>
    <t xml:space="preserve"> The US as a whole</t>
  </si>
  <si>
    <t xml:space="preserve"> US businesses</t>
  </si>
  <si>
    <t xml:space="preserve"> Jobs in the US</t>
  </si>
  <si>
    <t xml:space="preserve"> Global stability</t>
  </si>
  <si>
    <t>Very good</t>
  </si>
  <si>
    <t>Fairly good</t>
  </si>
  <si>
    <t>Fairly bad</t>
  </si>
  <si>
    <t>Very bad</t>
  </si>
  <si>
    <t>Grid Summary: Generally speaking, do you think international free trade is good or bad for the following?</t>
  </si>
  <si>
    <t>Generally speaking, do you think international free trade is good or bad for the following?: The US as a whole</t>
  </si>
  <si>
    <t>Generally speaking, do you think international free trade is good or bad for the following?: US businesses</t>
  </si>
  <si>
    <t>Generally speaking, do you think international free trade is good or bad for the following?: Jobs in the US</t>
  </si>
  <si>
    <t>Generally speaking, do you think international free trade is good or bad for the following?: Global stability</t>
  </si>
  <si>
    <t>In general, the US should aim to get along with other countries, even if that sometimes means doing things against our own short-term interests</t>
  </si>
  <si>
    <t>In general, the US should prioritize its own short-term interests over getting along with other countries</t>
  </si>
  <si>
    <t>Our economic and trade strength</t>
  </si>
  <si>
    <t>Our military strength</t>
  </si>
  <si>
    <t>Our historic alliances with other countries</t>
  </si>
  <si>
    <t>Our cultural exports like movies, music and sports</t>
  </si>
  <si>
    <t xml:space="preserve"> In general, which ONE of the following do you think most gives the US its power on the international stage?Select only ONE of the following</t>
  </si>
  <si>
    <t>United Kingdom</t>
  </si>
  <si>
    <t>Canada</t>
  </si>
  <si>
    <t>Japan</t>
  </si>
  <si>
    <t>Israel</t>
  </si>
  <si>
    <t>China</t>
  </si>
  <si>
    <t>Mexico</t>
  </si>
  <si>
    <t>France</t>
  </si>
  <si>
    <t>Germany</t>
  </si>
  <si>
    <t>Russia</t>
  </si>
  <si>
    <t>Australia</t>
  </si>
  <si>
    <t>Italy</t>
  </si>
  <si>
    <t>None of these</t>
  </si>
  <si>
    <t>India</t>
  </si>
  <si>
    <t>Spain</t>
  </si>
  <si>
    <t>Brazil</t>
  </si>
  <si>
    <t>South Africa</t>
  </si>
  <si>
    <t>Ireland</t>
  </si>
  <si>
    <t>Egypt</t>
  </si>
  <si>
    <t>Turkey</t>
  </si>
  <si>
    <t>Who do you think the US’s most important allies are in the world?Select up to three of the following</t>
  </si>
  <si>
    <t>And again, looking at the same list, which countries do you think it is most important for the US to have a good trade deal with?Select up to three of the following</t>
  </si>
  <si>
    <t>Having a good trade relationship with Canada</t>
  </si>
  <si>
    <t>Having a good trade relationship with the UK</t>
  </si>
  <si>
    <t>Having a good trade relationship with Europe</t>
  </si>
  <si>
    <t>Having a good trade relationship with China</t>
  </si>
  <si>
    <t>Having a good trade relationship with Mexico</t>
  </si>
  <si>
    <t>None of the above should be a priority</t>
  </si>
  <si>
    <t xml:space="preserve"> Which of the following should be a priority for the US?</t>
  </si>
  <si>
    <t>The US would have more to gain from a trade deal with China than China does</t>
  </si>
  <si>
    <t>The US and China both gain equally from a trade deal</t>
  </si>
  <si>
    <t>China has more to gain from a trade deal with the US than the US does</t>
  </si>
  <si>
    <t>The US would have more to gain from a trade deal with the EU than the EU does</t>
  </si>
  <si>
    <t>The US and the EU both gain equally from a trade deal</t>
  </si>
  <si>
    <t>The EU has more to gain from a trade deal with the US than the US does</t>
  </si>
  <si>
    <t>The US would have more to gain from a trade deal with the UK than the UK does</t>
  </si>
  <si>
    <t>The US and the UK both gain equally from a trade deal</t>
  </si>
  <si>
    <t>The UK has more to gain from a trade deal with the US than the US does</t>
  </si>
  <si>
    <t>The UK</t>
  </si>
  <si>
    <t>The EU</t>
  </si>
  <si>
    <t xml:space="preserve"> If the US was negotiating trade relationships with the following markets, which would you aim to have the most favourable trade relationship with?</t>
  </si>
  <si>
    <t>Strongly Support</t>
  </si>
  <si>
    <t>Somewhat Support</t>
  </si>
  <si>
    <t>Somewhat Oppose</t>
  </si>
  <si>
    <t>Strongly Oppose</t>
  </si>
  <si>
    <t>Total Support:</t>
  </si>
  <si>
    <t>Total Oppose:</t>
  </si>
  <si>
    <t xml:space="preserve"> Britain and the United States are about to begin negotiations for a new Free Trade Agreement between those countries.In principle, do you support or oppose such an agreement being signed?</t>
  </si>
  <si>
    <t xml:space="preserve"> Our relationship with the UK is historically important</t>
  </si>
  <si>
    <t xml:space="preserve"> The UK is an important market for the US to sell to</t>
  </si>
  <si>
    <t xml:space="preserve"> The UK has done a lot for us as an ally</t>
  </si>
  <si>
    <t xml:space="preserve"> Our relationship with the UK is important for our security</t>
  </si>
  <si>
    <t xml:space="preserve"> The UK is an important market for the US to buy from</t>
  </si>
  <si>
    <t xml:space="preserve"> Recent actions by the UK have made our relationship worse</t>
  </si>
  <si>
    <t>Grid Summary: Do you agree or disagree with the following statements about the UK?</t>
  </si>
  <si>
    <t>Do you agree or disagree with the following statements about the UK?: Our relationship with the UK is important for our security</t>
  </si>
  <si>
    <t>Do you agree or disagree with the following statements about the UK?: Our relationship with the UK is historically important</t>
  </si>
  <si>
    <t>Do you agree or disagree with the following statements about the UK?: The UK has done a lot for us as an ally</t>
  </si>
  <si>
    <t>Do you agree or disagree with the following statements about the UK?: The UK is an important market for the US to sell to</t>
  </si>
  <si>
    <t>Do you agree or disagree with the following statements about the UK?: The UK is an important market for the US to buy from</t>
  </si>
  <si>
    <t>Do you agree or disagree with the following statements about the UK?: Recent actions by the UK have made our relationship worse</t>
  </si>
  <si>
    <t>Currently the UK makes more out of selling to the US than the US does from selling to the UK</t>
  </si>
  <si>
    <t>Currently the UK and US make roughly the same from selling to each other</t>
  </si>
  <si>
    <t>Currently the US makes more out of selling to the UK than the UK does from selling to the US</t>
  </si>
  <si>
    <t>I would expect Donald Trump and Keir Starmer to get on well with each other</t>
  </si>
  <si>
    <t>I would expect Donald Trump and Keir Starmer to get on badly with each other</t>
  </si>
  <si>
    <t>Support</t>
  </si>
  <si>
    <t>Neither Support nor Oppose</t>
  </si>
  <si>
    <t>Oppose</t>
  </si>
  <si>
    <t xml:space="preserve"> The US has recently imposed tariffs on other countries' exports to the US.Do you support or oppose the tariffs which have been introduced by the US?</t>
  </si>
  <si>
    <t>These tariffs are just a negotiation tool to start discussions on trade deals, and will be removed or changed based on these discussions</t>
  </si>
  <si>
    <t>These tariffs are more than a negotiation tool and will be kept permanently to change the balance of trade to the US</t>
  </si>
  <si>
    <t xml:space="preserve"> The US has recently imposed tariffs on other countries' exports to the US. Which of the following comes closest to your view?</t>
  </si>
  <si>
    <t xml:space="preserve"> The US has recently imposed tariffs on other countries' exports to the US.This includes 10% tariffs on the UK in general, and 25% tariffs on cars, steel and aluminium. Do you support or oppose these tariffs on the UK specifically?</t>
  </si>
  <si>
    <t>The US should aim to get as much economically out of China as possible, even if it risks the broader relationship with China</t>
  </si>
  <si>
    <t>The US should aim to be economically favourable to China so as not to risk the broader relationship with China</t>
  </si>
  <si>
    <t xml:space="preserve"> If the US was exploring a deal on trade with China, which of the following should be the US’s approach?</t>
  </si>
  <si>
    <t>The US should aim to get as much economically out of Canada as possible, even if it risks the broader relationship with Canada</t>
  </si>
  <si>
    <t>The US should aim to be economically favourable to Canada so as not to risk the broader relationship with Canada</t>
  </si>
  <si>
    <t xml:space="preserve"> If the US was exploring a deal on trade with Canada, which of the following should be the US’s approach?</t>
  </si>
  <si>
    <t>The US should aim to get as much economically out of the UK as possible, even if it risks the broader relationship with the UK</t>
  </si>
  <si>
    <t>The US should aim to be economically favourable to the UK so as not to risk the broader relationship with the UK</t>
  </si>
  <si>
    <t xml:space="preserve"> If the US was exploring a deal on trade with the UK, which of the following should be the US’s approach?</t>
  </si>
  <si>
    <t>The US should aim to get as much economically out of Europe as possible, even if it risks the broader relationship with Europe</t>
  </si>
  <si>
    <t>The US should aim to be economically favourable to Europe so as not to risk the broader relationship with Europe</t>
  </si>
  <si>
    <t xml:space="preserve"> If the US was exploring a deal on trade with Europe, which of the following should be the US’s approach?</t>
  </si>
  <si>
    <t>It would be possible to have a trade deal between the UK and the US which benefits both countries</t>
  </si>
  <si>
    <t>It will only be possible for one country to benefit from a trade deal between the UK and the US</t>
  </si>
  <si>
    <t>If the UK does not agree to a trade deal with us, we can easily go elsewhere</t>
  </si>
  <si>
    <t>It would be difficult to go elsewhere if the UK does not agree a trade deal with us</t>
  </si>
  <si>
    <t>The US should not enter trade negotiations with the UK</t>
  </si>
  <si>
    <t>The US should enter trade negotiations with the UK but it is not a priority</t>
  </si>
  <si>
    <t>The US should urgently enter trade negotiations with the UK as it is an important priority</t>
  </si>
  <si>
    <t>The UK makes more money selling to the US than the US makes from selling to the UK</t>
  </si>
  <si>
    <t>The UK and the US make about the same amount from selling to each other</t>
  </si>
  <si>
    <t>The US makes more money selling to the UK than the UK makes from selling to the US</t>
  </si>
  <si>
    <t xml:space="preserve"> Based on what you know, which of the following comes closest to your view?</t>
  </si>
  <si>
    <t>The UK has typically taken advantage of the US</t>
  </si>
  <si>
    <t>The UK and US trade relationship has typically been fair</t>
  </si>
  <si>
    <t>The US has typically taken advantage of the UK</t>
  </si>
  <si>
    <t xml:space="preserve"> Thinking about the history of trade between the UK and the US, which of the following comes closest to your view?</t>
  </si>
  <si>
    <t>The US holds all the power so the trade deal will be unfair to the UK</t>
  </si>
  <si>
    <t>The US holds all the power but the trade deal will be fair to the UK anyway</t>
  </si>
  <si>
    <t>The US and UK have equal power in the discussions</t>
  </si>
  <si>
    <t>The UK holds all the power but the trade deal will be fair to the US anyway</t>
  </si>
  <si>
    <t>The UK holds all the power so the trade deal will be unfair to the US</t>
  </si>
  <si>
    <t xml:space="preserve"> The US and UK may soon be discussing a trade deal. Which of the following comes closest to your view?</t>
  </si>
  <si>
    <t xml:space="preserve"> The UK removes the digital services tax on US tech companies</t>
  </si>
  <si>
    <t xml:space="preserve"> The US removes the 10% tariffs on goods from the UK</t>
  </si>
  <si>
    <t xml:space="preserve"> The US removes the 25% tariffs on steel and aluminium from the UK</t>
  </si>
  <si>
    <t xml:space="preserve"> The US removes the 25% tariffs on cars from the UK</t>
  </si>
  <si>
    <t xml:space="preserve"> The UK lifts anti-monopoly laws on US tech companies</t>
  </si>
  <si>
    <t xml:space="preserve"> The UK removes content moderation requirements on social media companies</t>
  </si>
  <si>
    <t xml:space="preserve"> The UK relaxes safety regulations on AI development</t>
  </si>
  <si>
    <t xml:space="preserve"> The UK removes the ban on hormone-treated beef</t>
  </si>
  <si>
    <t xml:space="preserve"> The UK removes the ban on selling chlorinated chicken</t>
  </si>
  <si>
    <t>Grid Summary: Below are some actions which the UK and the US could take to help negotiate a trade deal.Which of the below would you support or oppose happening in order to get a deal in place?</t>
  </si>
  <si>
    <t>Below are some actions which the UK and the US could take to help negotiate a trade deal.Which of the below would you support or oppose happening in order to get a deal in place?: The US removes the 10% tariffs on goods from the UK</t>
  </si>
  <si>
    <t>Below are some actions which the UK and the US could take to help negotiate a trade deal.Which of the below would you support or oppose happening in order to get a deal in place?: The US removes the 25% tariffs on cars from the UK</t>
  </si>
  <si>
    <t>Below are some actions which the UK and the US could take to help negotiate a trade deal.Which of the below would you support or oppose happening in order to get a deal in place?: The US removes the 25% tariffs on steel and aluminium from the UK</t>
  </si>
  <si>
    <t>Below are some actions which the UK and the US could take to help negotiate a trade deal.Which of the below would you support or oppose happening in order to get a deal in place?: The UK lifts anti-monopoly laws on US tech companies</t>
  </si>
  <si>
    <t>Below are some actions which the UK and the US could take to help negotiate a trade deal.Which of the below would you support or oppose happening in order to get a deal in place?: The UK relaxes safety regulations on AI development</t>
  </si>
  <si>
    <t>Below are some actions which the UK and the US could take to help negotiate a trade deal.Which of the below would you support or oppose happening in order to get a deal in place?: The UK removes content moderation requirements on social media companies</t>
  </si>
  <si>
    <t>Below are some actions which the UK and the US could take to help negotiate a trade deal.Which of the below would you support or oppose happening in order to get a deal in place?: The UK removes the digital services tax on US tech companies</t>
  </si>
  <si>
    <t>Below are some actions which the UK and the US could take to help negotiate a trade deal.Which of the below would you support or oppose happening in order to get a deal in place?: The UK removes the ban on selling chlorinated chicken</t>
  </si>
  <si>
    <t>Below are some actions which the UK and the US could take to help negotiate a trade deal.Which of the below would you support or oppose happening in order to get a deal in place?: The UK removes the ban on hormone-treated beef</t>
  </si>
  <si>
    <t xml:space="preserve"> The UK agrees to buy more consumer technology from the US</t>
  </si>
  <si>
    <t xml:space="preserve"> The UK agrees to buy more defense technology from the US</t>
  </si>
  <si>
    <t xml:space="preserve"> The UK agrees to buy more oil and gas from the US</t>
  </si>
  <si>
    <t xml:space="preserve"> The UK allows US companies access to anonymized NHS data for research and product development</t>
  </si>
  <si>
    <t xml:space="preserve"> The US eases visa access for UK citizens</t>
  </si>
  <si>
    <t xml:space="preserve"> The US aligns with the UK’s environmental standards and commitments</t>
  </si>
  <si>
    <t xml:space="preserve"> The US commits to military intelligence sharing with the UK</t>
  </si>
  <si>
    <t xml:space="preserve"> New tariffs of 25% introduced on UK pharmaceutical companies exporting to the US</t>
  </si>
  <si>
    <t>Below are some actions which the UK and the US could take to help negotiate a trade deal.Which of the below would you support or oppose happening in order to get a deal in place?: The UK allows US companies access to anonymized NHS data for research and product development</t>
  </si>
  <si>
    <t>Below are some actions which the UK and the US could take to help negotiate a trade deal.Which of the below would you support or oppose happening in order to get a deal in place?: New tariffs of 25% introduced on UK pharmaceutical companies exporting to the US</t>
  </si>
  <si>
    <t>Below are some actions which the UK and the US could take to help negotiate a trade deal.Which of the below would you support or oppose happening in order to get a deal in place?: The US aligns with the UK’s environmental standards and commitments</t>
  </si>
  <si>
    <t>Below are some actions which the UK and the US could take to help negotiate a trade deal.Which of the below would you support or oppose happening in order to get a deal in place?: The US commits to military intelligence sharing with the UK</t>
  </si>
  <si>
    <t>Below are some actions which the UK and the US could take to help negotiate a trade deal.Which of the below would you support or oppose happening in order to get a deal in place?: The US eases visa access for UK citizens</t>
  </si>
  <si>
    <t>Below are some actions which the UK and the US could take to help negotiate a trade deal.Which of the below would you support or oppose happening in order to get a deal in place?: The UK agrees to buy more defense technology from the US</t>
  </si>
  <si>
    <t>Below are some actions which the UK and the US could take to help negotiate a trade deal.Which of the below would you support or oppose happening in order to get a deal in place?: The UK agrees to buy more oil and gas from the US</t>
  </si>
  <si>
    <t>Below are some actions which the UK and the US could take to help negotiate a trade deal.Which of the below would you support or oppose happening in order to get a deal in place?: The UK agrees to buy more consumer technology from the US</t>
  </si>
  <si>
    <t xml:space="preserve"> High quality products | Low quality products</t>
  </si>
  <si>
    <t xml:space="preserve"> Affordable products | Expensive products</t>
  </si>
  <si>
    <t xml:space="preserve"> Trustworthy | Untrustworthy</t>
  </si>
  <si>
    <t xml:space="preserve"> Reliable | Unreliable</t>
  </si>
  <si>
    <t xml:space="preserve"> Fair | Unfair</t>
  </si>
  <si>
    <t>-2</t>
  </si>
  <si>
    <t>-1</t>
  </si>
  <si>
    <t>0</t>
  </si>
  <si>
    <t>1</t>
  </si>
  <si>
    <t>2</t>
  </si>
  <si>
    <t>Grid Summary: Thinking about the UK specifically, how would you describe the UK as a market to trade and do business with?Please indicate on the scale from the left to the right statement</t>
  </si>
  <si>
    <t>Thinking about the UK specifically, how would you describe the UK as a market to trade and do business with?Please indicate on the scale from the left to the right statement: High quality products | Low quality products</t>
  </si>
  <si>
    <t>Thinking about the UK specifically, how would you describe the UK as a market to trade and do business with?Please indicate on the scale from the left to the right statement: Affordable products | Expensive products</t>
  </si>
  <si>
    <t>Thinking about the UK specifically, how would you describe the UK as a market to trade and do business with?Please indicate on the scale from the left to the right statement: Trustworthy | Untrustworthy</t>
  </si>
  <si>
    <t>Thinking about the UK specifically, how would you describe the UK as a market to trade and do business with?Please indicate on the scale from the left to the right statement: Reliable | Unreliable</t>
  </si>
  <si>
    <t>Thinking about the UK specifically, how would you describe the UK as a market to trade and do business with?Please indicate on the scale from the left to the right statement: Fair | Unfair</t>
  </si>
  <si>
    <t>Free trade in general is a good thing for the economy</t>
  </si>
  <si>
    <t>It is an important part of diplomacy</t>
  </si>
  <si>
    <t>It strengthens the relationship in key markets like defense</t>
  </si>
  <si>
    <t>Making it easier for US businesses to sell to the UK</t>
  </si>
  <si>
    <t>It deepens the historic relationship</t>
  </si>
  <si>
    <t>It means a greater range of goods</t>
  </si>
  <si>
    <t>It improves the quality of goods</t>
  </si>
  <si>
    <t>Making it cheaper to buy UK products here</t>
  </si>
  <si>
    <t>It improves safety standards</t>
  </si>
  <si>
    <t>Other countries may not have that relationship which gives us the upper hand in selling there</t>
  </si>
  <si>
    <t>None of the above</t>
  </si>
  <si>
    <t>What are the main advantages of having a good trade relationship with the UK?Select up to three of the following</t>
  </si>
  <si>
    <t>It reduces the number of jobs here in the US</t>
  </si>
  <si>
    <t>It risks our trade relationships with other important markets</t>
  </si>
  <si>
    <t>We do not buy that much from the UK</t>
  </si>
  <si>
    <t>We do not sell that much to the UK</t>
  </si>
  <si>
    <t>It makes it easier for UK companies to buy up companies here</t>
  </si>
  <si>
    <t>It reduces safety standards</t>
  </si>
  <si>
    <t>It means the UK could become more involved in delivering government services</t>
  </si>
  <si>
    <t>It reduces the quality of goods</t>
  </si>
  <si>
    <t>It gives Keir Starmer what he wants</t>
  </si>
  <si>
    <t>The UK is not a reliable trading partner</t>
  </si>
  <si>
    <t>What would be your biggest concerns about the trade relationship with the UK?Select up to three of the following</t>
  </si>
  <si>
    <t>I expect the UK and US will reach a deal on trade</t>
  </si>
  <si>
    <t>I do not think the UK and US will be able to reach a deal on trade</t>
  </si>
  <si>
    <t>Donald Trump is too unpredictable</t>
  </si>
  <si>
    <t>The US will be unwilling to compromise</t>
  </si>
  <si>
    <t>It is too easy for the US to walk away from the table</t>
  </si>
  <si>
    <t>The US has all the power in the discussions</t>
  </si>
  <si>
    <t>The UK will be unwilling to compromise</t>
  </si>
  <si>
    <t>It is too easy for the UK to walk away from the table</t>
  </si>
  <si>
    <t>Keir Starmer is too unpredictable</t>
  </si>
  <si>
    <t>The UK has all the power in the discussions</t>
  </si>
  <si>
    <t>Which of the following do you think will be the biggest challenges for the UK and the US negotiating a trade deal?Select up to three of the following</t>
  </si>
  <si>
    <t>The UK and US relationship is unlikely to survive the current situation</t>
  </si>
  <si>
    <t>The UK and US relationship is under pressure at the moment but will survive</t>
  </si>
  <si>
    <t>The UK and US relationship is not under pressure at the moment</t>
  </si>
  <si>
    <t>If the UK and US form a trade deal, I would trust Donald Trump to abide by it</t>
  </si>
  <si>
    <t>I would NOT trust Donald Trump to abide by a trade deal between the UK and the US</t>
  </si>
  <si>
    <t>If the UK and US form a trade deal, I would trust Keir Starmer to abide by it</t>
  </si>
  <si>
    <t>I would NOT trust Keir Starmer to abide by a trade deal between the UK and the US</t>
  </si>
  <si>
    <t>The UK's economic and trade strength</t>
  </si>
  <si>
    <t>The UK's military strength</t>
  </si>
  <si>
    <t>The UK's historic alliances with other countries</t>
  </si>
  <si>
    <t>The UK's cultural exports like movies, music and sports</t>
  </si>
  <si>
    <t xml:space="preserve"> In general, which ONE of the following do you think most gives the UK its power on the international stage?Select only ONE of the following</t>
  </si>
  <si>
    <t>Full Results</t>
  </si>
  <si>
    <t>Fair</t>
  </si>
  <si>
    <t>Public First Poll for Politico - US adults</t>
  </si>
  <si>
    <t>US Adults</t>
  </si>
  <si>
    <t>All results are weighted using Iterative Proportional Fitting, or 'Raking'. The results are  weighted by interlocking age &amp; gender, region, state, and education level to Nationally Representative Proportions</t>
  </si>
  <si>
    <t>High quality products</t>
  </si>
  <si>
    <t>Low quality products</t>
  </si>
  <si>
    <t>Affordable products</t>
  </si>
  <si>
    <t>Expensive products</t>
  </si>
  <si>
    <t>Trustworthy</t>
  </si>
  <si>
    <t>Untrustworthy</t>
  </si>
  <si>
    <t>Reliable</t>
  </si>
  <si>
    <t>Unreliable</t>
  </si>
  <si>
    <t>Unfair</t>
  </si>
  <si>
    <t>Data weighted by interlocking age &amp; gender, region, state and education level to Nationally Representative Proportions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</si>
</sst>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>
      <selection activeCell="E29" sqref="E29"/>
    </sheetView>
  </sheetViews>
  <sheetFormatPr defaultColWidth="11.5546875" defaultRowHeight="14.4" x14ac:dyDescent="0.3"/>
  <sheetData>
    <row r="7" spans="6:12" ht="40.049999999999997" customHeight="1" x14ac:dyDescent="0.3">
      <c r="F7" s="25" t="s">
        <v>340</v>
      </c>
      <c r="G7" s="26"/>
      <c r="H7" s="26"/>
      <c r="I7" s="26"/>
      <c r="J7" s="26"/>
      <c r="K7" s="26"/>
      <c r="L7" s="26"/>
    </row>
    <row r="10" spans="6:12" ht="19.95" customHeight="1" x14ac:dyDescent="0.35">
      <c r="F10" s="2" t="s">
        <v>0</v>
      </c>
      <c r="K10" s="3" t="s">
        <v>1</v>
      </c>
    </row>
    <row r="11" spans="6:12" ht="19.95" customHeight="1" x14ac:dyDescent="0.35">
      <c r="F11" s="2" t="s">
        <v>2</v>
      </c>
      <c r="K11" s="3" t="s">
        <v>3</v>
      </c>
    </row>
    <row r="12" spans="6:12" ht="19.95" customHeight="1" x14ac:dyDescent="0.35">
      <c r="F12" s="2" t="s">
        <v>4</v>
      </c>
      <c r="K12" s="3" t="s">
        <v>341</v>
      </c>
    </row>
    <row r="13" spans="6:12" ht="19.95" customHeight="1" x14ac:dyDescent="0.35">
      <c r="F13" s="2" t="s">
        <v>5</v>
      </c>
      <c r="K13" s="3">
        <v>1970</v>
      </c>
    </row>
    <row r="14" spans="6:12" ht="18" x14ac:dyDescent="0.35">
      <c r="F14" s="2"/>
    </row>
    <row r="15" spans="6:12" ht="18" x14ac:dyDescent="0.35">
      <c r="F15" s="2"/>
    </row>
    <row r="16" spans="6:12" ht="18" x14ac:dyDescent="0.35">
      <c r="F16" s="2" t="s">
        <v>6</v>
      </c>
    </row>
    <row r="17" spans="6:13" ht="49.95" customHeight="1" x14ac:dyDescent="0.3">
      <c r="F17" s="27" t="s">
        <v>342</v>
      </c>
      <c r="G17" s="26"/>
      <c r="H17" s="26"/>
      <c r="I17" s="26"/>
      <c r="J17" s="26"/>
      <c r="K17" s="26"/>
      <c r="L17" s="26"/>
      <c r="M17" s="26"/>
    </row>
    <row r="19" spans="6:13" ht="30" customHeight="1" x14ac:dyDescent="0.3">
      <c r="F19" s="4" t="s">
        <v>7</v>
      </c>
    </row>
    <row r="20" spans="6:13" ht="17.399999999999999" x14ac:dyDescent="0.3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95"/>
  <sheetViews>
    <sheetView showGridLines="0" workbookViewId="0"/>
  </sheetViews>
  <sheetFormatPr defaultColWidth="11.5546875" defaultRowHeight="14.4" x14ac:dyDescent="0.3"/>
  <cols>
    <col min="4" max="4" width="100.6640625" customWidth="1"/>
    <col min="5" max="5" width="20.6640625" customWidth="1"/>
  </cols>
  <sheetData>
    <row r="2" spans="3:6" ht="40.049999999999997" customHeight="1" x14ac:dyDescent="0.3">
      <c r="D2" s="1" t="s">
        <v>8</v>
      </c>
    </row>
    <row r="6" spans="3:6" x14ac:dyDescent="0.3">
      <c r="D6" s="8" t="str">
        <f>HYPERLINK("#'Full Results'!A1", "Full Results")</f>
        <v>Full Results</v>
      </c>
    </row>
    <row r="8" spans="3:6" x14ac:dyDescent="0.3">
      <c r="D8" s="6" t="s">
        <v>9</v>
      </c>
      <c r="E8" s="6" t="s">
        <v>10</v>
      </c>
      <c r="F8" s="6" t="s">
        <v>11</v>
      </c>
    </row>
    <row r="9" spans="3:6" x14ac:dyDescent="0.3">
      <c r="C9">
        <v>1</v>
      </c>
      <c r="D9" s="8" t="str">
        <f>HYPERLINK("#'Table 1'!A1", "Grid Summary: Do you have a positive or negative view on the following individuals?")</f>
        <v>Grid Summary: Do you have a positive or negative view on the following individuals?</v>
      </c>
      <c r="E9" s="7"/>
      <c r="F9" t="s">
        <v>82</v>
      </c>
    </row>
    <row r="10" spans="3:6" x14ac:dyDescent="0.3">
      <c r="C10">
        <v>2</v>
      </c>
      <c r="D10" s="8" t="str">
        <f>HYPERLINK("#'Table 2'!A1", "Do you have a positive or negative view on the following individuals?: Donald Trump")</f>
        <v>Do you have a positive or negative view on the following individuals?: Donald Trump</v>
      </c>
      <c r="E10" s="18" t="str">
        <f>HYPERLINK("#'Full Results'!A11", "11")</f>
        <v>11</v>
      </c>
      <c r="F10" t="s">
        <v>82</v>
      </c>
    </row>
    <row r="11" spans="3:6" x14ac:dyDescent="0.3">
      <c r="C11">
        <v>3</v>
      </c>
      <c r="D11" s="8" t="str">
        <f>HYPERLINK("#'Table 3'!A1", "Do you have a positive or negative view on the following individuals?: JD Vance")</f>
        <v>Do you have a positive or negative view on the following individuals?: JD Vance</v>
      </c>
      <c r="E11" s="18" t="str">
        <f>HYPERLINK("#'Full Results'!A21", "21")</f>
        <v>21</v>
      </c>
      <c r="F11" t="s">
        <v>82</v>
      </c>
    </row>
    <row r="12" spans="3:6" x14ac:dyDescent="0.3">
      <c r="C12">
        <v>4</v>
      </c>
      <c r="D12" s="8" t="str">
        <f>HYPERLINK("#'Table 4'!A1", "Do you have a positive or negative view on the following individuals?: Keir Starmer")</f>
        <v>Do you have a positive or negative view on the following individuals?: Keir Starmer</v>
      </c>
      <c r="E12" s="18" t="str">
        <f>HYPERLINK("#'Full Results'!A31", "31")</f>
        <v>31</v>
      </c>
      <c r="F12" t="s">
        <v>82</v>
      </c>
    </row>
    <row r="13" spans="3:6" x14ac:dyDescent="0.3">
      <c r="C13">
        <v>5</v>
      </c>
      <c r="D13" s="8" t="str">
        <f>HYPERLINK("#'Table 5'!A1", "Do you have a positive or negative view on the following individuals?: Nigel Farage")</f>
        <v>Do you have a positive or negative view on the following individuals?: Nigel Farage</v>
      </c>
      <c r="E13" s="18" t="str">
        <f>HYPERLINK("#'Full Results'!A41", "41")</f>
        <v>41</v>
      </c>
      <c r="F13" t="s">
        <v>82</v>
      </c>
    </row>
    <row r="14" spans="3:6" x14ac:dyDescent="0.3">
      <c r="C14">
        <v>6</v>
      </c>
      <c r="D14" s="8" t="str">
        <f>HYPERLINK("#'Table 6'!A1", "Do you have a positive or negative view on the following individuals?: Kemi Badenoch")</f>
        <v>Do you have a positive or negative view on the following individuals?: Kemi Badenoch</v>
      </c>
      <c r="E14" s="18" t="str">
        <f>HYPERLINK("#'Full Results'!A51", "51")</f>
        <v>51</v>
      </c>
      <c r="F14" t="s">
        <v>82</v>
      </c>
    </row>
    <row r="15" spans="3:6" x14ac:dyDescent="0.3">
      <c r="C15">
        <v>7</v>
      </c>
      <c r="D15" s="8" t="str">
        <f>HYPERLINK("#'Table 7'!A1", "Do you have a positive or negative view on the following individuals?: King Charles")</f>
        <v>Do you have a positive or negative view on the following individuals?: King Charles</v>
      </c>
      <c r="E15" s="18" t="str">
        <f>HYPERLINK("#'Full Results'!A61", "61")</f>
        <v>61</v>
      </c>
      <c r="F15" t="s">
        <v>82</v>
      </c>
    </row>
    <row r="16" spans="3:6" x14ac:dyDescent="0.3">
      <c r="C16">
        <v>8</v>
      </c>
      <c r="D16" s="8" t="str">
        <f>HYPERLINK("#'Table 8'!A1", "Do you have a positive or negative view on the following individuals?: Prince Harry")</f>
        <v>Do you have a positive or negative view on the following individuals?: Prince Harry</v>
      </c>
      <c r="E16" s="18" t="str">
        <f>HYPERLINK("#'Full Results'!A71", "71")</f>
        <v>71</v>
      </c>
      <c r="F16" t="s">
        <v>82</v>
      </c>
    </row>
    <row r="17" spans="3:6" x14ac:dyDescent="0.3">
      <c r="C17">
        <v>9</v>
      </c>
      <c r="D17" s="8" t="str">
        <f>HYPERLINK("#'Table 9'!A1", "Do you have a positive or negative view on the following individuals?: Meghan Markle")</f>
        <v>Do you have a positive or negative view on the following individuals?: Meghan Markle</v>
      </c>
      <c r="E17" s="18" t="str">
        <f>HYPERLINK("#'Full Results'!A81", "81")</f>
        <v>81</v>
      </c>
      <c r="F17" t="s">
        <v>82</v>
      </c>
    </row>
    <row r="18" spans="3:6" x14ac:dyDescent="0.3">
      <c r="C18">
        <v>10</v>
      </c>
      <c r="D18" s="8" t="str">
        <f>HYPERLINK("#'Table 10'!A1", "Do you have a positive or negative view on the following individuals?: Helen Pearl")</f>
        <v>Do you have a positive or negative view on the following individuals?: Helen Pearl</v>
      </c>
      <c r="E18" s="18" t="str">
        <f>HYPERLINK("#'Full Results'!A91", "91")</f>
        <v>91</v>
      </c>
      <c r="F18" t="s">
        <v>82</v>
      </c>
    </row>
    <row r="19" spans="3:6" x14ac:dyDescent="0.3">
      <c r="C19">
        <v>11</v>
      </c>
      <c r="D19" s="8" t="str">
        <f>HYPERLINK("#'Table 11'!A1", " Which of the following comes closest to your view?")</f>
        <v xml:space="preserve"> Which of the following comes closest to your view?</v>
      </c>
      <c r="E19" s="18" t="str">
        <f>HYPERLINK("#'Full Results'!A101", "101")</f>
        <v>101</v>
      </c>
      <c r="F19" t="s">
        <v>82</v>
      </c>
    </row>
    <row r="20" spans="3:6" x14ac:dyDescent="0.3">
      <c r="C20">
        <v>12</v>
      </c>
      <c r="D20" s="8" t="str">
        <f>HYPERLINK("#'Table 12'!A1", "Grid Summary: Do you agree or disagree with the following?")</f>
        <v>Grid Summary: Do you agree or disagree with the following?</v>
      </c>
      <c r="E20" s="7"/>
      <c r="F20" t="s">
        <v>82</v>
      </c>
    </row>
    <row r="21" spans="3:6" x14ac:dyDescent="0.3">
      <c r="C21">
        <v>13</v>
      </c>
      <c r="D21" s="8" t="str">
        <f>HYPERLINK("#'Table 13'!A1", "Do you agree or disagree with the following?: Free trade has made the US wealthy")</f>
        <v>Do you agree or disagree with the following?: Free trade has made the US wealthy</v>
      </c>
      <c r="E21" s="18" t="str">
        <f>HYPERLINK("#'Full Results'!A107", "107")</f>
        <v>107</v>
      </c>
      <c r="F21" t="s">
        <v>82</v>
      </c>
    </row>
    <row r="22" spans="3:6" x14ac:dyDescent="0.3">
      <c r="C22">
        <v>14</v>
      </c>
      <c r="D22" s="8" t="str">
        <f>HYPERLINK("#'Table 14'!A1", "Do you agree or disagree with the following?: Free trade makes it too easy for other countries to undercut American businesses")</f>
        <v>Do you agree or disagree with the following?: Free trade makes it too easy for other countries to undercut American businesses</v>
      </c>
      <c r="E22" s="18" t="str">
        <f>HYPERLINK("#'Full Results'!A119", "119")</f>
        <v>119</v>
      </c>
      <c r="F22" t="s">
        <v>82</v>
      </c>
    </row>
    <row r="23" spans="3:6" x14ac:dyDescent="0.3">
      <c r="C23">
        <v>15</v>
      </c>
      <c r="D23" s="8" t="str">
        <f>HYPERLINK("#'Table 15'!A1", "Do you agree or disagree with the following?: Our nation is built on trade")</f>
        <v>Do you agree or disagree with the following?: Our nation is built on trade</v>
      </c>
      <c r="E23" s="18" t="str">
        <f>HYPERLINK("#'Full Results'!A131", "131")</f>
        <v>131</v>
      </c>
      <c r="F23" t="s">
        <v>82</v>
      </c>
    </row>
    <row r="24" spans="3:6" x14ac:dyDescent="0.3">
      <c r="C24">
        <v>16</v>
      </c>
      <c r="D24" s="8" t="str">
        <f>HYPERLINK("#'Table 16'!A1", "Do you agree or disagree with the following?: The trade relationships between the US and the rest of the world tend to rip us off")</f>
        <v>Do you agree or disagree with the following?: The trade relationships between the US and the rest of the world tend to rip us off</v>
      </c>
      <c r="E24" s="18" t="str">
        <f>HYPERLINK("#'Full Results'!A143", "143")</f>
        <v>143</v>
      </c>
      <c r="F24" t="s">
        <v>82</v>
      </c>
    </row>
    <row r="25" spans="3:6" x14ac:dyDescent="0.3">
      <c r="C25">
        <v>17</v>
      </c>
      <c r="D25" s="8" t="str">
        <f>HYPERLINK("#'Table 17'!A1", "Do you agree or disagree with the following?: The US is currently too dependent on international trade to support itself")</f>
        <v>Do you agree or disagree with the following?: The US is currently too dependent on international trade to support itself</v>
      </c>
      <c r="E25" s="18" t="str">
        <f>HYPERLINK("#'Full Results'!A155", "155")</f>
        <v>155</v>
      </c>
      <c r="F25" t="s">
        <v>82</v>
      </c>
    </row>
    <row r="26" spans="3:6" x14ac:dyDescent="0.3">
      <c r="C26">
        <v>18</v>
      </c>
      <c r="D26" s="8" t="str">
        <f>HYPERLINK("#'Table 18'!A1", "Grid Summary: Generally speaking, do you think international free trade is good or bad for the following?")</f>
        <v>Grid Summary: Generally speaking, do you think international free trade is good or bad for the following?</v>
      </c>
      <c r="E26" s="7"/>
      <c r="F26" t="s">
        <v>82</v>
      </c>
    </row>
    <row r="27" spans="3:6" x14ac:dyDescent="0.3">
      <c r="C27">
        <v>19</v>
      </c>
      <c r="D27" s="8" t="str">
        <f>HYPERLINK("#'Table 19'!A1", "Generally speaking, do you think international free trade is good or bad for the following?: The US as a whole")</f>
        <v>Generally speaking, do you think international free trade is good or bad for the following?: The US as a whole</v>
      </c>
      <c r="E27" s="18" t="str">
        <f>HYPERLINK("#'Full Results'!A167", "167")</f>
        <v>167</v>
      </c>
      <c r="F27" t="s">
        <v>82</v>
      </c>
    </row>
    <row r="28" spans="3:6" x14ac:dyDescent="0.3">
      <c r="C28">
        <v>20</v>
      </c>
      <c r="D28" s="8" t="str">
        <f>HYPERLINK("#'Table 20'!A1", "Generally speaking, do you think international free trade is good or bad for the following?: US businesses")</f>
        <v>Generally speaking, do you think international free trade is good or bad for the following?: US businesses</v>
      </c>
      <c r="E28" s="18" t="str">
        <f>HYPERLINK("#'Full Results'!A175", "175")</f>
        <v>175</v>
      </c>
      <c r="F28" t="s">
        <v>82</v>
      </c>
    </row>
    <row r="29" spans="3:6" x14ac:dyDescent="0.3">
      <c r="C29">
        <v>21</v>
      </c>
      <c r="D29" s="8" t="str">
        <f>HYPERLINK("#'Table 21'!A1", "Generally speaking, do you think international free trade is good or bad for the following?: Jobs in the US")</f>
        <v>Generally speaking, do you think international free trade is good or bad for the following?: Jobs in the US</v>
      </c>
      <c r="E29" s="18" t="str">
        <f>HYPERLINK("#'Full Results'!A183", "183")</f>
        <v>183</v>
      </c>
      <c r="F29" t="s">
        <v>82</v>
      </c>
    </row>
    <row r="30" spans="3:6" x14ac:dyDescent="0.3">
      <c r="C30">
        <v>22</v>
      </c>
      <c r="D30" s="8" t="str">
        <f>HYPERLINK("#'Table 22'!A1", "Generally speaking, do you think international free trade is good or bad for the following?: Global stability")</f>
        <v>Generally speaking, do you think international free trade is good or bad for the following?: Global stability</v>
      </c>
      <c r="E30" s="18" t="str">
        <f>HYPERLINK("#'Full Results'!A191", "191")</f>
        <v>191</v>
      </c>
      <c r="F30" t="s">
        <v>82</v>
      </c>
    </row>
    <row r="31" spans="3:6" x14ac:dyDescent="0.3">
      <c r="C31">
        <v>23</v>
      </c>
      <c r="D31" s="8" t="str">
        <f>HYPERLINK("#'Table 23'!A1", " Which of the following comes closest to your view?")</f>
        <v xml:space="preserve"> Which of the following comes closest to your view?</v>
      </c>
      <c r="E31" s="18" t="str">
        <f>HYPERLINK("#'Full Results'!A199", "199")</f>
        <v>199</v>
      </c>
      <c r="F31" t="s">
        <v>82</v>
      </c>
    </row>
    <row r="32" spans="3:6" x14ac:dyDescent="0.3">
      <c r="C32">
        <v>24</v>
      </c>
      <c r="D32" s="8" t="str">
        <f>HYPERLINK("#'Table 24'!A1", " In general, which ONE of the following do you think most gives the US its power on the international stage?Select only ONE of the following")</f>
        <v xml:space="preserve"> In general, which ONE of the following do you think most gives the US its power on the international stage?Select only ONE of the following</v>
      </c>
      <c r="E32" s="18" t="str">
        <f>HYPERLINK("#'Full Results'!A205", "205")</f>
        <v>205</v>
      </c>
      <c r="F32" t="s">
        <v>82</v>
      </c>
    </row>
    <row r="33" spans="3:6" x14ac:dyDescent="0.3">
      <c r="C33">
        <v>25</v>
      </c>
      <c r="D33" s="8" t="str">
        <f>HYPERLINK("#'Table 25'!A1", "Who do you think the US’s most important allies are in the world?Select up to three of the following")</f>
        <v>Who do you think the US’s most important allies are in the world?Select up to three of the following</v>
      </c>
      <c r="E33" s="18" t="str">
        <f>HYPERLINK("#'Full Results'!A213", "213")</f>
        <v>213</v>
      </c>
      <c r="F33" t="s">
        <v>82</v>
      </c>
    </row>
    <row r="34" spans="3:6" x14ac:dyDescent="0.3">
      <c r="C34">
        <v>26</v>
      </c>
      <c r="D34" s="8" t="str">
        <f>HYPERLINK("#'Table 26'!A1", "And again, looking at the same list, which countries do you think it is most important for the US to have a good trade deal with?Select up to three of the following")</f>
        <v>And again, looking at the same list, which countries do you think it is most important for the US to have a good trade deal with?Select up to three of the following</v>
      </c>
      <c r="E34" s="18" t="str">
        <f>HYPERLINK("#'Full Results'!A236", "236")</f>
        <v>236</v>
      </c>
      <c r="F34" t="s">
        <v>82</v>
      </c>
    </row>
    <row r="35" spans="3:6" x14ac:dyDescent="0.3">
      <c r="C35">
        <v>27</v>
      </c>
      <c r="D35" s="8" t="str">
        <f>HYPERLINK("#'Table 27'!A1", " Which of the following should be a priority for the US?")</f>
        <v xml:space="preserve"> Which of the following should be a priority for the US?</v>
      </c>
      <c r="E35" s="18" t="str">
        <f>HYPERLINK("#'Full Results'!A259", "259")</f>
        <v>259</v>
      </c>
      <c r="F35" t="s">
        <v>82</v>
      </c>
    </row>
    <row r="36" spans="3:6" x14ac:dyDescent="0.3">
      <c r="C36">
        <v>28</v>
      </c>
      <c r="D36" s="8" t="str">
        <f>HYPERLINK("#'Table 28'!A1", " Which of the following comes closest to your view?")</f>
        <v xml:space="preserve"> Which of the following comes closest to your view?</v>
      </c>
      <c r="E36" s="18" t="str">
        <f>HYPERLINK("#'Full Results'!A269", "269")</f>
        <v>269</v>
      </c>
      <c r="F36" t="s">
        <v>82</v>
      </c>
    </row>
    <row r="37" spans="3:6" x14ac:dyDescent="0.3">
      <c r="C37">
        <v>29</v>
      </c>
      <c r="D37" s="8" t="str">
        <f>HYPERLINK("#'Table 29'!A1", " Which of the following comes closest to your view?")</f>
        <v xml:space="preserve"> Which of the following comes closest to your view?</v>
      </c>
      <c r="E37" s="18" t="str">
        <f>HYPERLINK("#'Full Results'!A276", "276")</f>
        <v>276</v>
      </c>
      <c r="F37" t="s">
        <v>82</v>
      </c>
    </row>
    <row r="38" spans="3:6" x14ac:dyDescent="0.3">
      <c r="C38">
        <v>30</v>
      </c>
      <c r="D38" s="8" t="str">
        <f>HYPERLINK("#'Table 30'!A1", " Which of the following comes closest to your view?")</f>
        <v xml:space="preserve"> Which of the following comes closest to your view?</v>
      </c>
      <c r="E38" s="18" t="str">
        <f>HYPERLINK("#'Full Results'!A283", "283")</f>
        <v>283</v>
      </c>
      <c r="F38" t="s">
        <v>82</v>
      </c>
    </row>
    <row r="39" spans="3:6" x14ac:dyDescent="0.3">
      <c r="C39">
        <v>31</v>
      </c>
      <c r="D39" s="8" t="str">
        <f>HYPERLINK("#'Table 31'!A1", " If the US was negotiating trade relationships with the following markets, which would you aim to have the most favourable trade relationship with?")</f>
        <v xml:space="preserve"> If the US was negotiating trade relationships with the following markets, which would you aim to have the most favourable trade relationship with?</v>
      </c>
      <c r="E39" s="18" t="str">
        <f>HYPERLINK("#'Full Results'!A290", "290")</f>
        <v>290</v>
      </c>
      <c r="F39" t="s">
        <v>82</v>
      </c>
    </row>
    <row r="40" spans="3:6" x14ac:dyDescent="0.3">
      <c r="C40">
        <v>32</v>
      </c>
      <c r="D40" s="8" t="str">
        <f>HYPERLINK("#'Table 32'!A1", " Britain and the United States are about to begin negotiations for a new Free Trade Agreement between those countries.In principle, do you support or oppose such an agreement being signed?")</f>
        <v xml:space="preserve"> Britain and the United States are about to begin negotiations for a new Free Trade Agreement between those countries.In principle, do you support or oppose such an agreement being signed?</v>
      </c>
      <c r="E40" s="18" t="str">
        <f>HYPERLINK("#'Full Results'!A299", "299")</f>
        <v>299</v>
      </c>
      <c r="F40" t="s">
        <v>82</v>
      </c>
    </row>
    <row r="41" spans="3:6" x14ac:dyDescent="0.3">
      <c r="C41">
        <v>33</v>
      </c>
      <c r="D41" s="8" t="str">
        <f>HYPERLINK("#'Table 33'!A1", "Grid Summary: Do you agree or disagree with the following statements about the UK?")</f>
        <v>Grid Summary: Do you agree or disagree with the following statements about the UK?</v>
      </c>
      <c r="E41" s="7"/>
      <c r="F41" t="s">
        <v>82</v>
      </c>
    </row>
    <row r="42" spans="3:6" x14ac:dyDescent="0.3">
      <c r="C42">
        <v>34</v>
      </c>
      <c r="D42" s="8" t="str">
        <f>HYPERLINK("#'Table 34'!A1", "Do you agree or disagree with the following statements about the UK?: Our relationship with the UK is important for our security")</f>
        <v>Do you agree or disagree with the following statements about the UK?: Our relationship with the UK is important for our security</v>
      </c>
      <c r="E42" s="18" t="str">
        <f>HYPERLINK("#'Full Results'!A310", "310")</f>
        <v>310</v>
      </c>
      <c r="F42" t="s">
        <v>82</v>
      </c>
    </row>
    <row r="43" spans="3:6" x14ac:dyDescent="0.3">
      <c r="C43">
        <v>35</v>
      </c>
      <c r="D43" s="8" t="str">
        <f>HYPERLINK("#'Table 35'!A1", "Do you agree or disagree with the following statements about the UK?: Our relationship with the UK is historically important")</f>
        <v>Do you agree or disagree with the following statements about the UK?: Our relationship with the UK is historically important</v>
      </c>
      <c r="E43" s="18" t="str">
        <f>HYPERLINK("#'Full Results'!A322", "322")</f>
        <v>322</v>
      </c>
      <c r="F43" t="s">
        <v>82</v>
      </c>
    </row>
    <row r="44" spans="3:6" x14ac:dyDescent="0.3">
      <c r="C44">
        <v>36</v>
      </c>
      <c r="D44" s="8" t="str">
        <f>HYPERLINK("#'Table 36'!A1", "Do you agree or disagree with the following statements about the UK?: The UK has done a lot for us as an ally")</f>
        <v>Do you agree or disagree with the following statements about the UK?: The UK has done a lot for us as an ally</v>
      </c>
      <c r="E44" s="18" t="str">
        <f>HYPERLINK("#'Full Results'!A334", "334")</f>
        <v>334</v>
      </c>
      <c r="F44" t="s">
        <v>82</v>
      </c>
    </row>
    <row r="45" spans="3:6" x14ac:dyDescent="0.3">
      <c r="C45">
        <v>37</v>
      </c>
      <c r="D45" s="8" t="str">
        <f>HYPERLINK("#'Table 37'!A1", "Do you agree or disagree with the following statements about the UK?: The UK is an important market for the US to sell to")</f>
        <v>Do you agree or disagree with the following statements about the UK?: The UK is an important market for the US to sell to</v>
      </c>
      <c r="E45" s="18" t="str">
        <f>HYPERLINK("#'Full Results'!A346", "346")</f>
        <v>346</v>
      </c>
      <c r="F45" t="s">
        <v>82</v>
      </c>
    </row>
    <row r="46" spans="3:6" x14ac:dyDescent="0.3">
      <c r="C46">
        <v>38</v>
      </c>
      <c r="D46" s="8" t="str">
        <f>HYPERLINK("#'Table 38'!A1", "Do you agree or disagree with the following statements about the UK?: The UK is an important market for the US to buy from")</f>
        <v>Do you agree or disagree with the following statements about the UK?: The UK is an important market for the US to buy from</v>
      </c>
      <c r="E46" s="18" t="str">
        <f>HYPERLINK("#'Full Results'!A358", "358")</f>
        <v>358</v>
      </c>
      <c r="F46" t="s">
        <v>82</v>
      </c>
    </row>
    <row r="47" spans="3:6" x14ac:dyDescent="0.3">
      <c r="C47">
        <v>39</v>
      </c>
      <c r="D47" s="8" t="str">
        <f>HYPERLINK("#'Table 39'!A1", "Do you agree or disagree with the following statements about the UK?: Recent actions by the UK have made our relationship worse")</f>
        <v>Do you agree or disagree with the following statements about the UK?: Recent actions by the UK have made our relationship worse</v>
      </c>
      <c r="E47" s="18" t="str">
        <f>HYPERLINK("#'Full Results'!A370", "370")</f>
        <v>370</v>
      </c>
      <c r="F47" t="s">
        <v>82</v>
      </c>
    </row>
    <row r="48" spans="3:6" x14ac:dyDescent="0.3">
      <c r="C48">
        <v>40</v>
      </c>
      <c r="D48" s="8" t="str">
        <f>HYPERLINK("#'Table 40'!A1", " Which of the following comes closest to your view?")</f>
        <v xml:space="preserve"> Which of the following comes closest to your view?</v>
      </c>
      <c r="E48" s="18" t="str">
        <f>HYPERLINK("#'Full Results'!A382", "382")</f>
        <v>382</v>
      </c>
      <c r="F48" t="s">
        <v>82</v>
      </c>
    </row>
    <row r="49" spans="3:6" x14ac:dyDescent="0.3">
      <c r="C49">
        <v>41</v>
      </c>
      <c r="D49" s="8" t="str">
        <f>HYPERLINK("#'Table 41'!A1", " Which of the following comes closest to your view?")</f>
        <v xml:space="preserve"> Which of the following comes closest to your view?</v>
      </c>
      <c r="E49" s="18" t="str">
        <f>HYPERLINK("#'Full Results'!A389", "389")</f>
        <v>389</v>
      </c>
      <c r="F49" t="s">
        <v>82</v>
      </c>
    </row>
    <row r="50" spans="3:6" x14ac:dyDescent="0.3">
      <c r="C50">
        <v>42</v>
      </c>
      <c r="D50" s="8" t="str">
        <f>HYPERLINK("#'Table 42'!A1", " The US has recently imposed tariffs on other countries' exports to the US.Do you support or oppose the tariffs which have been introduced by the US?")</f>
        <v xml:space="preserve"> The US has recently imposed tariffs on other countries' exports to the US.Do you support or oppose the tariffs which have been introduced by the US?</v>
      </c>
      <c r="E50" s="18" t="str">
        <f>HYPERLINK("#'Full Results'!A395", "395")</f>
        <v>395</v>
      </c>
      <c r="F50" t="s">
        <v>82</v>
      </c>
    </row>
    <row r="51" spans="3:6" x14ac:dyDescent="0.3">
      <c r="C51">
        <v>43</v>
      </c>
      <c r="D51" s="8" t="str">
        <f>HYPERLINK("#'Table 43'!A1", " The US has recently imposed tariffs on other countries' exports to the US. Which of the following comes closest to your view?")</f>
        <v xml:space="preserve"> The US has recently imposed tariffs on other countries' exports to the US. Which of the following comes closest to your view?</v>
      </c>
      <c r="E51" s="18" t="str">
        <f>HYPERLINK("#'Full Results'!A407", "407")</f>
        <v>407</v>
      </c>
      <c r="F51" t="s">
        <v>82</v>
      </c>
    </row>
    <row r="52" spans="3:6" x14ac:dyDescent="0.3">
      <c r="C52">
        <v>44</v>
      </c>
      <c r="D52" s="8" t="str">
        <f>HYPERLINK("#'Table 44'!A1", " The US has recently imposed tariffs on other countries' exports to the US.This includes 10% tariffs on the UK in general, and 25% tariffs on cars, steel and aluminium. Do you support or oppose these tariffs on the UK specifically?")</f>
        <v xml:space="preserve"> The US has recently imposed tariffs on other countries' exports to the US.This includes 10% tariffs on the UK in general, and 25% tariffs on cars, steel and aluminium. Do you support or oppose these tariffs on the UK specifically?</v>
      </c>
      <c r="E52" s="18" t="str">
        <f>HYPERLINK("#'Full Results'!A413", "413")</f>
        <v>413</v>
      </c>
      <c r="F52" t="s">
        <v>82</v>
      </c>
    </row>
    <row r="53" spans="3:6" x14ac:dyDescent="0.3">
      <c r="C53">
        <v>45</v>
      </c>
      <c r="D53" s="8" t="str">
        <f>HYPERLINK("#'Table 45'!A1", " If the US was exploring a deal on trade with China, which of the following should be the US’s approach?")</f>
        <v xml:space="preserve"> If the US was exploring a deal on trade with China, which of the following should be the US’s approach?</v>
      </c>
      <c r="E53" s="18" t="str">
        <f>HYPERLINK("#'Full Results'!A425", "425")</f>
        <v>425</v>
      </c>
      <c r="F53" t="s">
        <v>82</v>
      </c>
    </row>
    <row r="54" spans="3:6" x14ac:dyDescent="0.3">
      <c r="C54">
        <v>46</v>
      </c>
      <c r="D54" s="8" t="str">
        <f>HYPERLINK("#'Table 46'!A1", " If the US was exploring a deal on trade with Canada, which of the following should be the US’s approach?")</f>
        <v xml:space="preserve"> If the US was exploring a deal on trade with Canada, which of the following should be the US’s approach?</v>
      </c>
      <c r="E54" s="18" t="str">
        <f>HYPERLINK("#'Full Results'!A431", "431")</f>
        <v>431</v>
      </c>
      <c r="F54" t="s">
        <v>82</v>
      </c>
    </row>
    <row r="55" spans="3:6" x14ac:dyDescent="0.3">
      <c r="C55">
        <v>47</v>
      </c>
      <c r="D55" s="8" t="str">
        <f>HYPERLINK("#'Table 47'!A1", " If the US was exploring a deal on trade with the UK, which of the following should be the US’s approach?")</f>
        <v xml:space="preserve"> If the US was exploring a deal on trade with the UK, which of the following should be the US’s approach?</v>
      </c>
      <c r="E55" s="18" t="str">
        <f>HYPERLINK("#'Full Results'!A437", "437")</f>
        <v>437</v>
      </c>
      <c r="F55" t="s">
        <v>82</v>
      </c>
    </row>
    <row r="56" spans="3:6" x14ac:dyDescent="0.3">
      <c r="C56">
        <v>48</v>
      </c>
      <c r="D56" s="8" t="str">
        <f>HYPERLINK("#'Table 48'!A1", " If the US was exploring a deal on trade with Europe, which of the following should be the US’s approach?")</f>
        <v xml:space="preserve"> If the US was exploring a deal on trade with Europe, which of the following should be the US’s approach?</v>
      </c>
      <c r="E56" s="18" t="str">
        <f>HYPERLINK("#'Full Results'!A443", "443")</f>
        <v>443</v>
      </c>
      <c r="F56" t="s">
        <v>82</v>
      </c>
    </row>
    <row r="57" spans="3:6" x14ac:dyDescent="0.3">
      <c r="C57">
        <v>49</v>
      </c>
      <c r="D57" s="8" t="str">
        <f>HYPERLINK("#'Table 49'!A1", " Which of the following comes closest to your view?")</f>
        <v xml:space="preserve"> Which of the following comes closest to your view?</v>
      </c>
      <c r="E57" s="18" t="str">
        <f>HYPERLINK("#'Full Results'!A449", "449")</f>
        <v>449</v>
      </c>
      <c r="F57" t="s">
        <v>82</v>
      </c>
    </row>
    <row r="58" spans="3:6" x14ac:dyDescent="0.3">
      <c r="C58">
        <v>50</v>
      </c>
      <c r="D58" s="8" t="str">
        <f>HYPERLINK("#'Table 50'!A1", " Which of the following comes closest to your view?")</f>
        <v xml:space="preserve"> Which of the following comes closest to your view?</v>
      </c>
      <c r="E58" s="18" t="str">
        <f>HYPERLINK("#'Full Results'!A455", "455")</f>
        <v>455</v>
      </c>
      <c r="F58" t="s">
        <v>82</v>
      </c>
    </row>
    <row r="59" spans="3:6" x14ac:dyDescent="0.3">
      <c r="C59">
        <v>51</v>
      </c>
      <c r="D59" s="8" t="str">
        <f>HYPERLINK("#'Table 51'!A1", " Which of the following comes closest to your view?")</f>
        <v xml:space="preserve"> Which of the following comes closest to your view?</v>
      </c>
      <c r="E59" s="18" t="str">
        <f>HYPERLINK("#'Full Results'!A461", "461")</f>
        <v>461</v>
      </c>
      <c r="F59" t="s">
        <v>82</v>
      </c>
    </row>
    <row r="60" spans="3:6" x14ac:dyDescent="0.3">
      <c r="C60">
        <v>52</v>
      </c>
      <c r="D60" s="8" t="str">
        <f>HYPERLINK("#'Table 52'!A1", " Based on what you know, which of the following comes closest to your view?")</f>
        <v xml:space="preserve"> Based on what you know, which of the following comes closest to your view?</v>
      </c>
      <c r="E60" s="18" t="str">
        <f>HYPERLINK("#'Full Results'!A468", "468")</f>
        <v>468</v>
      </c>
      <c r="F60" t="s">
        <v>82</v>
      </c>
    </row>
    <row r="61" spans="3:6" x14ac:dyDescent="0.3">
      <c r="C61">
        <v>53</v>
      </c>
      <c r="D61" s="8" t="str">
        <f>HYPERLINK("#'Table 53'!A1", " Thinking about the history of trade between the UK and the US, which of the following comes closest to your view?")</f>
        <v xml:space="preserve"> Thinking about the history of trade between the UK and the US, which of the following comes closest to your view?</v>
      </c>
      <c r="E61" s="18" t="str">
        <f>HYPERLINK("#'Full Results'!A475", "475")</f>
        <v>475</v>
      </c>
      <c r="F61" t="s">
        <v>82</v>
      </c>
    </row>
    <row r="62" spans="3:6" x14ac:dyDescent="0.3">
      <c r="C62">
        <v>54</v>
      </c>
      <c r="D62" s="8" t="str">
        <f>HYPERLINK("#'Table 54'!A1", " The US and UK may soon be discussing a trade deal. Which of the following comes closest to your view?")</f>
        <v xml:space="preserve"> The US and UK may soon be discussing a trade deal. Which of the following comes closest to your view?</v>
      </c>
      <c r="E62" s="18" t="str">
        <f>HYPERLINK("#'Full Results'!A482", "482")</f>
        <v>482</v>
      </c>
      <c r="F62" t="s">
        <v>82</v>
      </c>
    </row>
    <row r="63" spans="3:6" x14ac:dyDescent="0.3">
      <c r="C63">
        <v>55</v>
      </c>
      <c r="D63" s="8" t="str">
        <f>HYPERLINK("#'Table 55'!A1", "Grid Summary: Below are some actions which the UK and the US could take to help negotiate a trade deal.Which of the below would you support or oppose happening in order to get a deal in place?")</f>
        <v>Grid Summary: Below are some actions which the UK and the US could take to help negotiate a trade deal.Which of the below would you support or oppose happening in order to get a deal in place?</v>
      </c>
      <c r="E63" s="7"/>
      <c r="F63" t="s">
        <v>82</v>
      </c>
    </row>
    <row r="64" spans="3:6" x14ac:dyDescent="0.3">
      <c r="C64">
        <v>56</v>
      </c>
      <c r="D64" s="8" t="str">
        <f>HYPERLINK("#'Table 56'!A1", "Below are some actions which the UK and the US could take to help negotiate a trade deal.Which of the below would you support or oppose happening in order to get a deal in place?: The US removes the 10% tariffs on goods from the UK")</f>
        <v>Below are some actions which the UK and the US could take to help negotiate a trade deal.Which of the below would you support or oppose happening in order to get a deal in place?: The US removes the 10% tariffs on goods from the UK</v>
      </c>
      <c r="E64" s="18" t="str">
        <f>HYPERLINK("#'Full Results'!A491", "491")</f>
        <v>491</v>
      </c>
      <c r="F64" t="s">
        <v>82</v>
      </c>
    </row>
    <row r="65" spans="3:6" x14ac:dyDescent="0.3">
      <c r="C65">
        <v>57</v>
      </c>
      <c r="D65" s="8" t="str">
        <f>HYPERLINK("#'Table 57'!A1", "Below are some actions which the UK and the US could take to help negotiate a trade deal.Which of the below would you support or oppose happening in order to get a deal in place?: The US removes the 25% tariffs on cars from the UK")</f>
        <v>Below are some actions which the UK and the US could take to help negotiate a trade deal.Which of the below would you support or oppose happening in order to get a deal in place?: The US removes the 25% tariffs on cars from the UK</v>
      </c>
      <c r="E65" s="18" t="str">
        <f>HYPERLINK("#'Full Results'!A503", "503")</f>
        <v>503</v>
      </c>
      <c r="F65" t="s">
        <v>82</v>
      </c>
    </row>
    <row r="66" spans="3:6" x14ac:dyDescent="0.3">
      <c r="C66">
        <v>58</v>
      </c>
      <c r="D66" s="8" t="str">
        <f>HYPERLINK("#'Table 58'!A1", "Below are some actions which the UK and the US could take to help negotiate a trade deal.Which of the below would you support or oppose happening in order to get a deal in place?: The US removes the 25% tariffs on steel and aluminium from the UK")</f>
        <v>Below are some actions which the UK and the US could take to help negotiate a trade deal.Which of the below would you support or oppose happening in order to get a deal in place?: The US removes the 25% tariffs on steel and aluminium from the UK</v>
      </c>
      <c r="E66" s="18" t="str">
        <f>HYPERLINK("#'Full Results'!A515", "515")</f>
        <v>515</v>
      </c>
      <c r="F66" t="s">
        <v>82</v>
      </c>
    </row>
    <row r="67" spans="3:6" x14ac:dyDescent="0.3">
      <c r="C67">
        <v>59</v>
      </c>
      <c r="D67" s="8" t="str">
        <f>HYPERLINK("#'Table 59'!A1", "Below are some actions which the UK and the US could take to help negotiate a trade deal.Which of the below would you support or oppose happening in order to get a deal in place?: The UK lifts anti-monopoly laws on US tech companies")</f>
        <v>Below are some actions which the UK and the US could take to help negotiate a trade deal.Which of the below would you support or oppose happening in order to get a deal in place?: The UK lifts anti-monopoly laws on US tech companies</v>
      </c>
      <c r="E67" s="18" t="str">
        <f>HYPERLINK("#'Full Results'!A527", "527")</f>
        <v>527</v>
      </c>
      <c r="F67" t="s">
        <v>82</v>
      </c>
    </row>
    <row r="68" spans="3:6" x14ac:dyDescent="0.3">
      <c r="C68">
        <v>60</v>
      </c>
      <c r="D68" s="8" t="str">
        <f>HYPERLINK("#'Table 60'!A1", "Below are some actions which the UK and the US could take to help negotiate a trade deal.Which of the below would you support or oppose happening in order to get a deal in place?: The UK relaxes safety regulations on AI development")</f>
        <v>Below are some actions which the UK and the US could take to help negotiate a trade deal.Which of the below would you support or oppose happening in order to get a deal in place?: The UK relaxes safety regulations on AI development</v>
      </c>
      <c r="E68" s="18" t="str">
        <f>HYPERLINK("#'Full Results'!A539", "539")</f>
        <v>539</v>
      </c>
      <c r="F68" t="s">
        <v>82</v>
      </c>
    </row>
    <row r="69" spans="3:6" x14ac:dyDescent="0.3">
      <c r="C69">
        <v>61</v>
      </c>
      <c r="D69" s="8" t="str">
        <f>HYPERLINK("#'Table 61'!A1", "Below are some actions which the UK and the US could take to help negotiate a trade deal.Which of the below would you support or oppose happening in order to get a deal in place?: The UK removes content moderation requirements on social media com...")</f>
        <v>Below are some actions which the UK and the US could take to help negotiate a trade deal.Which of the below would you support or oppose happening in order to get a deal in place?: The UK removes content moderation requirements on social media com...</v>
      </c>
      <c r="E69" s="18" t="str">
        <f>HYPERLINK("#'Full Results'!A551", "551")</f>
        <v>551</v>
      </c>
      <c r="F69" t="s">
        <v>82</v>
      </c>
    </row>
    <row r="70" spans="3:6" x14ac:dyDescent="0.3">
      <c r="C70">
        <v>62</v>
      </c>
      <c r="D70" s="8" t="str">
        <f>HYPERLINK("#'Table 62'!A1", "Below are some actions which the UK and the US could take to help negotiate a trade deal.Which of the below would you support or oppose happening in order to get a deal in place?: The UK removes the digital services tax on US tech companies")</f>
        <v>Below are some actions which the UK and the US could take to help negotiate a trade deal.Which of the below would you support or oppose happening in order to get a deal in place?: The UK removes the digital services tax on US tech companies</v>
      </c>
      <c r="E70" s="18" t="str">
        <f>HYPERLINK("#'Full Results'!A563", "563")</f>
        <v>563</v>
      </c>
      <c r="F70" t="s">
        <v>82</v>
      </c>
    </row>
    <row r="71" spans="3:6" x14ac:dyDescent="0.3">
      <c r="C71">
        <v>63</v>
      </c>
      <c r="D71" s="8" t="str">
        <f>HYPERLINK("#'Table 63'!A1", "Below are some actions which the UK and the US could take to help negotiate a trade deal.Which of the below would you support or oppose happening in order to get a deal in place?: The UK removes the ban on selling chlorinated chicken")</f>
        <v>Below are some actions which the UK and the US could take to help negotiate a trade deal.Which of the below would you support or oppose happening in order to get a deal in place?: The UK removes the ban on selling chlorinated chicken</v>
      </c>
      <c r="E71" s="18" t="str">
        <f>HYPERLINK("#'Full Results'!A575", "575")</f>
        <v>575</v>
      </c>
      <c r="F71" t="s">
        <v>82</v>
      </c>
    </row>
    <row r="72" spans="3:6" x14ac:dyDescent="0.3">
      <c r="C72">
        <v>64</v>
      </c>
      <c r="D72" s="8" t="str">
        <f>HYPERLINK("#'Table 64'!A1", "Below are some actions which the UK and the US could take to help negotiate a trade deal.Which of the below would you support or oppose happening in order to get a deal in place?: The UK removes the ban on hormone-treated beef")</f>
        <v>Below are some actions which the UK and the US could take to help negotiate a trade deal.Which of the below would you support or oppose happening in order to get a deal in place?: The UK removes the ban on hormone-treated beef</v>
      </c>
      <c r="E72" s="18" t="str">
        <f>HYPERLINK("#'Full Results'!A587", "587")</f>
        <v>587</v>
      </c>
      <c r="F72" t="s">
        <v>82</v>
      </c>
    </row>
    <row r="73" spans="3:6" x14ac:dyDescent="0.3">
      <c r="C73">
        <v>65</v>
      </c>
      <c r="D73" s="8" t="str">
        <f>HYPERLINK("#'Table 65'!A1", "Grid Summary: Below are some actions which the UK and the US could take to help negotiate a trade deal.Which of the below would you support or oppose happening in order to get a deal in place?")</f>
        <v>Grid Summary: Below are some actions which the UK and the US could take to help negotiate a trade deal.Which of the below would you support or oppose happening in order to get a deal in place?</v>
      </c>
      <c r="E73" s="7"/>
      <c r="F73" t="s">
        <v>82</v>
      </c>
    </row>
    <row r="74" spans="3:6" x14ac:dyDescent="0.3">
      <c r="C74">
        <v>66</v>
      </c>
      <c r="D74" s="8" t="str">
        <f>HYPERLINK("#'Table 66'!A1", "Below are some actions which the UK and the US could take to help negotiate a trade deal.Which of the below would you support or oppose happening in order to get a deal in place?: The UK allows US companies access to anonymized NHS data for resea...")</f>
        <v>Below are some actions which the UK and the US could take to help negotiate a trade deal.Which of the below would you support or oppose happening in order to get a deal in place?: The UK allows US companies access to anonymized NHS data for resea...</v>
      </c>
      <c r="E74" s="18" t="str">
        <f>HYPERLINK("#'Full Results'!A599", "599")</f>
        <v>599</v>
      </c>
      <c r="F74" t="s">
        <v>82</v>
      </c>
    </row>
    <row r="75" spans="3:6" x14ac:dyDescent="0.3">
      <c r="C75">
        <v>67</v>
      </c>
      <c r="D75" s="8" t="str">
        <f>HYPERLINK("#'Table 67'!A1", "Below are some actions which the UK and the US could take to help negotiate a trade deal.Which of the below would you support or oppose happening in order to get a deal in place?: New tariffs of 25% introduced on UK pharmaceutical companies expor...")</f>
        <v>Below are some actions which the UK and the US could take to help negotiate a trade deal.Which of the below would you support or oppose happening in order to get a deal in place?: New tariffs of 25% introduced on UK pharmaceutical companies expor...</v>
      </c>
      <c r="E75" s="18" t="str">
        <f>HYPERLINK("#'Full Results'!A611", "611")</f>
        <v>611</v>
      </c>
      <c r="F75" t="s">
        <v>82</v>
      </c>
    </row>
    <row r="76" spans="3:6" x14ac:dyDescent="0.3">
      <c r="C76">
        <v>68</v>
      </c>
      <c r="D76" s="8" t="str">
        <f>HYPERLINK("#'Table 68'!A1", "Below are some actions which the UK and the US could take to help negotiate a trade deal.Which of the below would you support or oppose happening in order to get a deal in place?: The US aligns with the UK’s environmental standards and commitments")</f>
        <v>Below are some actions which the UK and the US could take to help negotiate a trade deal.Which of the below would you support or oppose happening in order to get a deal in place?: The US aligns with the UK’s environmental standards and commitments</v>
      </c>
      <c r="E76" s="18" t="str">
        <f>HYPERLINK("#'Full Results'!A623", "623")</f>
        <v>623</v>
      </c>
      <c r="F76" t="s">
        <v>82</v>
      </c>
    </row>
    <row r="77" spans="3:6" x14ac:dyDescent="0.3">
      <c r="C77">
        <v>69</v>
      </c>
      <c r="D77" s="8" t="str">
        <f>HYPERLINK("#'Table 69'!A1", "Below are some actions which the UK and the US could take to help negotiate a trade deal.Which of the below would you support or oppose happening in order to get a deal in place?: The US commits to military intelligence sharing with the UK")</f>
        <v>Below are some actions which the UK and the US could take to help negotiate a trade deal.Which of the below would you support or oppose happening in order to get a deal in place?: The US commits to military intelligence sharing with the UK</v>
      </c>
      <c r="E77" s="18" t="str">
        <f>HYPERLINK("#'Full Results'!A635", "635")</f>
        <v>635</v>
      </c>
      <c r="F77" t="s">
        <v>82</v>
      </c>
    </row>
    <row r="78" spans="3:6" x14ac:dyDescent="0.3">
      <c r="C78">
        <v>70</v>
      </c>
      <c r="D78" s="8" t="str">
        <f>HYPERLINK("#'Table 70'!A1", "Below are some actions which the UK and the US could take to help negotiate a trade deal.Which of the below would you support or oppose happening in order to get a deal in place?: The US eases visa access for UK citizens")</f>
        <v>Below are some actions which the UK and the US could take to help negotiate a trade deal.Which of the below would you support or oppose happening in order to get a deal in place?: The US eases visa access for UK citizens</v>
      </c>
      <c r="E78" s="18" t="str">
        <f>HYPERLINK("#'Full Results'!A647", "647")</f>
        <v>647</v>
      </c>
      <c r="F78" t="s">
        <v>82</v>
      </c>
    </row>
    <row r="79" spans="3:6" x14ac:dyDescent="0.3">
      <c r="C79">
        <v>71</v>
      </c>
      <c r="D79" s="8" t="str">
        <f>HYPERLINK("#'Table 71'!A1", "Below are some actions which the UK and the US could take to help negotiate a trade deal.Which of the below would you support or oppose happening in order to get a deal in place?: The UK agrees to buy more defense technology from the US")</f>
        <v>Below are some actions which the UK and the US could take to help negotiate a trade deal.Which of the below would you support or oppose happening in order to get a deal in place?: The UK agrees to buy more defense technology from the US</v>
      </c>
      <c r="E79" s="18" t="str">
        <f>HYPERLINK("#'Full Results'!A659", "659")</f>
        <v>659</v>
      </c>
      <c r="F79" t="s">
        <v>82</v>
      </c>
    </row>
    <row r="80" spans="3:6" x14ac:dyDescent="0.3">
      <c r="C80">
        <v>72</v>
      </c>
      <c r="D80" s="8" t="str">
        <f>HYPERLINK("#'Table 72'!A1", "Below are some actions which the UK and the US could take to help negotiate a trade deal.Which of the below would you support or oppose happening in order to get a deal in place?: The UK agrees to buy more oil and gas from the US")</f>
        <v>Below are some actions which the UK and the US could take to help negotiate a trade deal.Which of the below would you support or oppose happening in order to get a deal in place?: The UK agrees to buy more oil and gas from the US</v>
      </c>
      <c r="E80" s="18" t="str">
        <f>HYPERLINK("#'Full Results'!A671", "671")</f>
        <v>671</v>
      </c>
      <c r="F80" t="s">
        <v>82</v>
      </c>
    </row>
    <row r="81" spans="3:6" x14ac:dyDescent="0.3">
      <c r="C81">
        <v>73</v>
      </c>
      <c r="D81" s="8" t="str">
        <f>HYPERLINK("#'Table 73'!A1", "Below are some actions which the UK and the US could take to help negotiate a trade deal.Which of the below would you support or oppose happening in order to get a deal in place?: The UK agrees to buy more consumer technology from the US")</f>
        <v>Below are some actions which the UK and the US could take to help negotiate a trade deal.Which of the below would you support or oppose happening in order to get a deal in place?: The UK agrees to buy more consumer technology from the US</v>
      </c>
      <c r="E81" s="18" t="str">
        <f>HYPERLINK("#'Full Results'!A683", "683")</f>
        <v>683</v>
      </c>
      <c r="F81" t="s">
        <v>82</v>
      </c>
    </row>
    <row r="82" spans="3:6" x14ac:dyDescent="0.3">
      <c r="C82">
        <v>74</v>
      </c>
      <c r="D82" s="8" t="str">
        <f>HYPERLINK("#'Table 74'!A1", "Grid Summary: Thinking about the UK specifically, how would you describe the UK as a market to trade and do business with?Please indicate on the scale from the left to the right statement")</f>
        <v>Grid Summary: Thinking about the UK specifically, how would you describe the UK as a market to trade and do business with?Please indicate on the scale from the left to the right statement</v>
      </c>
      <c r="E82" s="7"/>
      <c r="F82" t="s">
        <v>82</v>
      </c>
    </row>
    <row r="83" spans="3:6" x14ac:dyDescent="0.3">
      <c r="C83">
        <v>75</v>
      </c>
      <c r="D83" s="8" t="str">
        <f>HYPERLINK("#'Table 75'!A1", "Thinking about the UK specifically, how would you describe the UK as a market to trade and do business with?Please indicate on the scale from the left to the right statement: High quality products | Low quality products")</f>
        <v>Thinking about the UK specifically, how would you describe the UK as a market to trade and do business with?Please indicate on the scale from the left to the right statement: High quality products | Low quality products</v>
      </c>
      <c r="E83" s="18" t="str">
        <f>HYPERLINK("#'Full Results'!A695", "695")</f>
        <v>695</v>
      </c>
      <c r="F83" t="s">
        <v>82</v>
      </c>
    </row>
    <row r="84" spans="3:6" x14ac:dyDescent="0.3">
      <c r="C84">
        <v>76</v>
      </c>
      <c r="D84" s="8" t="str">
        <f>HYPERLINK("#'Table 76'!A1", "Thinking about the UK specifically, how would you describe the UK as a market to trade and do business with?Please indicate on the scale from the left to the right statement: Affordable products | Expensive products")</f>
        <v>Thinking about the UK specifically, how would you describe the UK as a market to trade and do business with?Please indicate on the scale from the left to the right statement: Affordable products | Expensive products</v>
      </c>
      <c r="E84" s="18" t="str">
        <f>HYPERLINK("#'Full Results'!A703", "703")</f>
        <v>703</v>
      </c>
      <c r="F84" t="s">
        <v>82</v>
      </c>
    </row>
    <row r="85" spans="3:6" x14ac:dyDescent="0.3">
      <c r="C85">
        <v>77</v>
      </c>
      <c r="D85" s="8" t="str">
        <f>HYPERLINK("#'Table 77'!A1", "Thinking about the UK specifically, how would you describe the UK as a market to trade and do business with?Please indicate on the scale from the left to the right statement: Trustworthy | Untrustworthy")</f>
        <v>Thinking about the UK specifically, how would you describe the UK as a market to trade and do business with?Please indicate on the scale from the left to the right statement: Trustworthy | Untrustworthy</v>
      </c>
      <c r="E85" s="18" t="str">
        <f>HYPERLINK("#'Full Results'!A711", "711")</f>
        <v>711</v>
      </c>
      <c r="F85" t="s">
        <v>82</v>
      </c>
    </row>
    <row r="86" spans="3:6" x14ac:dyDescent="0.3">
      <c r="C86">
        <v>78</v>
      </c>
      <c r="D86" s="8" t="str">
        <f>HYPERLINK("#'Table 78'!A1", "Thinking about the UK specifically, how would you describe the UK as a market to trade and do business with?Please indicate on the scale from the left to the right statement: Reliable | Unreliable")</f>
        <v>Thinking about the UK specifically, how would you describe the UK as a market to trade and do business with?Please indicate on the scale from the left to the right statement: Reliable | Unreliable</v>
      </c>
      <c r="E86" s="18" t="str">
        <f>HYPERLINK("#'Full Results'!A719", "719")</f>
        <v>719</v>
      </c>
      <c r="F86" t="s">
        <v>82</v>
      </c>
    </row>
    <row r="87" spans="3:6" x14ac:dyDescent="0.3">
      <c r="C87">
        <v>79</v>
      </c>
      <c r="D87" s="8" t="str">
        <f>HYPERLINK("#'Table 79'!A1", "Thinking about the UK specifically, how would you describe the UK as a market to trade and do business with?Please indicate on the scale from the left to the right statement: Fair | Unfair")</f>
        <v>Thinking about the UK specifically, how would you describe the UK as a market to trade and do business with?Please indicate on the scale from the left to the right statement: Fair | Unfair</v>
      </c>
      <c r="E87" s="18" t="str">
        <f>HYPERLINK("#'Full Results'!A727", "727")</f>
        <v>727</v>
      </c>
      <c r="F87" t="s">
        <v>82</v>
      </c>
    </row>
    <row r="88" spans="3:6" x14ac:dyDescent="0.3">
      <c r="C88">
        <v>80</v>
      </c>
      <c r="D88" s="8" t="str">
        <f>HYPERLINK("#'Table 80'!A1", "What are the main advantages of having a good trade relationship with the UK?Select up to three of the following")</f>
        <v>What are the main advantages of having a good trade relationship with the UK?Select up to three of the following</v>
      </c>
      <c r="E88" s="18" t="str">
        <f>HYPERLINK("#'Full Results'!A735", "735")</f>
        <v>735</v>
      </c>
      <c r="F88" t="s">
        <v>82</v>
      </c>
    </row>
    <row r="89" spans="3:6" x14ac:dyDescent="0.3">
      <c r="C89">
        <v>81</v>
      </c>
      <c r="D89" s="8" t="str">
        <f>HYPERLINK("#'Table 81'!A1", "What would be your biggest concerns about the trade relationship with the UK?Select up to three of the following")</f>
        <v>What would be your biggest concerns about the trade relationship with the UK?Select up to three of the following</v>
      </c>
      <c r="E89" s="18" t="str">
        <f>HYPERLINK("#'Full Results'!A750", "750")</f>
        <v>750</v>
      </c>
      <c r="F89" t="s">
        <v>82</v>
      </c>
    </row>
    <row r="90" spans="3:6" x14ac:dyDescent="0.3">
      <c r="C90">
        <v>82</v>
      </c>
      <c r="D90" s="8" t="str">
        <f>HYPERLINK("#'Table 82'!A1", " Which of the following comes closest to your view?")</f>
        <v xml:space="preserve"> Which of the following comes closest to your view?</v>
      </c>
      <c r="E90" s="18" t="str">
        <f>HYPERLINK("#'Full Results'!A765", "765")</f>
        <v>765</v>
      </c>
      <c r="F90" t="s">
        <v>82</v>
      </c>
    </row>
    <row r="91" spans="3:6" x14ac:dyDescent="0.3">
      <c r="C91">
        <v>83</v>
      </c>
      <c r="D91" s="8" t="str">
        <f>HYPERLINK("#'Table 83'!A1", "Which of the following do you think will be the biggest challenges for the UK and the US negotiating a trade deal?Select up to three of the following")</f>
        <v>Which of the following do you think will be the biggest challenges for the UK and the US negotiating a trade deal?Select up to three of the following</v>
      </c>
      <c r="E91" s="18" t="str">
        <f>HYPERLINK("#'Full Results'!A771", "771")</f>
        <v>771</v>
      </c>
      <c r="F91" t="s">
        <v>82</v>
      </c>
    </row>
    <row r="92" spans="3:6" x14ac:dyDescent="0.3">
      <c r="C92">
        <v>84</v>
      </c>
      <c r="D92" s="8" t="str">
        <f>HYPERLINK("#'Table 84'!A1", " Which of the following comes closest to your view?")</f>
        <v xml:space="preserve"> Which of the following comes closest to your view?</v>
      </c>
      <c r="E92" s="18" t="str">
        <f>HYPERLINK("#'Full Results'!A784", "784")</f>
        <v>784</v>
      </c>
      <c r="F92" t="s">
        <v>82</v>
      </c>
    </row>
    <row r="93" spans="3:6" x14ac:dyDescent="0.3">
      <c r="C93">
        <v>85</v>
      </c>
      <c r="D93" s="8" t="str">
        <f>HYPERLINK("#'Table 85'!A1", " Which of the following comes closest to your view?")</f>
        <v xml:space="preserve"> Which of the following comes closest to your view?</v>
      </c>
      <c r="E93" s="18" t="str">
        <f>HYPERLINK("#'Full Results'!A791", "791")</f>
        <v>791</v>
      </c>
      <c r="F93" t="s">
        <v>82</v>
      </c>
    </row>
    <row r="94" spans="3:6" x14ac:dyDescent="0.3">
      <c r="C94">
        <v>86</v>
      </c>
      <c r="D94" s="8" t="str">
        <f>HYPERLINK("#'Table 86'!A1", " Which of the following comes closest to your view?")</f>
        <v xml:space="preserve"> Which of the following comes closest to your view?</v>
      </c>
      <c r="E94" s="18" t="str">
        <f>HYPERLINK("#'Full Results'!A797", "797")</f>
        <v>797</v>
      </c>
      <c r="F94" t="s">
        <v>82</v>
      </c>
    </row>
    <row r="95" spans="3:6" x14ac:dyDescent="0.3">
      <c r="C95">
        <v>87</v>
      </c>
      <c r="D95" s="8" t="str">
        <f>HYPERLINK("#'Table 87'!A1", " In general, which ONE of the following do you think most gives the UK its power on the international stage?Select only ONE of the following")</f>
        <v xml:space="preserve"> In general, which ONE of the following do you think most gives the UK its power on the international stage?Select only ONE of the following</v>
      </c>
      <c r="E95" s="18" t="str">
        <f>HYPERLINK("#'Full Results'!A803", "803")</f>
        <v>803</v>
      </c>
      <c r="F95" t="s">
        <v>82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X811"/>
  <sheetViews>
    <sheetView showGridLines="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11.5546875" defaultRowHeight="14.4" x14ac:dyDescent="0.3"/>
  <cols>
    <col min="2" max="2" width="20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5" t="s">
        <v>338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3"/>
      <c r="C5" s="13"/>
      <c r="D5" s="28" t="s">
        <v>54</v>
      </c>
      <c r="E5" s="28"/>
      <c r="F5" s="13"/>
      <c r="G5" s="28" t="s">
        <v>55</v>
      </c>
      <c r="H5" s="28"/>
      <c r="I5" s="28"/>
      <c r="J5" s="28"/>
      <c r="K5" s="28"/>
      <c r="L5" s="28"/>
      <c r="M5" s="13"/>
      <c r="N5" s="28" t="s">
        <v>56</v>
      </c>
      <c r="O5" s="28"/>
      <c r="P5" s="28"/>
      <c r="Q5" s="28"/>
      <c r="R5" s="13"/>
      <c r="S5" s="28" t="s">
        <v>57</v>
      </c>
      <c r="T5" s="28"/>
      <c r="U5" s="28"/>
      <c r="V5" s="13"/>
      <c r="W5" s="28" t="s">
        <v>58</v>
      </c>
      <c r="X5" s="28"/>
      <c r="Y5" s="28"/>
      <c r="Z5" s="13"/>
      <c r="AA5" s="28" t="s">
        <v>59</v>
      </c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13"/>
      <c r="AN5" s="28" t="s">
        <v>60</v>
      </c>
      <c r="AO5" s="28"/>
      <c r="AP5" s="13"/>
      <c r="AQ5" s="28" t="s">
        <v>61</v>
      </c>
      <c r="AR5" s="28"/>
      <c r="AS5" s="13"/>
      <c r="AT5" s="28" t="s">
        <v>62</v>
      </c>
      <c r="AU5" s="28"/>
      <c r="AV5" s="28"/>
      <c r="AW5" s="13"/>
      <c r="AX5" s="28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19.95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19.95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11" spans="2:50" x14ac:dyDescent="0.3">
      <c r="B11" s="6" t="s">
        <v>83</v>
      </c>
    </row>
    <row r="12" spans="2:50" x14ac:dyDescent="0.3">
      <c r="B12" s="24" t="s">
        <v>82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2:50" x14ac:dyDescent="0.3">
      <c r="B13" t="s">
        <v>73</v>
      </c>
      <c r="C13" s="14">
        <v>0.214606413294467</v>
      </c>
      <c r="D13" s="14">
        <v>0.24170694357494399</v>
      </c>
      <c r="E13" s="14">
        <v>0.19061019621889899</v>
      </c>
      <c r="F13" s="14"/>
      <c r="G13" s="14">
        <v>0.168738168752327</v>
      </c>
      <c r="H13" s="14">
        <v>0.240474843726941</v>
      </c>
      <c r="I13" s="14">
        <v>0.218483117502554</v>
      </c>
      <c r="J13" s="14">
        <v>0.22104833874570501</v>
      </c>
      <c r="K13" s="14">
        <v>0.212515125799739</v>
      </c>
      <c r="L13" s="14">
        <v>0.21255643650676101</v>
      </c>
      <c r="M13" s="14"/>
      <c r="N13" s="14">
        <v>0.176204883430159</v>
      </c>
      <c r="O13" s="14">
        <v>0.227964983491629</v>
      </c>
      <c r="P13" s="14">
        <v>0.22276246578644099</v>
      </c>
      <c r="Q13" s="14">
        <v>0.220002607585147</v>
      </c>
      <c r="R13" s="14"/>
      <c r="S13" s="14">
        <v>3.6142530623522601E-2</v>
      </c>
      <c r="T13" s="14">
        <v>0.50948961681954097</v>
      </c>
      <c r="U13" s="14">
        <v>8.4201636603044194E-2</v>
      </c>
      <c r="V13" s="14"/>
      <c r="W13" s="14">
        <v>0.49620546644415198</v>
      </c>
      <c r="X13" s="14">
        <v>1.7887467051134399E-2</v>
      </c>
      <c r="Y13" s="14">
        <v>0.110972707280872</v>
      </c>
      <c r="Z13" s="14"/>
      <c r="AA13" s="14">
        <v>0.148532740590994</v>
      </c>
      <c r="AB13" s="14">
        <v>0.18908447019070199</v>
      </c>
      <c r="AC13" s="14">
        <v>0.20048956480962599</v>
      </c>
      <c r="AD13" s="14">
        <v>0.235663166752452</v>
      </c>
      <c r="AE13" s="14">
        <v>0.18851487851666199</v>
      </c>
      <c r="AF13" s="14">
        <v>0.214567062020773</v>
      </c>
      <c r="AG13" s="14">
        <v>0.259707512836159</v>
      </c>
      <c r="AH13" s="14">
        <v>0.30559744494084701</v>
      </c>
      <c r="AI13" s="14">
        <v>0.129214975731064</v>
      </c>
      <c r="AJ13" s="14">
        <v>5.9202769413920497E-2</v>
      </c>
      <c r="AK13" s="14">
        <v>0.22696469834174701</v>
      </c>
      <c r="AL13" s="14">
        <v>0.12487940004286301</v>
      </c>
      <c r="AM13" s="14"/>
      <c r="AN13" s="14">
        <v>0.233974730956273</v>
      </c>
      <c r="AO13" s="14">
        <v>0.20660428697439001</v>
      </c>
      <c r="AP13" s="14"/>
      <c r="AQ13" s="14">
        <v>0.223544229592501</v>
      </c>
      <c r="AR13" s="14">
        <v>0.21251977818319301</v>
      </c>
      <c r="AS13" s="14"/>
      <c r="AT13" s="14">
        <v>3.8391560258853298E-2</v>
      </c>
      <c r="AU13" s="14">
        <v>0.117692761800163</v>
      </c>
      <c r="AV13" s="14">
        <v>0.42990542554571398</v>
      </c>
      <c r="AW13" s="14"/>
      <c r="AX13" s="14">
        <v>0.16698759868881499</v>
      </c>
    </row>
    <row r="14" spans="2:50" x14ac:dyDescent="0.3">
      <c r="B14" t="s">
        <v>74</v>
      </c>
      <c r="C14" s="14">
        <v>0.16292733782858501</v>
      </c>
      <c r="D14" s="14">
        <v>0.18228770584124801</v>
      </c>
      <c r="E14" s="14">
        <v>0.14586104367133701</v>
      </c>
      <c r="F14" s="14"/>
      <c r="G14" s="14">
        <v>0.13276505321825599</v>
      </c>
      <c r="H14" s="14">
        <v>0.187223851481402</v>
      </c>
      <c r="I14" s="14">
        <v>0.187012856747936</v>
      </c>
      <c r="J14" s="14">
        <v>0.16476968688663701</v>
      </c>
      <c r="K14" s="14">
        <v>0.15683733782583201</v>
      </c>
      <c r="L14" s="14">
        <v>0.14426225333762999</v>
      </c>
      <c r="M14" s="14"/>
      <c r="N14" s="14">
        <v>0.123601757085449</v>
      </c>
      <c r="O14" s="14">
        <v>0.174025625794195</v>
      </c>
      <c r="P14" s="14">
        <v>0.14911241177152301</v>
      </c>
      <c r="Q14" s="14">
        <v>0.18479823147213501</v>
      </c>
      <c r="R14" s="14"/>
      <c r="S14" s="14">
        <v>6.4282882824337098E-2</v>
      </c>
      <c r="T14" s="14">
        <v>0.270952386547262</v>
      </c>
      <c r="U14" s="14">
        <v>0.18404285704136</v>
      </c>
      <c r="V14" s="14"/>
      <c r="W14" s="14">
        <v>0.32411340844832498</v>
      </c>
      <c r="X14" s="14">
        <v>3.4181154557832799E-2</v>
      </c>
      <c r="Y14" s="14">
        <v>0.147082220428876</v>
      </c>
      <c r="Z14" s="14"/>
      <c r="AA14" s="14">
        <v>0.15718167787069801</v>
      </c>
      <c r="AB14" s="14">
        <v>0.109803431048328</v>
      </c>
      <c r="AC14" s="14">
        <v>0.100649820516518</v>
      </c>
      <c r="AD14" s="14">
        <v>0.115189503886595</v>
      </c>
      <c r="AE14" s="14">
        <v>0.210925187124886</v>
      </c>
      <c r="AF14" s="14">
        <v>0.17757096205522399</v>
      </c>
      <c r="AG14" s="14">
        <v>0.18870302387906801</v>
      </c>
      <c r="AH14" s="14">
        <v>0.218864043813668</v>
      </c>
      <c r="AI14" s="14">
        <v>0.215390647271963</v>
      </c>
      <c r="AJ14" s="14">
        <v>0.18050664329709301</v>
      </c>
      <c r="AK14" s="14">
        <v>0.22369301003830999</v>
      </c>
      <c r="AL14" s="14">
        <v>0.23991927264297899</v>
      </c>
      <c r="AM14" s="14"/>
      <c r="AN14" s="14">
        <v>0.15724331823776699</v>
      </c>
      <c r="AO14" s="14">
        <v>0.16527572159457499</v>
      </c>
      <c r="AP14" s="14"/>
      <c r="AQ14" s="14">
        <v>0.16957928557423199</v>
      </c>
      <c r="AR14" s="14">
        <v>0.161374364791146</v>
      </c>
      <c r="AS14" s="14"/>
      <c r="AT14" s="14">
        <v>3.0118133624783001E-2</v>
      </c>
      <c r="AU14" s="14">
        <v>0.14410988963242799</v>
      </c>
      <c r="AV14" s="14">
        <v>0.27426457946759503</v>
      </c>
      <c r="AW14" s="14"/>
      <c r="AX14" s="14">
        <v>0.39475481999235901</v>
      </c>
    </row>
    <row r="15" spans="2:50" x14ac:dyDescent="0.3">
      <c r="B15" t="s">
        <v>75</v>
      </c>
      <c r="C15" s="14">
        <v>9.7722572618250805E-2</v>
      </c>
      <c r="D15" s="14">
        <v>0.101643614188328</v>
      </c>
      <c r="E15" s="14">
        <v>9.3762716710498503E-2</v>
      </c>
      <c r="F15" s="14"/>
      <c r="G15" s="14">
        <v>0.15573851470435199</v>
      </c>
      <c r="H15" s="14">
        <v>9.5115370548797706E-2</v>
      </c>
      <c r="I15" s="14">
        <v>0.119891216820944</v>
      </c>
      <c r="J15" s="14">
        <v>0.119412356520653</v>
      </c>
      <c r="K15" s="14">
        <v>5.0102083863899603E-2</v>
      </c>
      <c r="L15" s="14">
        <v>7.0632036058852099E-2</v>
      </c>
      <c r="M15" s="14"/>
      <c r="N15" s="14">
        <v>0.106574384262051</v>
      </c>
      <c r="O15" s="14">
        <v>7.7469689714013801E-2</v>
      </c>
      <c r="P15" s="14">
        <v>0.10420609104060299</v>
      </c>
      <c r="Q15" s="14">
        <v>9.9915188414281403E-2</v>
      </c>
      <c r="R15" s="14"/>
      <c r="S15" s="14">
        <v>6.5559217140442397E-2</v>
      </c>
      <c r="T15" s="14">
        <v>9.1295433570010506E-2</v>
      </c>
      <c r="U15" s="14">
        <v>0.14117135871092101</v>
      </c>
      <c r="V15" s="14"/>
      <c r="W15" s="14">
        <v>8.4849296786494E-2</v>
      </c>
      <c r="X15" s="14">
        <v>5.4246150691292898E-2</v>
      </c>
      <c r="Y15" s="14">
        <v>0.20801315051427699</v>
      </c>
      <c r="Z15" s="14"/>
      <c r="AA15" s="14">
        <v>8.39336206033542E-2</v>
      </c>
      <c r="AB15" s="14">
        <v>0.144186821454201</v>
      </c>
      <c r="AC15" s="14">
        <v>9.6023208470430305E-2</v>
      </c>
      <c r="AD15" s="14">
        <v>0.10275120634474499</v>
      </c>
      <c r="AE15" s="14">
        <v>9.68414735772712E-2</v>
      </c>
      <c r="AF15" s="14">
        <v>8.6937536570174695E-2</v>
      </c>
      <c r="AG15" s="14">
        <v>9.98189310386072E-2</v>
      </c>
      <c r="AH15" s="14">
        <v>3.7634714001148699E-2</v>
      </c>
      <c r="AI15" s="14">
        <v>0.113411466408445</v>
      </c>
      <c r="AJ15" s="14">
        <v>0.109853859244974</v>
      </c>
      <c r="AK15" s="14">
        <v>0</v>
      </c>
      <c r="AL15" s="14">
        <v>0.37125767290616701</v>
      </c>
      <c r="AM15" s="14"/>
      <c r="AN15" s="14">
        <v>8.9040313213260697E-2</v>
      </c>
      <c r="AO15" s="14">
        <v>0.10130969555352801</v>
      </c>
      <c r="AP15" s="14"/>
      <c r="AQ15" s="14">
        <v>9.8595164171492805E-2</v>
      </c>
      <c r="AR15" s="14">
        <v>9.7518856172076201E-2</v>
      </c>
      <c r="AS15" s="14"/>
      <c r="AT15" s="14">
        <v>3.6202956755401701E-2</v>
      </c>
      <c r="AU15" s="14">
        <v>0.14079448732295499</v>
      </c>
      <c r="AV15" s="14">
        <v>8.9317239903759504E-2</v>
      </c>
      <c r="AW15" s="14"/>
      <c r="AX15" s="14">
        <v>0.18022230928494301</v>
      </c>
    </row>
    <row r="16" spans="2:50" x14ac:dyDescent="0.3">
      <c r="B16" t="s">
        <v>76</v>
      </c>
      <c r="C16" s="14">
        <v>8.6147848407752498E-2</v>
      </c>
      <c r="D16" s="14">
        <v>9.50616313305679E-2</v>
      </c>
      <c r="E16" s="14">
        <v>7.8378740398148405E-2</v>
      </c>
      <c r="F16" s="14"/>
      <c r="G16" s="14">
        <v>7.2230792876605193E-2</v>
      </c>
      <c r="H16" s="14">
        <v>0.117976777757457</v>
      </c>
      <c r="I16" s="14">
        <v>9.8688196788472099E-2</v>
      </c>
      <c r="J16" s="14">
        <v>8.2832960319953505E-2</v>
      </c>
      <c r="K16" s="14">
        <v>7.2157069383464001E-2</v>
      </c>
      <c r="L16" s="14">
        <v>7.0863388492295606E-2</v>
      </c>
      <c r="M16" s="14"/>
      <c r="N16" s="14">
        <v>9.21771804132578E-2</v>
      </c>
      <c r="O16" s="14">
        <v>7.1484125885363306E-2</v>
      </c>
      <c r="P16" s="14">
        <v>0.11167312563227499</v>
      </c>
      <c r="Q16" s="14">
        <v>7.3837329613041805E-2</v>
      </c>
      <c r="R16" s="14"/>
      <c r="S16" s="14">
        <v>8.5972798654736296E-2</v>
      </c>
      <c r="T16" s="14">
        <v>6.0728734136151402E-2</v>
      </c>
      <c r="U16" s="14">
        <v>0.124469698591701</v>
      </c>
      <c r="V16" s="14"/>
      <c r="W16" s="14">
        <v>6.6921822157526595E-2</v>
      </c>
      <c r="X16" s="14">
        <v>8.5570060861077102E-2</v>
      </c>
      <c r="Y16" s="14">
        <v>0.123819876222763</v>
      </c>
      <c r="Z16" s="14"/>
      <c r="AA16" s="14">
        <v>0.11547909648334399</v>
      </c>
      <c r="AB16" s="14">
        <v>6.3780510615380495E-2</v>
      </c>
      <c r="AC16" s="14">
        <v>0.14022634060376099</v>
      </c>
      <c r="AD16" s="14">
        <v>5.41967241078046E-2</v>
      </c>
      <c r="AE16" s="14">
        <v>0.101988740091947</v>
      </c>
      <c r="AF16" s="14">
        <v>8.5534627300472704E-2</v>
      </c>
      <c r="AG16" s="14">
        <v>9.6698848787934694E-2</v>
      </c>
      <c r="AH16" s="14">
        <v>9.1050539439513203E-2</v>
      </c>
      <c r="AI16" s="14">
        <v>1.52106096862662E-2</v>
      </c>
      <c r="AJ16" s="14">
        <v>8.0350589684679202E-2</v>
      </c>
      <c r="AK16" s="14">
        <v>0.16526089233487401</v>
      </c>
      <c r="AL16" s="14">
        <v>0</v>
      </c>
      <c r="AM16" s="14"/>
      <c r="AN16" s="14">
        <v>8.4805228734556801E-2</v>
      </c>
      <c r="AO16" s="14">
        <v>8.6702559065246404E-2</v>
      </c>
      <c r="AP16" s="14"/>
      <c r="AQ16" s="14">
        <v>7.3204259969704394E-2</v>
      </c>
      <c r="AR16" s="14">
        <v>8.9169676693332395E-2</v>
      </c>
      <c r="AS16" s="14"/>
      <c r="AT16" s="14">
        <v>5.61593187701563E-2</v>
      </c>
      <c r="AU16" s="14">
        <v>0.127093479626081</v>
      </c>
      <c r="AV16" s="14">
        <v>6.8055331764114796E-2</v>
      </c>
      <c r="AW16" s="14"/>
      <c r="AX16" s="14">
        <v>0.174858924939852</v>
      </c>
    </row>
    <row r="17" spans="2:50" x14ac:dyDescent="0.3">
      <c r="B17" t="s">
        <v>77</v>
      </c>
      <c r="C17" s="14">
        <v>0.40328473913816199</v>
      </c>
      <c r="D17" s="14">
        <v>0.35866936875889099</v>
      </c>
      <c r="E17" s="14">
        <v>0.442567668367148</v>
      </c>
      <c r="F17" s="14"/>
      <c r="G17" s="14">
        <v>0.441242979092004</v>
      </c>
      <c r="H17" s="14">
        <v>0.291982508368761</v>
      </c>
      <c r="I17" s="14">
        <v>0.347708620026695</v>
      </c>
      <c r="J17" s="14">
        <v>0.35827017043913101</v>
      </c>
      <c r="K17" s="14">
        <v>0.478219597419339</v>
      </c>
      <c r="L17" s="14">
        <v>0.49436869656072702</v>
      </c>
      <c r="M17" s="14"/>
      <c r="N17" s="14">
        <v>0.44813888239420402</v>
      </c>
      <c r="O17" s="14">
        <v>0.4239093040429</v>
      </c>
      <c r="P17" s="14">
        <v>0.36896288191412002</v>
      </c>
      <c r="Q17" s="14">
        <v>0.39456558474287301</v>
      </c>
      <c r="R17" s="14"/>
      <c r="S17" s="14">
        <v>0.73114531135926497</v>
      </c>
      <c r="T17" s="14">
        <v>5.9611621749174899E-2</v>
      </c>
      <c r="U17" s="14">
        <v>0.41928001166664403</v>
      </c>
      <c r="V17" s="14"/>
      <c r="W17" s="14">
        <v>1.86489160679418E-2</v>
      </c>
      <c r="X17" s="14">
        <v>0.78930859380652796</v>
      </c>
      <c r="Y17" s="14">
        <v>0.33360299729722498</v>
      </c>
      <c r="Z17" s="14"/>
      <c r="AA17" s="14">
        <v>0.21912761076033299</v>
      </c>
      <c r="AB17" s="14">
        <v>0.41281049749438697</v>
      </c>
      <c r="AC17" s="14">
        <v>0.42532844743555298</v>
      </c>
      <c r="AD17" s="14">
        <v>0.45538184966745399</v>
      </c>
      <c r="AE17" s="14">
        <v>0.39431970606121802</v>
      </c>
      <c r="AF17" s="14">
        <v>0.41681212869303003</v>
      </c>
      <c r="AG17" s="14">
        <v>0.33672926666745701</v>
      </c>
      <c r="AH17" s="14">
        <v>0.34685325780482301</v>
      </c>
      <c r="AI17" s="14">
        <v>0.51445711930066895</v>
      </c>
      <c r="AJ17" s="14">
        <v>0.57008613835933297</v>
      </c>
      <c r="AK17" s="14">
        <v>0.38408139928506801</v>
      </c>
      <c r="AL17" s="14">
        <v>0.263943654407992</v>
      </c>
      <c r="AM17" s="14"/>
      <c r="AN17" s="14">
        <v>0.39850809331662101</v>
      </c>
      <c r="AO17" s="14">
        <v>0.40525823647115999</v>
      </c>
      <c r="AP17" s="14"/>
      <c r="AQ17" s="14">
        <v>0.412365615974225</v>
      </c>
      <c r="AR17" s="14">
        <v>0.40116470491330802</v>
      </c>
      <c r="AS17" s="14"/>
      <c r="AT17" s="14">
        <v>0.81556613378552301</v>
      </c>
      <c r="AU17" s="14">
        <v>0.44343512251924599</v>
      </c>
      <c r="AV17" s="14">
        <v>0.12236442093908501</v>
      </c>
      <c r="AW17" s="14"/>
      <c r="AX17" s="14">
        <v>5.7852138628279398E-2</v>
      </c>
    </row>
    <row r="18" spans="2:50" x14ac:dyDescent="0.3">
      <c r="B18" t="s">
        <v>78</v>
      </c>
      <c r="C18" s="14">
        <v>1.0161930241662001E-2</v>
      </c>
      <c r="D18" s="14">
        <v>9.4627190885121799E-3</v>
      </c>
      <c r="E18" s="14">
        <v>1.0905766206363099E-2</v>
      </c>
      <c r="F18" s="14"/>
      <c r="G18" s="14">
        <v>4.5356157492821196E-3</v>
      </c>
      <c r="H18" s="14">
        <v>1.53963555727032E-2</v>
      </c>
      <c r="I18" s="14">
        <v>1.58852499078658E-2</v>
      </c>
      <c r="J18" s="14">
        <v>1.2419920303724701E-2</v>
      </c>
      <c r="K18" s="14">
        <v>7.2613829876275703E-3</v>
      </c>
      <c r="L18" s="14">
        <v>5.0663207107572899E-3</v>
      </c>
      <c r="M18" s="14"/>
      <c r="N18" s="14">
        <v>1.9462407269316102E-2</v>
      </c>
      <c r="O18" s="14">
        <v>2.1988856529736801E-3</v>
      </c>
      <c r="P18" s="14">
        <v>1.8342125578273701E-2</v>
      </c>
      <c r="Q18" s="14">
        <v>4.4946065944688604E-3</v>
      </c>
      <c r="R18" s="14"/>
      <c r="S18" s="14">
        <v>9.4441263947859493E-3</v>
      </c>
      <c r="T18" s="14">
        <v>5.1565136266879001E-3</v>
      </c>
      <c r="U18" s="14">
        <v>1.1011159025262601E-2</v>
      </c>
      <c r="V18" s="14"/>
      <c r="W18" s="14">
        <v>1.4406621421531301E-3</v>
      </c>
      <c r="X18" s="14">
        <v>1.3052196937774201E-2</v>
      </c>
      <c r="Y18" s="14">
        <v>1.05078717148326E-2</v>
      </c>
      <c r="Z18" s="14"/>
      <c r="AA18" s="14">
        <v>0.11655355932262</v>
      </c>
      <c r="AB18" s="14">
        <v>2.37679180047289E-2</v>
      </c>
      <c r="AC18" s="14">
        <v>0</v>
      </c>
      <c r="AD18" s="14">
        <v>1.13109545831239E-2</v>
      </c>
      <c r="AE18" s="14">
        <v>7.4100146280159096E-3</v>
      </c>
      <c r="AF18" s="14">
        <v>0</v>
      </c>
      <c r="AG18" s="14">
        <v>9.7686331226696406E-3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/>
      <c r="AN18" s="14">
        <v>1.34419498862169E-2</v>
      </c>
      <c r="AO18" s="14">
        <v>8.8067721950846698E-3</v>
      </c>
      <c r="AP18" s="14"/>
      <c r="AQ18" s="14">
        <v>4.70893657103364E-3</v>
      </c>
      <c r="AR18" s="14">
        <v>1.1434993781488E-2</v>
      </c>
      <c r="AS18" s="14"/>
      <c r="AT18" s="14">
        <v>1.5748273788242201E-2</v>
      </c>
      <c r="AU18" s="14">
        <v>6.0672116502422197E-3</v>
      </c>
      <c r="AV18" s="14">
        <v>6.4091353968948397E-3</v>
      </c>
      <c r="AW18" s="14"/>
      <c r="AX18" s="14">
        <v>0</v>
      </c>
    </row>
    <row r="19" spans="2:50" x14ac:dyDescent="0.3">
      <c r="B19" t="s">
        <v>79</v>
      </c>
      <c r="C19" s="14">
        <v>2.51491584711213E-2</v>
      </c>
      <c r="D19" s="14">
        <v>1.11680172175086E-2</v>
      </c>
      <c r="E19" s="14">
        <v>3.7913868427606003E-2</v>
      </c>
      <c r="F19" s="14"/>
      <c r="G19" s="14">
        <v>2.4748875607172999E-2</v>
      </c>
      <c r="H19" s="14">
        <v>5.1830292543938498E-2</v>
      </c>
      <c r="I19" s="14">
        <v>1.23307422055329E-2</v>
      </c>
      <c r="J19" s="14">
        <v>4.1246566784197303E-2</v>
      </c>
      <c r="K19" s="14">
        <v>2.29074027200981E-2</v>
      </c>
      <c r="L19" s="14">
        <v>2.2508683329770201E-3</v>
      </c>
      <c r="M19" s="14"/>
      <c r="N19" s="14">
        <v>3.3840505145562701E-2</v>
      </c>
      <c r="O19" s="14">
        <v>2.29473854189245E-2</v>
      </c>
      <c r="P19" s="14">
        <v>2.4940898276763698E-2</v>
      </c>
      <c r="Q19" s="14">
        <v>2.2386451578053398E-2</v>
      </c>
      <c r="R19" s="14"/>
      <c r="S19" s="14">
        <v>7.4531330029108797E-3</v>
      </c>
      <c r="T19" s="14">
        <v>2.76569355117321E-3</v>
      </c>
      <c r="U19" s="14">
        <v>3.5823278361066802E-2</v>
      </c>
      <c r="V19" s="14"/>
      <c r="W19" s="14">
        <v>7.8204279534074099E-3</v>
      </c>
      <c r="X19" s="14">
        <v>5.75437609436089E-3</v>
      </c>
      <c r="Y19" s="14">
        <v>6.6001176541153797E-2</v>
      </c>
      <c r="Z19" s="14"/>
      <c r="AA19" s="14">
        <v>0.15919169436865799</v>
      </c>
      <c r="AB19" s="14">
        <v>5.6566351192271699E-2</v>
      </c>
      <c r="AC19" s="14">
        <v>3.7282618164112297E-2</v>
      </c>
      <c r="AD19" s="14">
        <v>2.55065946578256E-2</v>
      </c>
      <c r="AE19" s="14">
        <v>0</v>
      </c>
      <c r="AF19" s="14">
        <v>1.8577683360325101E-2</v>
      </c>
      <c r="AG19" s="14">
        <v>8.5737836681040892E-3</v>
      </c>
      <c r="AH19" s="14">
        <v>0</v>
      </c>
      <c r="AI19" s="14">
        <v>1.23151816015929E-2</v>
      </c>
      <c r="AJ19" s="14">
        <v>0</v>
      </c>
      <c r="AK19" s="14">
        <v>0</v>
      </c>
      <c r="AL19" s="14">
        <v>0</v>
      </c>
      <c r="AM19" s="14"/>
      <c r="AN19" s="14">
        <v>2.2986365655304E-2</v>
      </c>
      <c r="AO19" s="14">
        <v>2.6042728146016401E-2</v>
      </c>
      <c r="AP19" s="14"/>
      <c r="AQ19" s="14">
        <v>1.8002508146811601E-2</v>
      </c>
      <c r="AR19" s="14">
        <v>2.6817625465457001E-2</v>
      </c>
      <c r="AS19" s="14"/>
      <c r="AT19" s="14">
        <v>7.81362301704004E-3</v>
      </c>
      <c r="AU19" s="14">
        <v>2.0807047448884401E-2</v>
      </c>
      <c r="AV19" s="14">
        <v>9.6838669828373802E-3</v>
      </c>
      <c r="AW19" s="14"/>
      <c r="AX19" s="14">
        <v>2.5324208465751001E-2</v>
      </c>
    </row>
    <row r="20" spans="2:50" x14ac:dyDescent="0.3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1" spans="2:50" x14ac:dyDescent="0.3">
      <c r="B21" s="6" t="s">
        <v>84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</row>
    <row r="22" spans="2:50" x14ac:dyDescent="0.3">
      <c r="B22" s="24" t="s">
        <v>82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</row>
    <row r="23" spans="2:50" x14ac:dyDescent="0.3">
      <c r="B23" t="s">
        <v>73</v>
      </c>
      <c r="C23" s="14">
        <v>0.15449336590944299</v>
      </c>
      <c r="D23" s="14">
        <v>0.16433637536449999</v>
      </c>
      <c r="E23" s="14">
        <v>0.14638597670644901</v>
      </c>
      <c r="F23" s="14"/>
      <c r="G23" s="14">
        <v>0.11069550570931599</v>
      </c>
      <c r="H23" s="14">
        <v>0.12672455839763799</v>
      </c>
      <c r="I23" s="14">
        <v>0.13933074551775801</v>
      </c>
      <c r="J23" s="14">
        <v>0.168595762813465</v>
      </c>
      <c r="K23" s="14">
        <v>0.17722894752544099</v>
      </c>
      <c r="L23" s="14">
        <v>0.18620269718252899</v>
      </c>
      <c r="M23" s="14"/>
      <c r="N23" s="14">
        <v>0.115546929597802</v>
      </c>
      <c r="O23" s="14">
        <v>0.16724636284210001</v>
      </c>
      <c r="P23" s="14">
        <v>0.14446900129575399</v>
      </c>
      <c r="Q23" s="14">
        <v>0.17274982102603501</v>
      </c>
      <c r="R23" s="14"/>
      <c r="S23" s="14">
        <v>3.98107511872096E-2</v>
      </c>
      <c r="T23" s="14">
        <v>0.34641428209716002</v>
      </c>
      <c r="U23" s="14">
        <v>7.4448670347291801E-2</v>
      </c>
      <c r="V23" s="14"/>
      <c r="W23" s="14">
        <v>0.35196131697528299</v>
      </c>
      <c r="X23" s="14">
        <v>2.5584705235231299E-2</v>
      </c>
      <c r="Y23" s="14">
        <v>5.4945541936912798E-2</v>
      </c>
      <c r="Z23" s="14"/>
      <c r="AA23" s="14">
        <v>7.8161080260283705E-2</v>
      </c>
      <c r="AB23" s="14">
        <v>0.11909456662969101</v>
      </c>
      <c r="AC23" s="14">
        <v>0.118141150445163</v>
      </c>
      <c r="AD23" s="14">
        <v>0.17686623111590899</v>
      </c>
      <c r="AE23" s="14">
        <v>0.15448223348895099</v>
      </c>
      <c r="AF23" s="14">
        <v>0.15999826571876899</v>
      </c>
      <c r="AG23" s="14">
        <v>0.181910362152963</v>
      </c>
      <c r="AH23" s="14">
        <v>0.16967463363643201</v>
      </c>
      <c r="AI23" s="14">
        <v>0.171652287077455</v>
      </c>
      <c r="AJ23" s="14">
        <v>0.14323674488823701</v>
      </c>
      <c r="AK23" s="14">
        <v>0</v>
      </c>
      <c r="AL23" s="14">
        <v>0.12487940004286301</v>
      </c>
      <c r="AM23" s="14"/>
      <c r="AN23" s="14">
        <v>0.17020051861478799</v>
      </c>
      <c r="AO23" s="14">
        <v>0.148003869905112</v>
      </c>
      <c r="AP23" s="14"/>
      <c r="AQ23" s="14">
        <v>0.14626867129687601</v>
      </c>
      <c r="AR23" s="14">
        <v>0.156413514633228</v>
      </c>
      <c r="AS23" s="14"/>
      <c r="AT23" s="14">
        <v>2.8702794085867699E-2</v>
      </c>
      <c r="AU23" s="14">
        <v>7.5310141314078594E-2</v>
      </c>
      <c r="AV23" s="14">
        <v>0.31971188988583199</v>
      </c>
      <c r="AW23" s="14"/>
      <c r="AX23" s="14">
        <v>0.12757111260485801</v>
      </c>
    </row>
    <row r="24" spans="2:50" x14ac:dyDescent="0.3">
      <c r="B24" t="s">
        <v>74</v>
      </c>
      <c r="C24" s="14">
        <v>0.174344548537989</v>
      </c>
      <c r="D24" s="14">
        <v>0.21107993381301901</v>
      </c>
      <c r="E24" s="14">
        <v>0.14089113918260199</v>
      </c>
      <c r="F24" s="14"/>
      <c r="G24" s="14">
        <v>0.1448503602682</v>
      </c>
      <c r="H24" s="14">
        <v>0.19966950179433901</v>
      </c>
      <c r="I24" s="14">
        <v>0.20178754171701099</v>
      </c>
      <c r="J24" s="14">
        <v>0.16230353822933699</v>
      </c>
      <c r="K24" s="14">
        <v>0.14806635988962899</v>
      </c>
      <c r="L24" s="14">
        <v>0.17813483265431701</v>
      </c>
      <c r="M24" s="14"/>
      <c r="N24" s="14">
        <v>0.14833648991112899</v>
      </c>
      <c r="O24" s="14">
        <v>0.194938386355128</v>
      </c>
      <c r="P24" s="14">
        <v>0.16727618140071901</v>
      </c>
      <c r="Q24" s="14">
        <v>0.180397793350421</v>
      </c>
      <c r="R24" s="14"/>
      <c r="S24" s="14">
        <v>6.6038410352042706E-2</v>
      </c>
      <c r="T24" s="14">
        <v>0.33076541358714801</v>
      </c>
      <c r="U24" s="14">
        <v>0.14786757339489301</v>
      </c>
      <c r="V24" s="14"/>
      <c r="W24" s="14">
        <v>0.34993090762221801</v>
      </c>
      <c r="X24" s="14">
        <v>5.21815231244998E-2</v>
      </c>
      <c r="Y24" s="14">
        <v>9.1966160328937993E-2</v>
      </c>
      <c r="Z24" s="14"/>
      <c r="AA24" s="14">
        <v>8.7498867392151694E-2</v>
      </c>
      <c r="AB24" s="14">
        <v>0.13243244283126901</v>
      </c>
      <c r="AC24" s="14">
        <v>0.108813071014723</v>
      </c>
      <c r="AD24" s="14">
        <v>0.13443933417099299</v>
      </c>
      <c r="AE24" s="14">
        <v>0.18884113579310999</v>
      </c>
      <c r="AF24" s="14">
        <v>0.17768328245985701</v>
      </c>
      <c r="AG24" s="14">
        <v>0.22692821529228299</v>
      </c>
      <c r="AH24" s="14">
        <v>0.33420902639773697</v>
      </c>
      <c r="AI24" s="14">
        <v>0.14877676513451199</v>
      </c>
      <c r="AJ24" s="14">
        <v>0.15114097631274101</v>
      </c>
      <c r="AK24" s="14">
        <v>0.112702059879861</v>
      </c>
      <c r="AL24" s="14">
        <v>0.24718894929726601</v>
      </c>
      <c r="AM24" s="14"/>
      <c r="AN24" s="14">
        <v>0.172727688946157</v>
      </c>
      <c r="AO24" s="14">
        <v>0.175012562917017</v>
      </c>
      <c r="AP24" s="14"/>
      <c r="AQ24" s="14">
        <v>0.19004763257749299</v>
      </c>
      <c r="AR24" s="14">
        <v>0.17067848454433401</v>
      </c>
      <c r="AS24" s="14"/>
      <c r="AT24" s="14">
        <v>3.9190388093912003E-2</v>
      </c>
      <c r="AU24" s="14">
        <v>0.112949999773395</v>
      </c>
      <c r="AV24" s="14">
        <v>0.33068415584989702</v>
      </c>
      <c r="AW24" s="14"/>
      <c r="AX24" s="14">
        <v>0.23406011677517799</v>
      </c>
    </row>
    <row r="25" spans="2:50" x14ac:dyDescent="0.3">
      <c r="B25" t="s">
        <v>75</v>
      </c>
      <c r="C25" s="14">
        <v>0.14260656494427801</v>
      </c>
      <c r="D25" s="14">
        <v>0.14966329907322701</v>
      </c>
      <c r="E25" s="14">
        <v>0.13602951061912</v>
      </c>
      <c r="F25" s="14"/>
      <c r="G25" s="14">
        <v>0.17402237337759399</v>
      </c>
      <c r="H25" s="14">
        <v>0.17690003618130301</v>
      </c>
      <c r="I25" s="14">
        <v>0.17322789481949999</v>
      </c>
      <c r="J25" s="14">
        <v>0.15575132774737999</v>
      </c>
      <c r="K25" s="14">
        <v>0.104639112068612</v>
      </c>
      <c r="L25" s="14">
        <v>9.1768449627681506E-2</v>
      </c>
      <c r="M25" s="14"/>
      <c r="N25" s="14">
        <v>0.13568139182245001</v>
      </c>
      <c r="O25" s="14">
        <v>0.12657186679910801</v>
      </c>
      <c r="P25" s="14">
        <v>0.13929200440725301</v>
      </c>
      <c r="Q25" s="14">
        <v>0.156573155655128</v>
      </c>
      <c r="R25" s="14"/>
      <c r="S25" s="14">
        <v>9.9750475096353194E-2</v>
      </c>
      <c r="T25" s="14">
        <v>0.148049904593031</v>
      </c>
      <c r="U25" s="14">
        <v>0.19445686233502399</v>
      </c>
      <c r="V25" s="14"/>
      <c r="W25" s="14">
        <v>0.16410254232772101</v>
      </c>
      <c r="X25" s="14">
        <v>8.2661989203247396E-2</v>
      </c>
      <c r="Y25" s="14">
        <v>0.25220106603759102</v>
      </c>
      <c r="Z25" s="14"/>
      <c r="AA25" s="14">
        <v>0.21605641832353201</v>
      </c>
      <c r="AB25" s="14">
        <v>0.160863207376304</v>
      </c>
      <c r="AC25" s="14">
        <v>0.16732852911136201</v>
      </c>
      <c r="AD25" s="14">
        <v>0.117296897232811</v>
      </c>
      <c r="AE25" s="14">
        <v>0.127454416926815</v>
      </c>
      <c r="AF25" s="14">
        <v>0.16960553621912799</v>
      </c>
      <c r="AG25" s="14">
        <v>0.161612747894811</v>
      </c>
      <c r="AH25" s="14">
        <v>0.11196762005875401</v>
      </c>
      <c r="AI25" s="14">
        <v>8.7113239200861503E-2</v>
      </c>
      <c r="AJ25" s="14">
        <v>9.2117735301001605E-2</v>
      </c>
      <c r="AK25" s="14">
        <v>0</v>
      </c>
      <c r="AL25" s="14">
        <v>0.363987996251879</v>
      </c>
      <c r="AM25" s="14"/>
      <c r="AN25" s="14">
        <v>0.12759041189616499</v>
      </c>
      <c r="AO25" s="14">
        <v>0.14881057066283199</v>
      </c>
      <c r="AP25" s="14"/>
      <c r="AQ25" s="14">
        <v>0.16035200959752</v>
      </c>
      <c r="AR25" s="14">
        <v>0.138463688581203</v>
      </c>
      <c r="AS25" s="14"/>
      <c r="AT25" s="14">
        <v>4.1389972526309E-2</v>
      </c>
      <c r="AU25" s="14">
        <v>0.21335310128750601</v>
      </c>
      <c r="AV25" s="14">
        <v>0.13800024807067299</v>
      </c>
      <c r="AW25" s="14"/>
      <c r="AX25" s="14">
        <v>0.29346276437124402</v>
      </c>
    </row>
    <row r="26" spans="2:50" x14ac:dyDescent="0.3">
      <c r="B26" t="s">
        <v>76</v>
      </c>
      <c r="C26" s="14">
        <v>0.108406840840976</v>
      </c>
      <c r="D26" s="14">
        <v>0.11631459037243</v>
      </c>
      <c r="E26" s="14">
        <v>0.101768651178271</v>
      </c>
      <c r="F26" s="14"/>
      <c r="G26" s="14">
        <v>9.5449746679037994E-2</v>
      </c>
      <c r="H26" s="14">
        <v>0.11572236537451</v>
      </c>
      <c r="I26" s="14">
        <v>0.117544933826396</v>
      </c>
      <c r="J26" s="14">
        <v>0.105237718795297</v>
      </c>
      <c r="K26" s="14">
        <v>0.100138130270558</v>
      </c>
      <c r="L26" s="14">
        <v>0.11138752300728599</v>
      </c>
      <c r="M26" s="14"/>
      <c r="N26" s="14">
        <v>0.14032068510932499</v>
      </c>
      <c r="O26" s="14">
        <v>0.10434832241552</v>
      </c>
      <c r="P26" s="14">
        <v>0.11108977643283401</v>
      </c>
      <c r="Q26" s="14">
        <v>9.3802259075745298E-2</v>
      </c>
      <c r="R26" s="14"/>
      <c r="S26" s="14">
        <v>0.118773303160132</v>
      </c>
      <c r="T26" s="14">
        <v>6.9506770831288395E-2</v>
      </c>
      <c r="U26" s="14">
        <v>0.160027181164418</v>
      </c>
      <c r="V26" s="14"/>
      <c r="W26" s="14">
        <v>6.1391538684465903E-2</v>
      </c>
      <c r="X26" s="14">
        <v>0.13554546841344201</v>
      </c>
      <c r="Y26" s="14">
        <v>0.128541626558074</v>
      </c>
      <c r="Z26" s="14"/>
      <c r="AA26" s="14">
        <v>0.123544909484788</v>
      </c>
      <c r="AB26" s="14">
        <v>8.9248714025836201E-2</v>
      </c>
      <c r="AC26" s="14">
        <v>0.12934202269429901</v>
      </c>
      <c r="AD26" s="14">
        <v>0.11117545092482101</v>
      </c>
      <c r="AE26" s="14">
        <v>0.112681550608346</v>
      </c>
      <c r="AF26" s="14">
        <v>0.12951775896300699</v>
      </c>
      <c r="AG26" s="14">
        <v>9.1363956181234898E-2</v>
      </c>
      <c r="AH26" s="14">
        <v>8.8249659737522496E-2</v>
      </c>
      <c r="AI26" s="14">
        <v>7.2622468013911604E-2</v>
      </c>
      <c r="AJ26" s="14">
        <v>0.13594626891071099</v>
      </c>
      <c r="AK26" s="14">
        <v>0.38831975931287999</v>
      </c>
      <c r="AL26" s="14">
        <v>0</v>
      </c>
      <c r="AM26" s="14"/>
      <c r="AN26" s="14">
        <v>0.101468749734499</v>
      </c>
      <c r="AO26" s="14">
        <v>0.111273351109119</v>
      </c>
      <c r="AP26" s="14"/>
      <c r="AQ26" s="14">
        <v>0.11070298098331199</v>
      </c>
      <c r="AR26" s="14">
        <v>0.107870780747365</v>
      </c>
      <c r="AS26" s="14"/>
      <c r="AT26" s="14">
        <v>0.10295498790020501</v>
      </c>
      <c r="AU26" s="14">
        <v>0.160850880497485</v>
      </c>
      <c r="AV26" s="14">
        <v>6.9516667212352196E-2</v>
      </c>
      <c r="AW26" s="14"/>
      <c r="AX26" s="14">
        <v>0.15200897179956999</v>
      </c>
    </row>
    <row r="27" spans="2:50" x14ac:dyDescent="0.3">
      <c r="B27" t="s">
        <v>77</v>
      </c>
      <c r="C27" s="14">
        <v>0.32472604876286199</v>
      </c>
      <c r="D27" s="14">
        <v>0.30544642536718503</v>
      </c>
      <c r="E27" s="14">
        <v>0.34037503279201797</v>
      </c>
      <c r="F27" s="14"/>
      <c r="G27" s="14">
        <v>0.33490397108155101</v>
      </c>
      <c r="H27" s="14">
        <v>0.24442289228262801</v>
      </c>
      <c r="I27" s="14">
        <v>0.27527314590155699</v>
      </c>
      <c r="J27" s="14">
        <v>0.280896945095578</v>
      </c>
      <c r="K27" s="14">
        <v>0.38935079483373403</v>
      </c>
      <c r="L27" s="14">
        <v>0.40779193503796202</v>
      </c>
      <c r="M27" s="14"/>
      <c r="N27" s="14">
        <v>0.36778908913899899</v>
      </c>
      <c r="O27" s="14">
        <v>0.32498249148851899</v>
      </c>
      <c r="P27" s="14">
        <v>0.34307965586166</v>
      </c>
      <c r="Q27" s="14">
        <v>0.29203013867426902</v>
      </c>
      <c r="R27" s="14"/>
      <c r="S27" s="14">
        <v>0.59869890561163797</v>
      </c>
      <c r="T27" s="14">
        <v>6.1898279956988302E-2</v>
      </c>
      <c r="U27" s="14">
        <v>0.312206836566505</v>
      </c>
      <c r="V27" s="14"/>
      <c r="W27" s="14">
        <v>3.6826136679200198E-2</v>
      </c>
      <c r="X27" s="14">
        <v>0.65000216419265799</v>
      </c>
      <c r="Y27" s="14">
        <v>0.18897522060517999</v>
      </c>
      <c r="Z27" s="14"/>
      <c r="AA27" s="14">
        <v>7.8287971172408904E-2</v>
      </c>
      <c r="AB27" s="14">
        <v>0.26522180250601002</v>
      </c>
      <c r="AC27" s="14">
        <v>0.31644209826485198</v>
      </c>
      <c r="AD27" s="14">
        <v>0.36948846142721897</v>
      </c>
      <c r="AE27" s="14">
        <v>0.38184548403467999</v>
      </c>
      <c r="AF27" s="14">
        <v>0.310560389107436</v>
      </c>
      <c r="AG27" s="14">
        <v>0.28260877108282301</v>
      </c>
      <c r="AH27" s="14">
        <v>0.29001767524543298</v>
      </c>
      <c r="AI27" s="14">
        <v>0.47544649570829201</v>
      </c>
      <c r="AJ27" s="14">
        <v>0.47755827458730898</v>
      </c>
      <c r="AK27" s="14">
        <v>0.16768601435088001</v>
      </c>
      <c r="AL27" s="14">
        <v>0.121191079357974</v>
      </c>
      <c r="AM27" s="14"/>
      <c r="AN27" s="14">
        <v>0.33199826483517503</v>
      </c>
      <c r="AO27" s="14">
        <v>0.321721492938569</v>
      </c>
      <c r="AP27" s="14"/>
      <c r="AQ27" s="14">
        <v>0.316427751772689</v>
      </c>
      <c r="AR27" s="14">
        <v>0.32666338080080998</v>
      </c>
      <c r="AS27" s="14"/>
      <c r="AT27" s="14">
        <v>0.74483232916156905</v>
      </c>
      <c r="AU27" s="14">
        <v>0.32018428252984099</v>
      </c>
      <c r="AV27" s="14">
        <v>9.8969894601569103E-2</v>
      </c>
      <c r="AW27" s="14"/>
      <c r="AX27" s="14">
        <v>7.4699909774509896E-2</v>
      </c>
    </row>
    <row r="28" spans="2:50" x14ac:dyDescent="0.3">
      <c r="B28" t="s">
        <v>78</v>
      </c>
      <c r="C28" s="14">
        <v>4.8763361767556399E-2</v>
      </c>
      <c r="D28" s="14">
        <v>2.75108245924773E-2</v>
      </c>
      <c r="E28" s="14">
        <v>6.8288237869595703E-2</v>
      </c>
      <c r="F28" s="14"/>
      <c r="G28" s="14">
        <v>8.7077390832833404E-2</v>
      </c>
      <c r="H28" s="14">
        <v>8.6596834813048904E-2</v>
      </c>
      <c r="I28" s="14">
        <v>4.2338213667147101E-2</v>
      </c>
      <c r="J28" s="14">
        <v>5.3516754887246699E-2</v>
      </c>
      <c r="K28" s="14">
        <v>3.07329096957299E-2</v>
      </c>
      <c r="L28" s="14">
        <v>1.03818623834425E-2</v>
      </c>
      <c r="M28" s="14"/>
      <c r="N28" s="14">
        <v>3.8428064396746398E-2</v>
      </c>
      <c r="O28" s="14">
        <v>4.2738791328890802E-2</v>
      </c>
      <c r="P28" s="14">
        <v>4.0985044465970698E-2</v>
      </c>
      <c r="Q28" s="14">
        <v>6.2045410749320302E-2</v>
      </c>
      <c r="R28" s="14"/>
      <c r="S28" s="14">
        <v>4.7157182480382899E-2</v>
      </c>
      <c r="T28" s="14">
        <v>2.08631506912722E-2</v>
      </c>
      <c r="U28" s="14">
        <v>5.8927111986674802E-2</v>
      </c>
      <c r="V28" s="14"/>
      <c r="W28" s="14">
        <v>1.46126886893557E-2</v>
      </c>
      <c r="X28" s="14">
        <v>3.2663853500111903E-2</v>
      </c>
      <c r="Y28" s="14">
        <v>0.17216062111264699</v>
      </c>
      <c r="Z28" s="14"/>
      <c r="AA28" s="14">
        <v>0.175611393230203</v>
      </c>
      <c r="AB28" s="14">
        <v>0.11549595884007199</v>
      </c>
      <c r="AC28" s="14">
        <v>0.11435800821697099</v>
      </c>
      <c r="AD28" s="14">
        <v>4.5330612805176501E-2</v>
      </c>
      <c r="AE28" s="14">
        <v>2.55093609677878E-2</v>
      </c>
      <c r="AF28" s="14">
        <v>1.33724287377192E-2</v>
      </c>
      <c r="AG28" s="14">
        <v>3.1066796043784799E-2</v>
      </c>
      <c r="AH28" s="14">
        <v>0</v>
      </c>
      <c r="AI28" s="14">
        <v>3.2073563263376001E-2</v>
      </c>
      <c r="AJ28" s="14">
        <v>0</v>
      </c>
      <c r="AK28" s="14">
        <v>0.12338977122774</v>
      </c>
      <c r="AL28" s="14">
        <v>0.14275257505001801</v>
      </c>
      <c r="AM28" s="14"/>
      <c r="AN28" s="14">
        <v>4.9745830911650898E-2</v>
      </c>
      <c r="AO28" s="14">
        <v>4.8357449269945597E-2</v>
      </c>
      <c r="AP28" s="14"/>
      <c r="AQ28" s="14">
        <v>3.9546742397235303E-2</v>
      </c>
      <c r="AR28" s="14">
        <v>5.0915086634579498E-2</v>
      </c>
      <c r="AS28" s="14"/>
      <c r="AT28" s="14">
        <v>2.4364343393061601E-2</v>
      </c>
      <c r="AU28" s="14">
        <v>6.4868364184340499E-2</v>
      </c>
      <c r="AV28" s="14">
        <v>2.3930459580791898E-2</v>
      </c>
      <c r="AW28" s="14"/>
      <c r="AX28" s="14">
        <v>5.0559469914853002E-2</v>
      </c>
    </row>
    <row r="29" spans="2:50" x14ac:dyDescent="0.3">
      <c r="B29" t="s">
        <v>79</v>
      </c>
      <c r="C29" s="14">
        <v>4.6659269236894799E-2</v>
      </c>
      <c r="D29" s="14">
        <v>2.5648551417162001E-2</v>
      </c>
      <c r="E29" s="14">
        <v>6.6261451651945094E-2</v>
      </c>
      <c r="F29" s="14"/>
      <c r="G29" s="14">
        <v>5.3000652051466902E-2</v>
      </c>
      <c r="H29" s="14">
        <v>4.9963811156532201E-2</v>
      </c>
      <c r="I29" s="14">
        <v>5.0497524550630897E-2</v>
      </c>
      <c r="J29" s="14">
        <v>7.3697952431695593E-2</v>
      </c>
      <c r="K29" s="14">
        <v>4.9843745716294602E-2</v>
      </c>
      <c r="L29" s="14">
        <v>1.4332700106782901E-2</v>
      </c>
      <c r="M29" s="14"/>
      <c r="N29" s="14">
        <v>5.3897350023548903E-2</v>
      </c>
      <c r="O29" s="14">
        <v>3.9173778770734601E-2</v>
      </c>
      <c r="P29" s="14">
        <v>5.3808336135808203E-2</v>
      </c>
      <c r="Q29" s="14">
        <v>4.2401421469081803E-2</v>
      </c>
      <c r="R29" s="14"/>
      <c r="S29" s="14">
        <v>2.97709721122408E-2</v>
      </c>
      <c r="T29" s="14">
        <v>2.2502198243112299E-2</v>
      </c>
      <c r="U29" s="14">
        <v>5.2065764205193203E-2</v>
      </c>
      <c r="V29" s="14"/>
      <c r="W29" s="14">
        <v>2.1174869021755999E-2</v>
      </c>
      <c r="X29" s="14">
        <v>2.13602963308092E-2</v>
      </c>
      <c r="Y29" s="14">
        <v>0.111209763420657</v>
      </c>
      <c r="Z29" s="14"/>
      <c r="AA29" s="14">
        <v>0.24083936013663301</v>
      </c>
      <c r="AB29" s="14">
        <v>0.117643307790817</v>
      </c>
      <c r="AC29" s="14">
        <v>4.5575120252630198E-2</v>
      </c>
      <c r="AD29" s="14">
        <v>4.5403012323071E-2</v>
      </c>
      <c r="AE29" s="14">
        <v>9.1858181803107907E-3</v>
      </c>
      <c r="AF29" s="14">
        <v>3.9262338794084202E-2</v>
      </c>
      <c r="AG29" s="14">
        <v>2.4509151352100401E-2</v>
      </c>
      <c r="AH29" s="14">
        <v>5.8813849241213401E-3</v>
      </c>
      <c r="AI29" s="14">
        <v>1.23151816015929E-2</v>
      </c>
      <c r="AJ29" s="14">
        <v>0</v>
      </c>
      <c r="AK29" s="14">
        <v>0.20790239522863899</v>
      </c>
      <c r="AL29" s="14">
        <v>0</v>
      </c>
      <c r="AM29" s="14"/>
      <c r="AN29" s="14">
        <v>4.6268535061564801E-2</v>
      </c>
      <c r="AO29" s="14">
        <v>4.6820703197404799E-2</v>
      </c>
      <c r="AP29" s="14"/>
      <c r="AQ29" s="14">
        <v>3.6654211374873798E-2</v>
      </c>
      <c r="AR29" s="14">
        <v>4.8995064058479698E-2</v>
      </c>
      <c r="AS29" s="14"/>
      <c r="AT29" s="14">
        <v>1.8565184839075401E-2</v>
      </c>
      <c r="AU29" s="14">
        <v>5.2483230413354301E-2</v>
      </c>
      <c r="AV29" s="14">
        <v>1.9186684798884301E-2</v>
      </c>
      <c r="AW29" s="14"/>
      <c r="AX29" s="14">
        <v>6.7637654759787294E-2</v>
      </c>
    </row>
    <row r="30" spans="2:50" x14ac:dyDescent="0.3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2:50" x14ac:dyDescent="0.3">
      <c r="B31" s="6" t="s">
        <v>85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</row>
    <row r="32" spans="2:50" x14ac:dyDescent="0.3">
      <c r="B32" s="24" t="s">
        <v>82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2:50" x14ac:dyDescent="0.3">
      <c r="B33" t="s">
        <v>73</v>
      </c>
      <c r="C33" s="14">
        <v>2.9301754024642902E-2</v>
      </c>
      <c r="D33" s="14">
        <v>4.1080991224691298E-2</v>
      </c>
      <c r="E33" s="14">
        <v>1.8363549324174701E-2</v>
      </c>
      <c r="F33" s="14"/>
      <c r="G33" s="14">
        <v>1.12251602359265E-2</v>
      </c>
      <c r="H33" s="14">
        <v>7.70179458476144E-2</v>
      </c>
      <c r="I33" s="14">
        <v>4.0213178157555901E-2</v>
      </c>
      <c r="J33" s="14">
        <v>1.33802185838423E-2</v>
      </c>
      <c r="K33" s="14">
        <v>2.2289893616400901E-2</v>
      </c>
      <c r="L33" s="14">
        <v>8.2610741807328195E-3</v>
      </c>
      <c r="M33" s="14"/>
      <c r="N33" s="14">
        <v>1.7428138507770401E-2</v>
      </c>
      <c r="O33" s="14">
        <v>2.7816975427214501E-2</v>
      </c>
      <c r="P33" s="14">
        <v>4.8227306154010503E-2</v>
      </c>
      <c r="Q33" s="14">
        <v>2.2857449051736901E-2</v>
      </c>
      <c r="R33" s="14"/>
      <c r="S33" s="14">
        <v>4.1296980968550001E-2</v>
      </c>
      <c r="T33" s="14">
        <v>3.1448991240604303E-2</v>
      </c>
      <c r="U33" s="14">
        <v>1.12655670625248E-2</v>
      </c>
      <c r="V33" s="14"/>
      <c r="W33" s="14">
        <v>3.7152651417268402E-2</v>
      </c>
      <c r="X33" s="14">
        <v>3.0782877799192001E-2</v>
      </c>
      <c r="Y33" s="14">
        <v>1.38157996031083E-2</v>
      </c>
      <c r="Z33" s="14"/>
      <c r="AA33" s="14">
        <v>1.6064574753705801E-2</v>
      </c>
      <c r="AB33" s="14">
        <v>1.7106283609415799E-2</v>
      </c>
      <c r="AC33" s="14">
        <v>2.1676821440699299E-2</v>
      </c>
      <c r="AD33" s="14">
        <v>2.69267733674146E-2</v>
      </c>
      <c r="AE33" s="14">
        <v>2.7747052348792101E-2</v>
      </c>
      <c r="AF33" s="14">
        <v>3.8391477430167797E-2</v>
      </c>
      <c r="AG33" s="14">
        <v>3.78159702241644E-2</v>
      </c>
      <c r="AH33" s="14">
        <v>2.97649041266859E-2</v>
      </c>
      <c r="AI33" s="14">
        <v>4.6231346672278802E-2</v>
      </c>
      <c r="AJ33" s="14">
        <v>1.8494504933119198E-2</v>
      </c>
      <c r="AK33" s="14">
        <v>0</v>
      </c>
      <c r="AL33" s="14">
        <v>0.245426442851023</v>
      </c>
      <c r="AM33" s="14"/>
      <c r="AN33" s="14">
        <v>4.4847250877867999E-2</v>
      </c>
      <c r="AO33" s="14">
        <v>2.2879047019316801E-2</v>
      </c>
      <c r="AP33" s="14"/>
      <c r="AQ33" s="14">
        <v>2.0603116792314601E-2</v>
      </c>
      <c r="AR33" s="14">
        <v>3.1332550056242699E-2</v>
      </c>
      <c r="AS33" s="14"/>
      <c r="AT33" s="14">
        <v>1.7588366311325699E-2</v>
      </c>
      <c r="AU33" s="14">
        <v>1.3351803538402001E-2</v>
      </c>
      <c r="AV33" s="14">
        <v>5.6365535855804998E-2</v>
      </c>
      <c r="AW33" s="14"/>
      <c r="AX33" s="14">
        <v>6.7365590226265204E-2</v>
      </c>
    </row>
    <row r="34" spans="2:50" x14ac:dyDescent="0.3">
      <c r="B34" t="s">
        <v>74</v>
      </c>
      <c r="C34" s="14">
        <v>8.1022976214436201E-2</v>
      </c>
      <c r="D34" s="14">
        <v>9.6362721750606894E-2</v>
      </c>
      <c r="E34" s="14">
        <v>6.7119011202699794E-2</v>
      </c>
      <c r="F34" s="14"/>
      <c r="G34" s="14">
        <v>8.9611625564656197E-2</v>
      </c>
      <c r="H34" s="14">
        <v>0.109849131072219</v>
      </c>
      <c r="I34" s="14">
        <v>0.116226934838586</v>
      </c>
      <c r="J34" s="14">
        <v>8.1272162238854501E-2</v>
      </c>
      <c r="K34" s="14">
        <v>3.93780459154826E-2</v>
      </c>
      <c r="L34" s="14">
        <v>5.6901000483777497E-2</v>
      </c>
      <c r="M34" s="14"/>
      <c r="N34" s="14">
        <v>8.5355591416897594E-2</v>
      </c>
      <c r="O34" s="14">
        <v>8.9233495753277603E-2</v>
      </c>
      <c r="P34" s="14">
        <v>9.2846065832222602E-2</v>
      </c>
      <c r="Q34" s="14">
        <v>6.6661025809627697E-2</v>
      </c>
      <c r="R34" s="14"/>
      <c r="S34" s="14">
        <v>0.10129602280917201</v>
      </c>
      <c r="T34" s="14">
        <v>8.8112861897898104E-2</v>
      </c>
      <c r="U34" s="14">
        <v>4.9904022670251999E-2</v>
      </c>
      <c r="V34" s="14"/>
      <c r="W34" s="14">
        <v>8.8146312539894897E-2</v>
      </c>
      <c r="X34" s="14">
        <v>0.100079164933113</v>
      </c>
      <c r="Y34" s="14">
        <v>2.1098212342414401E-2</v>
      </c>
      <c r="Z34" s="14"/>
      <c r="AA34" s="14">
        <v>2.36310329512265E-2</v>
      </c>
      <c r="AB34" s="14">
        <v>3.2095949911098702E-2</v>
      </c>
      <c r="AC34" s="14">
        <v>3.0531833096423801E-2</v>
      </c>
      <c r="AD34" s="14">
        <v>5.1020932200192999E-2</v>
      </c>
      <c r="AE34" s="14">
        <v>0.10105899488850401</v>
      </c>
      <c r="AF34" s="14">
        <v>6.9461590641355306E-2</v>
      </c>
      <c r="AG34" s="14">
        <v>0.14641690509515401</v>
      </c>
      <c r="AH34" s="14">
        <v>0.16612333892901501</v>
      </c>
      <c r="AI34" s="14">
        <v>9.0190445996194094E-2</v>
      </c>
      <c r="AJ34" s="14">
        <v>0.11585211538691099</v>
      </c>
      <c r="AK34" s="14">
        <v>0</v>
      </c>
      <c r="AL34" s="14">
        <v>0.12487940004286301</v>
      </c>
      <c r="AM34" s="14"/>
      <c r="AN34" s="14">
        <v>8.8361071318910606E-2</v>
      </c>
      <c r="AO34" s="14">
        <v>7.7991202107873595E-2</v>
      </c>
      <c r="AP34" s="14"/>
      <c r="AQ34" s="14">
        <v>6.4546996103735099E-2</v>
      </c>
      <c r="AR34" s="14">
        <v>8.4869481607393299E-2</v>
      </c>
      <c r="AS34" s="14"/>
      <c r="AT34" s="14">
        <v>0.105504012345493</v>
      </c>
      <c r="AU34" s="14">
        <v>5.4101286565503497E-2</v>
      </c>
      <c r="AV34" s="14">
        <v>0.103295088028176</v>
      </c>
      <c r="AW34" s="14"/>
      <c r="AX34" s="14">
        <v>9.0164468649182497E-2</v>
      </c>
    </row>
    <row r="35" spans="2:50" x14ac:dyDescent="0.3">
      <c r="B35" t="s">
        <v>75</v>
      </c>
      <c r="C35" s="14">
        <v>0.18183253340137601</v>
      </c>
      <c r="D35" s="14">
        <v>0.20048913416510999</v>
      </c>
      <c r="E35" s="14">
        <v>0.16455105984649701</v>
      </c>
      <c r="F35" s="14"/>
      <c r="G35" s="14">
        <v>0.181210863751085</v>
      </c>
      <c r="H35" s="14">
        <v>0.19768519232187101</v>
      </c>
      <c r="I35" s="14">
        <v>0.21633317860089901</v>
      </c>
      <c r="J35" s="14">
        <v>0.21195241150312899</v>
      </c>
      <c r="K35" s="14">
        <v>0.16584978211603299</v>
      </c>
      <c r="L35" s="14">
        <v>0.13180506176688001</v>
      </c>
      <c r="M35" s="14"/>
      <c r="N35" s="14">
        <v>0.176875926265042</v>
      </c>
      <c r="O35" s="14">
        <v>0.16681200826506401</v>
      </c>
      <c r="P35" s="14">
        <v>0.17974210166218099</v>
      </c>
      <c r="Q35" s="14">
        <v>0.19351377757131599</v>
      </c>
      <c r="R35" s="14"/>
      <c r="S35" s="14">
        <v>0.16124095676518699</v>
      </c>
      <c r="T35" s="14">
        <v>0.199090600296847</v>
      </c>
      <c r="U35" s="14">
        <v>0.21221541296840901</v>
      </c>
      <c r="V35" s="14"/>
      <c r="W35" s="14">
        <v>0.21149327887704999</v>
      </c>
      <c r="X35" s="14">
        <v>0.16631456750756601</v>
      </c>
      <c r="Y35" s="14">
        <v>0.15933099156174099</v>
      </c>
      <c r="Z35" s="14"/>
      <c r="AA35" s="14">
        <v>0.12611550174164499</v>
      </c>
      <c r="AB35" s="14">
        <v>0.15834851772209699</v>
      </c>
      <c r="AC35" s="14">
        <v>0.199499735949936</v>
      </c>
      <c r="AD35" s="14">
        <v>0.16177127599208499</v>
      </c>
      <c r="AE35" s="14">
        <v>0.14741516506569299</v>
      </c>
      <c r="AF35" s="14">
        <v>0.20393009118765401</v>
      </c>
      <c r="AG35" s="14">
        <v>0.20824597582137999</v>
      </c>
      <c r="AH35" s="14">
        <v>0.253356521396294</v>
      </c>
      <c r="AI35" s="14">
        <v>0.16987252555471399</v>
      </c>
      <c r="AJ35" s="14">
        <v>0.28164110842206003</v>
      </c>
      <c r="AK35" s="14">
        <v>0</v>
      </c>
      <c r="AL35" s="14">
        <v>0.23991927264297899</v>
      </c>
      <c r="AM35" s="14"/>
      <c r="AN35" s="14">
        <v>0.18309252591998901</v>
      </c>
      <c r="AO35" s="14">
        <v>0.18131196060448501</v>
      </c>
      <c r="AP35" s="14"/>
      <c r="AQ35" s="14">
        <v>0.194421430036155</v>
      </c>
      <c r="AR35" s="14">
        <v>0.17889351196097</v>
      </c>
      <c r="AS35" s="14"/>
      <c r="AT35" s="14">
        <v>0.15438182579343601</v>
      </c>
      <c r="AU35" s="14">
        <v>0.206398572910445</v>
      </c>
      <c r="AV35" s="14">
        <v>0.18937454858217501</v>
      </c>
      <c r="AW35" s="14"/>
      <c r="AX35" s="14">
        <v>0.224222039097079</v>
      </c>
    </row>
    <row r="36" spans="2:50" x14ac:dyDescent="0.3">
      <c r="B36" t="s">
        <v>76</v>
      </c>
      <c r="C36" s="14">
        <v>6.1325378125145102E-2</v>
      </c>
      <c r="D36" s="14">
        <v>7.6133174389972802E-2</v>
      </c>
      <c r="E36" s="14">
        <v>4.77694087991445E-2</v>
      </c>
      <c r="F36" s="14"/>
      <c r="G36" s="14">
        <v>6.0870175315059297E-2</v>
      </c>
      <c r="H36" s="14">
        <v>8.7750641509393101E-2</v>
      </c>
      <c r="I36" s="14">
        <v>7.2671643438798894E-2</v>
      </c>
      <c r="J36" s="14">
        <v>6.42142453015251E-2</v>
      </c>
      <c r="K36" s="14">
        <v>4.4122086508201701E-2</v>
      </c>
      <c r="L36" s="14">
        <v>4.1700812385700198E-2</v>
      </c>
      <c r="M36" s="14"/>
      <c r="N36" s="14">
        <v>6.6861401294665598E-2</v>
      </c>
      <c r="O36" s="14">
        <v>6.2920183724637799E-2</v>
      </c>
      <c r="P36" s="14">
        <v>7.3051071191158098E-2</v>
      </c>
      <c r="Q36" s="14">
        <v>4.9966761903609998E-2</v>
      </c>
      <c r="R36" s="14"/>
      <c r="S36" s="14">
        <v>5.12037633423882E-2</v>
      </c>
      <c r="T36" s="14">
        <v>8.5820141289062096E-2</v>
      </c>
      <c r="U36" s="14">
        <v>4.6764953030587399E-2</v>
      </c>
      <c r="V36" s="14"/>
      <c r="W36" s="14">
        <v>8.49338010671008E-2</v>
      </c>
      <c r="X36" s="14">
        <v>5.0943463430788101E-2</v>
      </c>
      <c r="Y36" s="14">
        <v>3.8879221947240597E-2</v>
      </c>
      <c r="Z36" s="14"/>
      <c r="AA36" s="14">
        <v>9.5674114216430906E-2</v>
      </c>
      <c r="AB36" s="14">
        <v>6.2142047245167899E-2</v>
      </c>
      <c r="AC36" s="14">
        <v>2.6978073630783798E-2</v>
      </c>
      <c r="AD36" s="14">
        <v>5.3744838952843002E-2</v>
      </c>
      <c r="AE36" s="14">
        <v>7.7590231669786E-2</v>
      </c>
      <c r="AF36" s="14">
        <v>6.5482613340460696E-2</v>
      </c>
      <c r="AG36" s="14">
        <v>7.6822422284904907E-2</v>
      </c>
      <c r="AH36" s="14">
        <v>6.5610772083972896E-2</v>
      </c>
      <c r="AI36" s="14">
        <v>4.5067549760974997E-2</v>
      </c>
      <c r="AJ36" s="14">
        <v>7.4263722860937298E-2</v>
      </c>
      <c r="AK36" s="14">
        <v>0</v>
      </c>
      <c r="AL36" s="14">
        <v>0</v>
      </c>
      <c r="AM36" s="14"/>
      <c r="AN36" s="14">
        <v>7.44623896953754E-2</v>
      </c>
      <c r="AO36" s="14">
        <v>5.5897749980621497E-2</v>
      </c>
      <c r="AP36" s="14"/>
      <c r="AQ36" s="14">
        <v>5.7408400321116798E-2</v>
      </c>
      <c r="AR36" s="14">
        <v>6.2239841249405799E-2</v>
      </c>
      <c r="AS36" s="14"/>
      <c r="AT36" s="14">
        <v>4.64301303007848E-2</v>
      </c>
      <c r="AU36" s="14">
        <v>3.7525180645630998E-2</v>
      </c>
      <c r="AV36" s="14">
        <v>9.9825120875532899E-2</v>
      </c>
      <c r="AW36" s="14"/>
      <c r="AX36" s="14">
        <v>2.7084832091757799E-2</v>
      </c>
    </row>
    <row r="37" spans="2:50" x14ac:dyDescent="0.3">
      <c r="B37" t="s">
        <v>77</v>
      </c>
      <c r="C37" s="14">
        <v>3.5125702470918799E-2</v>
      </c>
      <c r="D37" s="14">
        <v>5.0663461212827901E-2</v>
      </c>
      <c r="E37" s="14">
        <v>2.0669323874803899E-2</v>
      </c>
      <c r="F37" s="14"/>
      <c r="G37" s="14">
        <v>5.9494465472403203E-2</v>
      </c>
      <c r="H37" s="14">
        <v>3.8730629538895403E-2</v>
      </c>
      <c r="I37" s="14">
        <v>3.6013998513331098E-2</v>
      </c>
      <c r="J37" s="14">
        <v>3.7354296991090698E-2</v>
      </c>
      <c r="K37" s="14">
        <v>2.5395183695407001E-2</v>
      </c>
      <c r="L37" s="14">
        <v>2.3444771096970001E-2</v>
      </c>
      <c r="M37" s="14"/>
      <c r="N37" s="14">
        <v>3.8371338315955301E-2</v>
      </c>
      <c r="O37" s="14">
        <v>1.6442412523232999E-2</v>
      </c>
      <c r="P37" s="14">
        <v>4.1761036761144101E-2</v>
      </c>
      <c r="Q37" s="14">
        <v>3.9009483212558399E-2</v>
      </c>
      <c r="R37" s="14"/>
      <c r="S37" s="14">
        <v>1.7361935950549901E-2</v>
      </c>
      <c r="T37" s="14">
        <v>4.7315532016541297E-2</v>
      </c>
      <c r="U37" s="14">
        <v>4.8917074903937201E-2</v>
      </c>
      <c r="V37" s="14"/>
      <c r="W37" s="14">
        <v>5.6532554440921902E-2</v>
      </c>
      <c r="X37" s="14">
        <v>2.00430098790749E-2</v>
      </c>
      <c r="Y37" s="14">
        <v>2.13387477242841E-2</v>
      </c>
      <c r="Z37" s="14"/>
      <c r="AA37" s="14">
        <v>2.5264955624710699E-2</v>
      </c>
      <c r="AB37" s="14">
        <v>2.0513522782363999E-2</v>
      </c>
      <c r="AC37" s="14">
        <v>2.8076470844047401E-2</v>
      </c>
      <c r="AD37" s="14">
        <v>2.5468880043388299E-2</v>
      </c>
      <c r="AE37" s="14">
        <v>4.3513560291903897E-2</v>
      </c>
      <c r="AF37" s="14">
        <v>4.0873532267324902E-2</v>
      </c>
      <c r="AG37" s="14">
        <v>4.2726752597307599E-2</v>
      </c>
      <c r="AH37" s="14">
        <v>4.55189054157598E-2</v>
      </c>
      <c r="AI37" s="14">
        <v>5.46967025385902E-2</v>
      </c>
      <c r="AJ37" s="14">
        <v>4.75023475974534E-2</v>
      </c>
      <c r="AK37" s="14">
        <v>0.11099095015844899</v>
      </c>
      <c r="AL37" s="14">
        <v>0</v>
      </c>
      <c r="AM37" s="14"/>
      <c r="AN37" s="14">
        <v>3.2766121124167602E-2</v>
      </c>
      <c r="AO37" s="14">
        <v>3.6100576403125903E-2</v>
      </c>
      <c r="AP37" s="14"/>
      <c r="AQ37" s="14">
        <v>2.3909787505451401E-2</v>
      </c>
      <c r="AR37" s="14">
        <v>3.7744185687804903E-2</v>
      </c>
      <c r="AS37" s="14"/>
      <c r="AT37" s="14">
        <v>1.50485329080026E-2</v>
      </c>
      <c r="AU37" s="14">
        <v>2.0750273906283E-2</v>
      </c>
      <c r="AV37" s="14">
        <v>6.5610299984411799E-2</v>
      </c>
      <c r="AW37" s="14"/>
      <c r="AX37" s="14">
        <v>3.4328288234887198E-2</v>
      </c>
    </row>
    <row r="38" spans="2:50" x14ac:dyDescent="0.3">
      <c r="B38" t="s">
        <v>78</v>
      </c>
      <c r="C38" s="14">
        <v>0.46358265179076802</v>
      </c>
      <c r="D38" s="14">
        <v>0.41226141156372798</v>
      </c>
      <c r="E38" s="14">
        <v>0.50971937161519698</v>
      </c>
      <c r="F38" s="14"/>
      <c r="G38" s="14">
        <v>0.415427995138613</v>
      </c>
      <c r="H38" s="14">
        <v>0.38163992600298502</v>
      </c>
      <c r="I38" s="14">
        <v>0.415778812481848</v>
      </c>
      <c r="J38" s="14">
        <v>0.47907355204508001</v>
      </c>
      <c r="K38" s="14">
        <v>0.51963055048835705</v>
      </c>
      <c r="L38" s="14">
        <v>0.54178226169754895</v>
      </c>
      <c r="M38" s="14"/>
      <c r="N38" s="14">
        <v>0.47396900162192701</v>
      </c>
      <c r="O38" s="14">
        <v>0.50859444556804001</v>
      </c>
      <c r="P38" s="14">
        <v>0.38680810325748399</v>
      </c>
      <c r="Q38" s="14">
        <v>0.48677912977839599</v>
      </c>
      <c r="R38" s="14"/>
      <c r="S38" s="14">
        <v>0.49424827796186599</v>
      </c>
      <c r="T38" s="14">
        <v>0.41419148496694902</v>
      </c>
      <c r="U38" s="14">
        <v>0.48725876479839503</v>
      </c>
      <c r="V38" s="14"/>
      <c r="W38" s="14">
        <v>0.390372528907933</v>
      </c>
      <c r="X38" s="14">
        <v>0.49313356784269202</v>
      </c>
      <c r="Y38" s="14">
        <v>0.59017490144845397</v>
      </c>
      <c r="Z38" s="14"/>
      <c r="AA38" s="14">
        <v>0.401485014577244</v>
      </c>
      <c r="AB38" s="14">
        <v>0.53525970585960503</v>
      </c>
      <c r="AC38" s="14">
        <v>0.56101845539784301</v>
      </c>
      <c r="AD38" s="14">
        <v>0.53307045037047895</v>
      </c>
      <c r="AE38" s="14">
        <v>0.49446456386454402</v>
      </c>
      <c r="AF38" s="14">
        <v>0.42070176829336697</v>
      </c>
      <c r="AG38" s="14">
        <v>0.35749792699678801</v>
      </c>
      <c r="AH38" s="14">
        <v>0.33637651967014198</v>
      </c>
      <c r="AI38" s="14">
        <v>0.41242139124055699</v>
      </c>
      <c r="AJ38" s="14">
        <v>0.41334868852692802</v>
      </c>
      <c r="AK38" s="14">
        <v>0.47167840068983402</v>
      </c>
      <c r="AL38" s="14">
        <v>0.263943654407992</v>
      </c>
      <c r="AM38" s="14"/>
      <c r="AN38" s="14">
        <v>0.40851707054042102</v>
      </c>
      <c r="AO38" s="14">
        <v>0.48633329770374101</v>
      </c>
      <c r="AP38" s="14"/>
      <c r="AQ38" s="14">
        <v>0.53115837899067098</v>
      </c>
      <c r="AR38" s="14">
        <v>0.44780632787188901</v>
      </c>
      <c r="AS38" s="14"/>
      <c r="AT38" s="14">
        <v>0.50519364491308405</v>
      </c>
      <c r="AU38" s="14">
        <v>0.51971624211689105</v>
      </c>
      <c r="AV38" s="14">
        <v>0.36971386601204198</v>
      </c>
      <c r="AW38" s="14"/>
      <c r="AX38" s="14">
        <v>0.39151212901464499</v>
      </c>
    </row>
    <row r="39" spans="2:50" x14ac:dyDescent="0.3">
      <c r="B39" t="s">
        <v>79</v>
      </c>
      <c r="C39" s="14">
        <v>0.14780900397271299</v>
      </c>
      <c r="D39" s="14">
        <v>0.123009105693063</v>
      </c>
      <c r="E39" s="14">
        <v>0.171808275337483</v>
      </c>
      <c r="F39" s="14"/>
      <c r="G39" s="14">
        <v>0.18215971452225699</v>
      </c>
      <c r="H39" s="14">
        <v>0.107326533707022</v>
      </c>
      <c r="I39" s="14">
        <v>0.102762253968981</v>
      </c>
      <c r="J39" s="14">
        <v>0.112753113336479</v>
      </c>
      <c r="K39" s="14">
        <v>0.183334457660117</v>
      </c>
      <c r="L39" s="14">
        <v>0.19610501838839001</v>
      </c>
      <c r="M39" s="14"/>
      <c r="N39" s="14">
        <v>0.141138602577742</v>
      </c>
      <c r="O39" s="14">
        <v>0.128180478738533</v>
      </c>
      <c r="P39" s="14">
        <v>0.17756431514179999</v>
      </c>
      <c r="Q39" s="14">
        <v>0.14121237267275499</v>
      </c>
      <c r="R39" s="14"/>
      <c r="S39" s="14">
        <v>0.13335206220228699</v>
      </c>
      <c r="T39" s="14">
        <v>0.134020388292098</v>
      </c>
      <c r="U39" s="14">
        <v>0.143674204565894</v>
      </c>
      <c r="V39" s="14"/>
      <c r="W39" s="14">
        <v>0.131368872749831</v>
      </c>
      <c r="X39" s="14">
        <v>0.138703348607574</v>
      </c>
      <c r="Y39" s="14">
        <v>0.15536212537275801</v>
      </c>
      <c r="Z39" s="14"/>
      <c r="AA39" s="14">
        <v>0.31176480613503699</v>
      </c>
      <c r="AB39" s="14">
        <v>0.17453397287025099</v>
      </c>
      <c r="AC39" s="14">
        <v>0.13221860964026699</v>
      </c>
      <c r="AD39" s="14">
        <v>0.147996849073598</v>
      </c>
      <c r="AE39" s="14">
        <v>0.108210431870778</v>
      </c>
      <c r="AF39" s="14">
        <v>0.16115892683967001</v>
      </c>
      <c r="AG39" s="14">
        <v>0.13047404698030099</v>
      </c>
      <c r="AH39" s="14">
        <v>0.10324903837813</v>
      </c>
      <c r="AI39" s="14">
        <v>0.18152003823669099</v>
      </c>
      <c r="AJ39" s="14">
        <v>4.8897512272591301E-2</v>
      </c>
      <c r="AK39" s="14">
        <v>0.41733064915171603</v>
      </c>
      <c r="AL39" s="14">
        <v>0.12583123005514299</v>
      </c>
      <c r="AM39" s="14"/>
      <c r="AN39" s="14">
        <v>0.16795357052326901</v>
      </c>
      <c r="AO39" s="14">
        <v>0.13948616618083701</v>
      </c>
      <c r="AP39" s="14"/>
      <c r="AQ39" s="14">
        <v>0.107951890250556</v>
      </c>
      <c r="AR39" s="14">
        <v>0.15711410156629399</v>
      </c>
      <c r="AS39" s="14"/>
      <c r="AT39" s="14">
        <v>0.155853487427875</v>
      </c>
      <c r="AU39" s="14">
        <v>0.148156640316845</v>
      </c>
      <c r="AV39" s="14">
        <v>0.11581554066185799</v>
      </c>
      <c r="AW39" s="14"/>
      <c r="AX39" s="14">
        <v>0.16532265268618401</v>
      </c>
    </row>
    <row r="40" spans="2:50" x14ac:dyDescent="0.3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</row>
    <row r="41" spans="2:50" x14ac:dyDescent="0.3">
      <c r="B41" s="6" t="s">
        <v>86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</row>
    <row r="42" spans="2:50" x14ac:dyDescent="0.3">
      <c r="B42" s="24" t="s">
        <v>82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2:50" x14ac:dyDescent="0.3">
      <c r="B43" t="s">
        <v>73</v>
      </c>
      <c r="C43" s="14">
        <v>3.2763591239725297E-2</v>
      </c>
      <c r="D43" s="14">
        <v>4.7462704251583498E-2</v>
      </c>
      <c r="E43" s="14">
        <v>1.90837874479967E-2</v>
      </c>
      <c r="F43" s="14"/>
      <c r="G43" s="14">
        <v>4.1226369660871003E-2</v>
      </c>
      <c r="H43" s="14">
        <v>5.47590619424458E-2</v>
      </c>
      <c r="I43" s="14">
        <v>4.0536335726067199E-2</v>
      </c>
      <c r="J43" s="14">
        <v>2.20391241595683E-2</v>
      </c>
      <c r="K43" s="14">
        <v>1.6177175910617899E-2</v>
      </c>
      <c r="L43" s="14">
        <v>2.4397595903469502E-2</v>
      </c>
      <c r="M43" s="14"/>
      <c r="N43" s="14">
        <v>1.6574154711150601E-2</v>
      </c>
      <c r="O43" s="14">
        <v>2.3330679022961501E-2</v>
      </c>
      <c r="P43" s="14">
        <v>5.8628773125412599E-2</v>
      </c>
      <c r="Q43" s="14">
        <v>2.7856329726743699E-2</v>
      </c>
      <c r="R43" s="14"/>
      <c r="S43" s="14">
        <v>2.28320682395745E-2</v>
      </c>
      <c r="T43" s="14">
        <v>5.7299780845556599E-2</v>
      </c>
      <c r="U43" s="14">
        <v>1.8558537933383301E-2</v>
      </c>
      <c r="V43" s="14"/>
      <c r="W43" s="14">
        <v>6.4477242923948602E-2</v>
      </c>
      <c r="X43" s="14">
        <v>1.7238334562712E-2</v>
      </c>
      <c r="Y43" s="14">
        <v>6.5059653771871997E-3</v>
      </c>
      <c r="Z43" s="14"/>
      <c r="AA43" s="14">
        <v>1.6064574753705801E-2</v>
      </c>
      <c r="AB43" s="14">
        <v>2.3539894212349699E-2</v>
      </c>
      <c r="AC43" s="14">
        <v>1.88849155596056E-2</v>
      </c>
      <c r="AD43" s="14">
        <v>2.0615200113148598E-2</v>
      </c>
      <c r="AE43" s="14">
        <v>2.7554284028905699E-2</v>
      </c>
      <c r="AF43" s="14">
        <v>3.4970229459275498E-2</v>
      </c>
      <c r="AG43" s="14">
        <v>4.79388569913815E-2</v>
      </c>
      <c r="AH43" s="14">
        <v>6.8537439869998801E-2</v>
      </c>
      <c r="AI43" s="14">
        <v>8.0056617631198507E-2</v>
      </c>
      <c r="AJ43" s="14">
        <v>1.9440661444038498E-2</v>
      </c>
      <c r="AK43" s="14">
        <v>0.112702059879861</v>
      </c>
      <c r="AL43" s="14">
        <v>0</v>
      </c>
      <c r="AM43" s="14"/>
      <c r="AN43" s="14">
        <v>4.6302593293668502E-2</v>
      </c>
      <c r="AO43" s="14">
        <v>2.7169878529349899E-2</v>
      </c>
      <c r="AP43" s="14"/>
      <c r="AQ43" s="14">
        <v>2.0121202609134799E-2</v>
      </c>
      <c r="AR43" s="14">
        <v>3.5715100996394702E-2</v>
      </c>
      <c r="AS43" s="14"/>
      <c r="AT43" s="14">
        <v>1.50451666766575E-2</v>
      </c>
      <c r="AU43" s="14">
        <v>1.1709998718096901E-2</v>
      </c>
      <c r="AV43" s="14">
        <v>6.7595285822300094E-2</v>
      </c>
      <c r="AW43" s="14"/>
      <c r="AX43" s="14">
        <v>5.0801083766137498E-2</v>
      </c>
    </row>
    <row r="44" spans="2:50" x14ac:dyDescent="0.3">
      <c r="B44" t="s">
        <v>74</v>
      </c>
      <c r="C44" s="14">
        <v>7.6687057377145706E-2</v>
      </c>
      <c r="D44" s="14">
        <v>0.103215074319279</v>
      </c>
      <c r="E44" s="14">
        <v>5.2138107206970201E-2</v>
      </c>
      <c r="F44" s="14"/>
      <c r="G44" s="14">
        <v>4.4097977909402501E-2</v>
      </c>
      <c r="H44" s="14">
        <v>0.13764288278564099</v>
      </c>
      <c r="I44" s="14">
        <v>0.12675381408625599</v>
      </c>
      <c r="J44" s="14">
        <v>6.3823729013395697E-2</v>
      </c>
      <c r="K44" s="14">
        <v>3.9774872262696798E-2</v>
      </c>
      <c r="L44" s="14">
        <v>4.3507418436315899E-2</v>
      </c>
      <c r="M44" s="14"/>
      <c r="N44" s="14">
        <v>6.6594478058350906E-2</v>
      </c>
      <c r="O44" s="14">
        <v>5.9674481364132198E-2</v>
      </c>
      <c r="P44" s="14">
        <v>9.7709967876027301E-2</v>
      </c>
      <c r="Q44" s="14">
        <v>7.6208699080661899E-2</v>
      </c>
      <c r="R44" s="14"/>
      <c r="S44" s="14">
        <v>7.2185571178245297E-2</v>
      </c>
      <c r="T44" s="14">
        <v>0.122317167175818</v>
      </c>
      <c r="U44" s="14">
        <v>2.9097716005243499E-2</v>
      </c>
      <c r="V44" s="14"/>
      <c r="W44" s="14">
        <v>0.138428237970214</v>
      </c>
      <c r="X44" s="14">
        <v>5.0997157824121599E-2</v>
      </c>
      <c r="Y44" s="14">
        <v>1.1454731317967501E-2</v>
      </c>
      <c r="Z44" s="14"/>
      <c r="AA44" s="14">
        <v>0</v>
      </c>
      <c r="AB44" s="14">
        <v>2.8919617608834901E-2</v>
      </c>
      <c r="AC44" s="14">
        <v>2.6871930958635E-2</v>
      </c>
      <c r="AD44" s="14">
        <v>4.10563701701974E-2</v>
      </c>
      <c r="AE44" s="14">
        <v>9.9212653225854097E-2</v>
      </c>
      <c r="AF44" s="14">
        <v>7.4297704948225393E-2</v>
      </c>
      <c r="AG44" s="14">
        <v>0.15737789717970399</v>
      </c>
      <c r="AH44" s="14">
        <v>0.108422603381414</v>
      </c>
      <c r="AI44" s="14">
        <v>0.112085503036498</v>
      </c>
      <c r="AJ44" s="14">
        <v>0.116412788616705</v>
      </c>
      <c r="AK44" s="14">
        <v>0</v>
      </c>
      <c r="AL44" s="14">
        <v>0.24847387469149601</v>
      </c>
      <c r="AM44" s="14"/>
      <c r="AN44" s="14">
        <v>8.4300526753187097E-2</v>
      </c>
      <c r="AO44" s="14">
        <v>7.3541510884934894E-2</v>
      </c>
      <c r="AP44" s="14"/>
      <c r="AQ44" s="14">
        <v>5.6592250650633301E-2</v>
      </c>
      <c r="AR44" s="14">
        <v>8.1378419100370802E-2</v>
      </c>
      <c r="AS44" s="14"/>
      <c r="AT44" s="14">
        <v>3.15964012123294E-2</v>
      </c>
      <c r="AU44" s="14">
        <v>3.5255911132255902E-2</v>
      </c>
      <c r="AV44" s="14">
        <v>0.15426594268326499</v>
      </c>
      <c r="AW44" s="14"/>
      <c r="AX44" s="14">
        <v>0.14235581152381399</v>
      </c>
    </row>
    <row r="45" spans="2:50" x14ac:dyDescent="0.3">
      <c r="B45" t="s">
        <v>75</v>
      </c>
      <c r="C45" s="14">
        <v>0.201546629331634</v>
      </c>
      <c r="D45" s="14">
        <v>0.22121254083169301</v>
      </c>
      <c r="E45" s="14">
        <v>0.184497375351376</v>
      </c>
      <c r="F45" s="14"/>
      <c r="G45" s="14">
        <v>0.194672656893109</v>
      </c>
      <c r="H45" s="14">
        <v>0.230451257297143</v>
      </c>
      <c r="I45" s="14">
        <v>0.25098866032350198</v>
      </c>
      <c r="J45" s="14">
        <v>0.20026390666688801</v>
      </c>
      <c r="K45" s="14">
        <v>0.18332356290503701</v>
      </c>
      <c r="L45" s="14">
        <v>0.15798601371090501</v>
      </c>
      <c r="M45" s="14"/>
      <c r="N45" s="14">
        <v>0.19577553471110701</v>
      </c>
      <c r="O45" s="14">
        <v>0.19350650142048401</v>
      </c>
      <c r="P45" s="14">
        <v>0.19099903245452901</v>
      </c>
      <c r="Q45" s="14">
        <v>0.21562992084773999</v>
      </c>
      <c r="R45" s="14"/>
      <c r="S45" s="14">
        <v>0.16596265095669599</v>
      </c>
      <c r="T45" s="14">
        <v>0.235908356807846</v>
      </c>
      <c r="U45" s="14">
        <v>0.23035365602924501</v>
      </c>
      <c r="V45" s="14"/>
      <c r="W45" s="14">
        <v>0.25043615377252698</v>
      </c>
      <c r="X45" s="14">
        <v>0.17149437182417099</v>
      </c>
      <c r="Y45" s="14">
        <v>0.16124789879589199</v>
      </c>
      <c r="Z45" s="14"/>
      <c r="AA45" s="14">
        <v>0.179041606357139</v>
      </c>
      <c r="AB45" s="14">
        <v>0.15421845822680999</v>
      </c>
      <c r="AC45" s="14">
        <v>0.19391361220697001</v>
      </c>
      <c r="AD45" s="14">
        <v>0.20251081487896699</v>
      </c>
      <c r="AE45" s="14">
        <v>0.18747347927059799</v>
      </c>
      <c r="AF45" s="14">
        <v>0.21350816406134701</v>
      </c>
      <c r="AG45" s="14">
        <v>0.22193141976057201</v>
      </c>
      <c r="AH45" s="14">
        <v>0.28396253978668801</v>
      </c>
      <c r="AI45" s="14">
        <v>0.12541680238449401</v>
      </c>
      <c r="AJ45" s="14">
        <v>0.255828327228317</v>
      </c>
      <c r="AK45" s="14">
        <v>9.69114450701897E-2</v>
      </c>
      <c r="AL45" s="14">
        <v>0.36575050269812198</v>
      </c>
      <c r="AM45" s="14"/>
      <c r="AN45" s="14">
        <v>0.20801031371464199</v>
      </c>
      <c r="AO45" s="14">
        <v>0.19887612279466599</v>
      </c>
      <c r="AP45" s="14"/>
      <c r="AQ45" s="14">
        <v>0.215605965239066</v>
      </c>
      <c r="AR45" s="14">
        <v>0.198264317079133</v>
      </c>
      <c r="AS45" s="14"/>
      <c r="AT45" s="14">
        <v>0.14384598726818501</v>
      </c>
      <c r="AU45" s="14">
        <v>0.22815403359056399</v>
      </c>
      <c r="AV45" s="14">
        <v>0.22929431766914299</v>
      </c>
      <c r="AW45" s="14"/>
      <c r="AX45" s="14">
        <v>0.240351056606461</v>
      </c>
    </row>
    <row r="46" spans="2:50" x14ac:dyDescent="0.3">
      <c r="B46" t="s">
        <v>76</v>
      </c>
      <c r="C46" s="14">
        <v>5.45270656113684E-2</v>
      </c>
      <c r="D46" s="14">
        <v>7.0302264254279698E-2</v>
      </c>
      <c r="E46" s="14">
        <v>3.8966843630727603E-2</v>
      </c>
      <c r="F46" s="14"/>
      <c r="G46" s="14">
        <v>6.4660821119898196E-2</v>
      </c>
      <c r="H46" s="14">
        <v>5.0243151603348801E-2</v>
      </c>
      <c r="I46" s="14">
        <v>6.2519630916267999E-2</v>
      </c>
      <c r="J46" s="14">
        <v>8.3975215153409402E-2</v>
      </c>
      <c r="K46" s="14">
        <v>2.8387405532531398E-2</v>
      </c>
      <c r="L46" s="14">
        <v>4.4382800865691303E-2</v>
      </c>
      <c r="M46" s="14"/>
      <c r="N46" s="14">
        <v>8.2519342333273196E-2</v>
      </c>
      <c r="O46" s="14">
        <v>3.8192393701386503E-2</v>
      </c>
      <c r="P46" s="14">
        <v>5.94073761896005E-2</v>
      </c>
      <c r="Q46" s="14">
        <v>4.6769640714368003E-2</v>
      </c>
      <c r="R46" s="14"/>
      <c r="S46" s="14">
        <v>5.2075957476937898E-2</v>
      </c>
      <c r="T46" s="14">
        <v>5.4931133746780499E-2</v>
      </c>
      <c r="U46" s="14">
        <v>6.1360650850786097E-2</v>
      </c>
      <c r="V46" s="14"/>
      <c r="W46" s="14">
        <v>6.7498334074004102E-2</v>
      </c>
      <c r="X46" s="14">
        <v>4.9917293389085897E-2</v>
      </c>
      <c r="Y46" s="14">
        <v>4.3347173432410298E-2</v>
      </c>
      <c r="Z46" s="14"/>
      <c r="AA46" s="14">
        <v>3.7128530639541003E-2</v>
      </c>
      <c r="AB46" s="14">
        <v>5.1239484868397099E-2</v>
      </c>
      <c r="AC46" s="14">
        <v>4.2463579353421897E-2</v>
      </c>
      <c r="AD46" s="14">
        <v>5.20162630852656E-2</v>
      </c>
      <c r="AE46" s="14">
        <v>6.5393745351707402E-2</v>
      </c>
      <c r="AF46" s="14">
        <v>4.5898330326608401E-2</v>
      </c>
      <c r="AG46" s="14">
        <v>6.4948687633428995E-2</v>
      </c>
      <c r="AH46" s="14">
        <v>7.7121486154994603E-2</v>
      </c>
      <c r="AI46" s="14">
        <v>2.9244065976672499E-2</v>
      </c>
      <c r="AJ46" s="14">
        <v>5.47360331872161E-2</v>
      </c>
      <c r="AK46" s="14">
        <v>9.3005613706448997E-2</v>
      </c>
      <c r="AL46" s="14">
        <v>0.12183196820239001</v>
      </c>
      <c r="AM46" s="14"/>
      <c r="AN46" s="14">
        <v>5.4250596806392999E-2</v>
      </c>
      <c r="AO46" s="14">
        <v>5.4641290209477701E-2</v>
      </c>
      <c r="AP46" s="14"/>
      <c r="AQ46" s="14">
        <v>4.6529550627969103E-2</v>
      </c>
      <c r="AR46" s="14">
        <v>5.6394176660739002E-2</v>
      </c>
      <c r="AS46" s="14"/>
      <c r="AT46" s="14">
        <v>7.0563429714585804E-2</v>
      </c>
      <c r="AU46" s="14">
        <v>3.6922994833900699E-2</v>
      </c>
      <c r="AV46" s="14">
        <v>6.7820959767496303E-2</v>
      </c>
      <c r="AW46" s="14"/>
      <c r="AX46" s="14">
        <v>6.8798954076573396E-2</v>
      </c>
    </row>
    <row r="47" spans="2:50" x14ac:dyDescent="0.3">
      <c r="B47" t="s">
        <v>77</v>
      </c>
      <c r="C47" s="14">
        <v>4.2685740119847299E-2</v>
      </c>
      <c r="D47" s="14">
        <v>5.5773493647276698E-2</v>
      </c>
      <c r="E47" s="14">
        <v>3.0612914809473899E-2</v>
      </c>
      <c r="F47" s="14"/>
      <c r="G47" s="14">
        <v>4.7666799707181497E-2</v>
      </c>
      <c r="H47" s="14">
        <v>7.1568236912511393E-2</v>
      </c>
      <c r="I47" s="14">
        <v>2.9846707828701701E-2</v>
      </c>
      <c r="J47" s="14">
        <v>4.5462120754082E-2</v>
      </c>
      <c r="K47" s="14">
        <v>3.5112191267245199E-2</v>
      </c>
      <c r="L47" s="14">
        <v>2.9127696086804399E-2</v>
      </c>
      <c r="M47" s="14"/>
      <c r="N47" s="14">
        <v>4.3911722766395503E-2</v>
      </c>
      <c r="O47" s="14">
        <v>3.4426099777470298E-2</v>
      </c>
      <c r="P47" s="14">
        <v>4.6637090089104001E-2</v>
      </c>
      <c r="Q47" s="14">
        <v>4.38126404683577E-2</v>
      </c>
      <c r="R47" s="14"/>
      <c r="S47" s="14">
        <v>6.25466221727108E-2</v>
      </c>
      <c r="T47" s="14">
        <v>1.5057391319183501E-2</v>
      </c>
      <c r="U47" s="14">
        <v>5.5206401055120598E-2</v>
      </c>
      <c r="V47" s="14"/>
      <c r="W47" s="14">
        <v>1.6385765458683799E-2</v>
      </c>
      <c r="X47" s="14">
        <v>6.6246413518204705E-2</v>
      </c>
      <c r="Y47" s="14">
        <v>3.8136730730378002E-2</v>
      </c>
      <c r="Z47" s="14"/>
      <c r="AA47" s="14">
        <v>4.9015389145790698E-2</v>
      </c>
      <c r="AB47" s="14">
        <v>3.6085369729117099E-2</v>
      </c>
      <c r="AC47" s="14">
        <v>2.9843137032356699E-2</v>
      </c>
      <c r="AD47" s="14">
        <v>3.3641088253890603E-2</v>
      </c>
      <c r="AE47" s="14">
        <v>5.0848022961279001E-2</v>
      </c>
      <c r="AF47" s="14">
        <v>4.4375247617441299E-2</v>
      </c>
      <c r="AG47" s="14">
        <v>3.2544614390612098E-2</v>
      </c>
      <c r="AH47" s="14">
        <v>4.7429646072538502E-2</v>
      </c>
      <c r="AI47" s="14">
        <v>6.0898335603500699E-2</v>
      </c>
      <c r="AJ47" s="14">
        <v>0.12795833923550101</v>
      </c>
      <c r="AK47" s="14">
        <v>0.24104420343000599</v>
      </c>
      <c r="AL47" s="14">
        <v>0</v>
      </c>
      <c r="AM47" s="14"/>
      <c r="AN47" s="14">
        <v>4.6951352726995903E-2</v>
      </c>
      <c r="AO47" s="14">
        <v>4.0923378952969797E-2</v>
      </c>
      <c r="AP47" s="14"/>
      <c r="AQ47" s="14">
        <v>3.8874576697443403E-2</v>
      </c>
      <c r="AR47" s="14">
        <v>4.3575499670369999E-2</v>
      </c>
      <c r="AS47" s="14"/>
      <c r="AT47" s="14">
        <v>7.9424213276498901E-2</v>
      </c>
      <c r="AU47" s="14">
        <v>3.5904565970982301E-2</v>
      </c>
      <c r="AV47" s="14">
        <v>3.2755519477057002E-2</v>
      </c>
      <c r="AW47" s="14"/>
      <c r="AX47" s="14">
        <v>1.5047008157341101E-2</v>
      </c>
    </row>
    <row r="48" spans="2:50" x14ac:dyDescent="0.3">
      <c r="B48" t="s">
        <v>78</v>
      </c>
      <c r="C48" s="14">
        <v>0.45330190143924598</v>
      </c>
      <c r="D48" s="14">
        <v>0.40006722700658098</v>
      </c>
      <c r="E48" s="14">
        <v>0.50244285988119297</v>
      </c>
      <c r="F48" s="14"/>
      <c r="G48" s="14">
        <v>0.45823579618760601</v>
      </c>
      <c r="H48" s="14">
        <v>0.36488966194929801</v>
      </c>
      <c r="I48" s="14">
        <v>0.38665371622502098</v>
      </c>
      <c r="J48" s="14">
        <v>0.45796488055787998</v>
      </c>
      <c r="K48" s="14">
        <v>0.51653214135580106</v>
      </c>
      <c r="L48" s="14">
        <v>0.52390967461840998</v>
      </c>
      <c r="M48" s="14"/>
      <c r="N48" s="14">
        <v>0.44478016338007098</v>
      </c>
      <c r="O48" s="14">
        <v>0.532040862840923</v>
      </c>
      <c r="P48" s="14">
        <v>0.39660933250877101</v>
      </c>
      <c r="Q48" s="14">
        <v>0.45393240228036402</v>
      </c>
      <c r="R48" s="14"/>
      <c r="S48" s="14">
        <v>0.49609297311933498</v>
      </c>
      <c r="T48" s="14">
        <v>0.39150081647721002</v>
      </c>
      <c r="U48" s="14">
        <v>0.47615679930753102</v>
      </c>
      <c r="V48" s="14"/>
      <c r="W48" s="14">
        <v>0.34657805157441302</v>
      </c>
      <c r="X48" s="14">
        <v>0.50569401909687595</v>
      </c>
      <c r="Y48" s="14">
        <v>0.60137743078240802</v>
      </c>
      <c r="Z48" s="14"/>
      <c r="AA48" s="14">
        <v>0.41168445334548198</v>
      </c>
      <c r="AB48" s="14">
        <v>0.50343626940984398</v>
      </c>
      <c r="AC48" s="14">
        <v>0.57342797411429602</v>
      </c>
      <c r="AD48" s="14">
        <v>0.50736883826373802</v>
      </c>
      <c r="AE48" s="14">
        <v>0.46074113629483798</v>
      </c>
      <c r="AF48" s="14">
        <v>0.43483034133220599</v>
      </c>
      <c r="AG48" s="14">
        <v>0.35979238171092398</v>
      </c>
      <c r="AH48" s="14">
        <v>0.34337490153843903</v>
      </c>
      <c r="AI48" s="14">
        <v>0.45360481936633101</v>
      </c>
      <c r="AJ48" s="14">
        <v>0.39305650691711402</v>
      </c>
      <c r="AK48" s="14">
        <v>0.27709885322887601</v>
      </c>
      <c r="AL48" s="14">
        <v>0.121191079357974</v>
      </c>
      <c r="AM48" s="14"/>
      <c r="AN48" s="14">
        <v>0.40474935211523999</v>
      </c>
      <c r="AO48" s="14">
        <v>0.47336165260795998</v>
      </c>
      <c r="AP48" s="14"/>
      <c r="AQ48" s="14">
        <v>0.51316193935292997</v>
      </c>
      <c r="AR48" s="14">
        <v>0.43932689314774798</v>
      </c>
      <c r="AS48" s="14"/>
      <c r="AT48" s="14">
        <v>0.521053047238489</v>
      </c>
      <c r="AU48" s="14">
        <v>0.50602567270938603</v>
      </c>
      <c r="AV48" s="14">
        <v>0.35022130837243898</v>
      </c>
      <c r="AW48" s="14"/>
      <c r="AX48" s="14">
        <v>0.37233844315249698</v>
      </c>
    </row>
    <row r="49" spans="2:50" x14ac:dyDescent="0.3">
      <c r="B49" t="s">
        <v>79</v>
      </c>
      <c r="C49" s="14">
        <v>0.13848801488103299</v>
      </c>
      <c r="D49" s="14">
        <v>0.101966695689307</v>
      </c>
      <c r="E49" s="14">
        <v>0.17225811167226299</v>
      </c>
      <c r="F49" s="14"/>
      <c r="G49" s="14">
        <v>0.14943957852193099</v>
      </c>
      <c r="H49" s="14">
        <v>9.0445747509611096E-2</v>
      </c>
      <c r="I49" s="14">
        <v>0.102701134894184</v>
      </c>
      <c r="J49" s="14">
        <v>0.126471023694776</v>
      </c>
      <c r="K49" s="14">
        <v>0.18069265076607</v>
      </c>
      <c r="L49" s="14">
        <v>0.17668880037840401</v>
      </c>
      <c r="M49" s="14"/>
      <c r="N49" s="14">
        <v>0.149844604039652</v>
      </c>
      <c r="O49" s="14">
        <v>0.118828981872643</v>
      </c>
      <c r="P49" s="14">
        <v>0.15000842775655601</v>
      </c>
      <c r="Q49" s="14">
        <v>0.13579036688176399</v>
      </c>
      <c r="R49" s="14"/>
      <c r="S49" s="14">
        <v>0.12830415685650101</v>
      </c>
      <c r="T49" s="14">
        <v>0.122985353627606</v>
      </c>
      <c r="U49" s="14">
        <v>0.12926623881869101</v>
      </c>
      <c r="V49" s="14"/>
      <c r="W49" s="14">
        <v>0.11619621422621</v>
      </c>
      <c r="X49" s="14">
        <v>0.13841240978482899</v>
      </c>
      <c r="Y49" s="14">
        <v>0.137930069563757</v>
      </c>
      <c r="Z49" s="14"/>
      <c r="AA49" s="14">
        <v>0.30706544575834199</v>
      </c>
      <c r="AB49" s="14">
        <v>0.20256090594464701</v>
      </c>
      <c r="AC49" s="14">
        <v>0.114594850774714</v>
      </c>
      <c r="AD49" s="14">
        <v>0.14279142523479399</v>
      </c>
      <c r="AE49" s="14">
        <v>0.10877667886681799</v>
      </c>
      <c r="AF49" s="14">
        <v>0.15211998225489701</v>
      </c>
      <c r="AG49" s="14">
        <v>0.115466142333377</v>
      </c>
      <c r="AH49" s="14">
        <v>7.1151383195927301E-2</v>
      </c>
      <c r="AI49" s="14">
        <v>0.13869385600130499</v>
      </c>
      <c r="AJ49" s="14">
        <v>3.2567343371107803E-2</v>
      </c>
      <c r="AK49" s="14">
        <v>0.17923782468461799</v>
      </c>
      <c r="AL49" s="14">
        <v>0.14275257505001801</v>
      </c>
      <c r="AM49" s="14"/>
      <c r="AN49" s="14">
        <v>0.155435264589874</v>
      </c>
      <c r="AO49" s="14">
        <v>0.131486166020641</v>
      </c>
      <c r="AP49" s="14"/>
      <c r="AQ49" s="14">
        <v>0.109114514822824</v>
      </c>
      <c r="AR49" s="14">
        <v>0.14534559334524499</v>
      </c>
      <c r="AS49" s="14"/>
      <c r="AT49" s="14">
        <v>0.13847175461325401</v>
      </c>
      <c r="AU49" s="14">
        <v>0.14602682304481401</v>
      </c>
      <c r="AV49" s="14">
        <v>9.8046666208299202E-2</v>
      </c>
      <c r="AW49" s="14"/>
      <c r="AX49" s="14">
        <v>0.110307642717175</v>
      </c>
    </row>
    <row r="50" spans="2:50" x14ac:dyDescent="0.3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</row>
    <row r="51" spans="2:50" x14ac:dyDescent="0.3">
      <c r="B51" s="6" t="s">
        <v>87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</row>
    <row r="52" spans="2:50" x14ac:dyDescent="0.3">
      <c r="B52" s="24" t="s">
        <v>82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</row>
    <row r="53" spans="2:50" x14ac:dyDescent="0.3">
      <c r="B53" t="s">
        <v>73</v>
      </c>
      <c r="C53" s="14">
        <v>2.9285596633595101E-2</v>
      </c>
      <c r="D53" s="14">
        <v>3.8850444272620598E-2</v>
      </c>
      <c r="E53" s="14">
        <v>2.0447307977308701E-2</v>
      </c>
      <c r="F53" s="14"/>
      <c r="G53" s="14">
        <v>1.6716704084515501E-2</v>
      </c>
      <c r="H53" s="14">
        <v>7.7942942425418604E-2</v>
      </c>
      <c r="I53" s="14">
        <v>4.43983727116442E-2</v>
      </c>
      <c r="J53" s="14">
        <v>8.2462047254412592E-3</v>
      </c>
      <c r="K53" s="14">
        <v>1.2918419105431201E-2</v>
      </c>
      <c r="L53" s="14">
        <v>1.22589792322862E-2</v>
      </c>
      <c r="M53" s="14"/>
      <c r="N53" s="14">
        <v>2.2292457147211699E-2</v>
      </c>
      <c r="O53" s="14">
        <v>3.0249964722032001E-2</v>
      </c>
      <c r="P53" s="14">
        <v>3.11479509397911E-2</v>
      </c>
      <c r="Q53" s="14">
        <v>3.0790456830048801E-2</v>
      </c>
      <c r="R53" s="14"/>
      <c r="S53" s="14">
        <v>3.4205238762897501E-2</v>
      </c>
      <c r="T53" s="14">
        <v>3.8107445450918397E-2</v>
      </c>
      <c r="U53" s="14">
        <v>1.3108214703872301E-2</v>
      </c>
      <c r="V53" s="14"/>
      <c r="W53" s="14">
        <v>3.9165435230130899E-2</v>
      </c>
      <c r="X53" s="14">
        <v>2.9219396513725199E-2</v>
      </c>
      <c r="Y53" s="14">
        <v>9.2548837855718092E-3</v>
      </c>
      <c r="Z53" s="14"/>
      <c r="AA53" s="14">
        <v>1.6064574753705801E-2</v>
      </c>
      <c r="AB53" s="14">
        <v>2.1141730534991101E-2</v>
      </c>
      <c r="AC53" s="14">
        <v>1.5106555944028899E-2</v>
      </c>
      <c r="AD53" s="14">
        <v>2.2487420163631401E-2</v>
      </c>
      <c r="AE53" s="14">
        <v>1.5051662604090899E-2</v>
      </c>
      <c r="AF53" s="14">
        <v>2.2780635582644398E-2</v>
      </c>
      <c r="AG53" s="14">
        <v>6.5220750375558301E-2</v>
      </c>
      <c r="AH53" s="14">
        <v>4.8784614261421798E-2</v>
      </c>
      <c r="AI53" s="14">
        <v>4.5183407213422198E-2</v>
      </c>
      <c r="AJ53" s="14">
        <v>3.7260839923722401E-2</v>
      </c>
      <c r="AK53" s="14">
        <v>0</v>
      </c>
      <c r="AL53" s="14">
        <v>0.12487940004286301</v>
      </c>
      <c r="AM53" s="14"/>
      <c r="AN53" s="14">
        <v>3.6180029803564599E-2</v>
      </c>
      <c r="AO53" s="14">
        <v>2.6437123880578599E-2</v>
      </c>
      <c r="AP53" s="14"/>
      <c r="AQ53" s="14">
        <v>1.8717452013110501E-2</v>
      </c>
      <c r="AR53" s="14">
        <v>3.1752850478472198E-2</v>
      </c>
      <c r="AS53" s="14"/>
      <c r="AT53" s="14">
        <v>2.1965396560791099E-2</v>
      </c>
      <c r="AU53" s="14">
        <v>1.00807547216719E-2</v>
      </c>
      <c r="AV53" s="14">
        <v>5.6861259736770899E-2</v>
      </c>
      <c r="AW53" s="14"/>
      <c r="AX53" s="14">
        <v>1.6919337266972399E-2</v>
      </c>
    </row>
    <row r="54" spans="2:50" x14ac:dyDescent="0.3">
      <c r="B54" t="s">
        <v>74</v>
      </c>
      <c r="C54" s="14">
        <v>6.7648865431165106E-2</v>
      </c>
      <c r="D54" s="14">
        <v>8.4192277366917298E-2</v>
      </c>
      <c r="E54" s="14">
        <v>5.1464343164389498E-2</v>
      </c>
      <c r="F54" s="14"/>
      <c r="G54" s="14">
        <v>7.2230753751196405E-2</v>
      </c>
      <c r="H54" s="14">
        <v>0.13278501123993799</v>
      </c>
      <c r="I54" s="14">
        <v>0.10927377603286</v>
      </c>
      <c r="J54" s="14">
        <v>6.3681098486736198E-2</v>
      </c>
      <c r="K54" s="14">
        <v>1.8027192048815598E-2</v>
      </c>
      <c r="L54" s="14">
        <v>1.9512445016671001E-2</v>
      </c>
      <c r="M54" s="14"/>
      <c r="N54" s="14">
        <v>6.0532758085697302E-2</v>
      </c>
      <c r="O54" s="14">
        <v>5.6196364085841603E-2</v>
      </c>
      <c r="P54" s="14">
        <v>0.10806731321341401</v>
      </c>
      <c r="Q54" s="14">
        <v>4.9729135691353801E-2</v>
      </c>
      <c r="R54" s="14"/>
      <c r="S54" s="14">
        <v>7.0565887682069506E-2</v>
      </c>
      <c r="T54" s="14">
        <v>9.7521402234943794E-2</v>
      </c>
      <c r="U54" s="14">
        <v>3.0063127280521899E-2</v>
      </c>
      <c r="V54" s="14"/>
      <c r="W54" s="14">
        <v>0.10847592099475301</v>
      </c>
      <c r="X54" s="14">
        <v>5.9931777284380899E-2</v>
      </c>
      <c r="Y54" s="14">
        <v>3.3101651887404398E-3</v>
      </c>
      <c r="Z54" s="14"/>
      <c r="AA54" s="14">
        <v>4.7806274260513197E-2</v>
      </c>
      <c r="AB54" s="14">
        <v>2.29348595379315E-2</v>
      </c>
      <c r="AC54" s="14">
        <v>5.20177712911154E-2</v>
      </c>
      <c r="AD54" s="14">
        <v>2.7425852535394001E-2</v>
      </c>
      <c r="AE54" s="14">
        <v>6.0747444628212299E-2</v>
      </c>
      <c r="AF54" s="14">
        <v>8.1031591014446694E-2</v>
      </c>
      <c r="AG54" s="14">
        <v>0.12904672449715601</v>
      </c>
      <c r="AH54" s="14">
        <v>0.13914902758953501</v>
      </c>
      <c r="AI54" s="14">
        <v>8.3131284613835801E-2</v>
      </c>
      <c r="AJ54" s="14">
        <v>5.6664841628697601E-2</v>
      </c>
      <c r="AK54" s="14">
        <v>0</v>
      </c>
      <c r="AL54" s="14">
        <v>0.245426442851023</v>
      </c>
      <c r="AM54" s="14"/>
      <c r="AN54" s="14">
        <v>0.10104376011361201</v>
      </c>
      <c r="AO54" s="14">
        <v>5.3851582137863299E-2</v>
      </c>
      <c r="AP54" s="14"/>
      <c r="AQ54" s="14">
        <v>5.5660245412187698E-2</v>
      </c>
      <c r="AR54" s="14">
        <v>7.0447745452096894E-2</v>
      </c>
      <c r="AS54" s="14"/>
      <c r="AT54" s="14">
        <v>2.6583791010170301E-2</v>
      </c>
      <c r="AU54" s="14">
        <v>5.01157621483855E-2</v>
      </c>
      <c r="AV54" s="14">
        <v>0.118510970846126</v>
      </c>
      <c r="AW54" s="14"/>
      <c r="AX54" s="14">
        <v>0.14804026493382599</v>
      </c>
    </row>
    <row r="55" spans="2:50" x14ac:dyDescent="0.3">
      <c r="B55" t="s">
        <v>75</v>
      </c>
      <c r="C55" s="14">
        <v>0.159600827948742</v>
      </c>
      <c r="D55" s="14">
        <v>0.15084992012631401</v>
      </c>
      <c r="E55" s="14">
        <v>0.16916779145315</v>
      </c>
      <c r="F55" s="14"/>
      <c r="G55" s="14">
        <v>0.16835988961637</v>
      </c>
      <c r="H55" s="14">
        <v>0.175791011984718</v>
      </c>
      <c r="I55" s="14">
        <v>0.232500981513972</v>
      </c>
      <c r="J55" s="14">
        <v>0.17454606442630799</v>
      </c>
      <c r="K55" s="14">
        <v>0.12720434647044099</v>
      </c>
      <c r="L55" s="14">
        <v>9.8597344873790696E-2</v>
      </c>
      <c r="M55" s="14"/>
      <c r="N55" s="14">
        <v>0.13765298216813401</v>
      </c>
      <c r="O55" s="14">
        <v>0.14780314518474699</v>
      </c>
      <c r="P55" s="14">
        <v>0.14422152648109399</v>
      </c>
      <c r="Q55" s="14">
        <v>0.18650993525201001</v>
      </c>
      <c r="R55" s="14"/>
      <c r="S55" s="14">
        <v>0.143059669477235</v>
      </c>
      <c r="T55" s="14">
        <v>0.17964881866366</v>
      </c>
      <c r="U55" s="14">
        <v>0.170532257252798</v>
      </c>
      <c r="V55" s="14"/>
      <c r="W55" s="14">
        <v>0.18693056544418099</v>
      </c>
      <c r="X55" s="14">
        <v>0.13698158542061301</v>
      </c>
      <c r="Y55" s="14">
        <v>0.14411257906997499</v>
      </c>
      <c r="Z55" s="14"/>
      <c r="AA55" s="14">
        <v>0.16390893890840399</v>
      </c>
      <c r="AB55" s="14">
        <v>0.14001063180477799</v>
      </c>
      <c r="AC55" s="14">
        <v>0.16204798158932501</v>
      </c>
      <c r="AD55" s="14">
        <v>0.15888554054475201</v>
      </c>
      <c r="AE55" s="14">
        <v>0.16527435799370099</v>
      </c>
      <c r="AF55" s="14">
        <v>0.183676339947489</v>
      </c>
      <c r="AG55" s="14">
        <v>0.15362392276029699</v>
      </c>
      <c r="AH55" s="14">
        <v>0.18582237551310299</v>
      </c>
      <c r="AI55" s="14">
        <v>6.9089587768838501E-2</v>
      </c>
      <c r="AJ55" s="14">
        <v>0.12085829558465699</v>
      </c>
      <c r="AK55" s="14">
        <v>9.3005613706448997E-2</v>
      </c>
      <c r="AL55" s="14">
        <v>0.36575050269812198</v>
      </c>
      <c r="AM55" s="14"/>
      <c r="AN55" s="14">
        <v>0.13000478733187901</v>
      </c>
      <c r="AO55" s="14">
        <v>0.17182859391817801</v>
      </c>
      <c r="AP55" s="14"/>
      <c r="AQ55" s="14">
        <v>0.17697981741676599</v>
      </c>
      <c r="AR55" s="14">
        <v>0.155543504726467</v>
      </c>
      <c r="AS55" s="14"/>
      <c r="AT55" s="14">
        <v>0.109243882392456</v>
      </c>
      <c r="AU55" s="14">
        <v>0.189423732947198</v>
      </c>
      <c r="AV55" s="14">
        <v>0.17516562608771699</v>
      </c>
      <c r="AW55" s="14"/>
      <c r="AX55" s="14">
        <v>0.19469866984098</v>
      </c>
    </row>
    <row r="56" spans="2:50" x14ac:dyDescent="0.3">
      <c r="B56" t="s">
        <v>76</v>
      </c>
      <c r="C56" s="14">
        <v>4.3630720404644198E-2</v>
      </c>
      <c r="D56" s="14">
        <v>5.8563106959824703E-2</v>
      </c>
      <c r="E56" s="14">
        <v>2.9816021263922202E-2</v>
      </c>
      <c r="F56" s="14"/>
      <c r="G56" s="14">
        <v>6.4926783047481298E-2</v>
      </c>
      <c r="H56" s="14">
        <v>5.5638423624659102E-2</v>
      </c>
      <c r="I56" s="14">
        <v>5.45733533485869E-2</v>
      </c>
      <c r="J56" s="14">
        <v>4.7145318923865601E-2</v>
      </c>
      <c r="K56" s="14">
        <v>2.9731805439214699E-2</v>
      </c>
      <c r="L56" s="14">
        <v>2.10968250875237E-2</v>
      </c>
      <c r="M56" s="14"/>
      <c r="N56" s="14">
        <v>4.5180732223990501E-2</v>
      </c>
      <c r="O56" s="14">
        <v>3.6554614775921E-2</v>
      </c>
      <c r="P56" s="14">
        <v>5.98863372458035E-2</v>
      </c>
      <c r="Q56" s="14">
        <v>3.5665500678123199E-2</v>
      </c>
      <c r="R56" s="14"/>
      <c r="S56" s="14">
        <v>4.3324722839656798E-2</v>
      </c>
      <c r="T56" s="14">
        <v>4.20490221612069E-2</v>
      </c>
      <c r="U56" s="14">
        <v>4.6166611818784502E-2</v>
      </c>
      <c r="V56" s="14"/>
      <c r="W56" s="14">
        <v>4.5686646832130702E-2</v>
      </c>
      <c r="X56" s="14">
        <v>4.3356236435125102E-2</v>
      </c>
      <c r="Y56" s="14">
        <v>4.0379310462246298E-2</v>
      </c>
      <c r="Z56" s="14"/>
      <c r="AA56" s="14">
        <v>4.4713692549468102E-2</v>
      </c>
      <c r="AB56" s="14">
        <v>2.3434268398273998E-2</v>
      </c>
      <c r="AC56" s="14">
        <v>2.0718541615330498E-2</v>
      </c>
      <c r="AD56" s="14">
        <v>3.44929382524711E-2</v>
      </c>
      <c r="AE56" s="14">
        <v>5.8747553080857197E-2</v>
      </c>
      <c r="AF56" s="14">
        <v>5.3292501356984698E-2</v>
      </c>
      <c r="AG56" s="14">
        <v>4.9689936613255999E-2</v>
      </c>
      <c r="AH56" s="14">
        <v>5.4920314222285799E-2</v>
      </c>
      <c r="AI56" s="14">
        <v>6.7697225330053401E-2</v>
      </c>
      <c r="AJ56" s="14">
        <v>7.5481171471874206E-2</v>
      </c>
      <c r="AK56" s="14">
        <v>8.5808526769782095E-2</v>
      </c>
      <c r="AL56" s="14">
        <v>0</v>
      </c>
      <c r="AM56" s="14"/>
      <c r="AN56" s="14">
        <v>5.49727032487137E-2</v>
      </c>
      <c r="AO56" s="14">
        <v>3.8944718190968897E-2</v>
      </c>
      <c r="AP56" s="14"/>
      <c r="AQ56" s="14">
        <v>4.6052272397905998E-2</v>
      </c>
      <c r="AR56" s="14">
        <v>4.3065381484663399E-2</v>
      </c>
      <c r="AS56" s="14"/>
      <c r="AT56" s="14">
        <v>5.5221451146781099E-2</v>
      </c>
      <c r="AU56" s="14">
        <v>3.7232778916791803E-2</v>
      </c>
      <c r="AV56" s="14">
        <v>4.8463564867900197E-2</v>
      </c>
      <c r="AW56" s="14"/>
      <c r="AX56" s="14">
        <v>4.5848341552687098E-2</v>
      </c>
    </row>
    <row r="57" spans="2:50" x14ac:dyDescent="0.3">
      <c r="B57" t="s">
        <v>77</v>
      </c>
      <c r="C57" s="14">
        <v>2.2369093356637601E-2</v>
      </c>
      <c r="D57" s="14">
        <v>3.0105666312882001E-2</v>
      </c>
      <c r="E57" s="14">
        <v>1.5209724856327E-2</v>
      </c>
      <c r="F57" s="14"/>
      <c r="G57" s="14">
        <v>3.9018142972425403E-2</v>
      </c>
      <c r="H57" s="14">
        <v>3.5648397125420901E-2</v>
      </c>
      <c r="I57" s="14">
        <v>1.8114514926127999E-2</v>
      </c>
      <c r="J57" s="14">
        <v>3.2311494503746603E-2</v>
      </c>
      <c r="K57" s="14">
        <v>1.24729864951871E-2</v>
      </c>
      <c r="L57" s="14">
        <v>5.1516448331639202E-3</v>
      </c>
      <c r="M57" s="14"/>
      <c r="N57" s="14">
        <v>1.8876773355111499E-2</v>
      </c>
      <c r="O57" s="14">
        <v>2.0030363238890299E-2</v>
      </c>
      <c r="P57" s="14">
        <v>2.51434214047223E-2</v>
      </c>
      <c r="Q57" s="14">
        <v>2.33668454284141E-2</v>
      </c>
      <c r="R57" s="14"/>
      <c r="S57" s="14">
        <v>2.3428497909573499E-2</v>
      </c>
      <c r="T57" s="14">
        <v>1.9222740068405401E-2</v>
      </c>
      <c r="U57" s="14">
        <v>2.7848999558465998E-2</v>
      </c>
      <c r="V57" s="14"/>
      <c r="W57" s="14">
        <v>2.4593327199363399E-2</v>
      </c>
      <c r="X57" s="14">
        <v>2.5168841587994699E-2</v>
      </c>
      <c r="Y57" s="14">
        <v>1.1288571319203401E-2</v>
      </c>
      <c r="Z57" s="14"/>
      <c r="AA57" s="14">
        <v>4.8895988575937202E-2</v>
      </c>
      <c r="AB57" s="14">
        <v>2.2394586241574001E-2</v>
      </c>
      <c r="AC57" s="14">
        <v>6.78976277665801E-3</v>
      </c>
      <c r="AD57" s="14">
        <v>2.14726081982805E-2</v>
      </c>
      <c r="AE57" s="14">
        <v>2.20803989491462E-2</v>
      </c>
      <c r="AF57" s="14">
        <v>2.4853785574993199E-2</v>
      </c>
      <c r="AG57" s="14">
        <v>3.1883571885980802E-2</v>
      </c>
      <c r="AH57" s="14">
        <v>0</v>
      </c>
      <c r="AI57" s="14">
        <v>2.94593139157346E-2</v>
      </c>
      <c r="AJ57" s="14">
        <v>4.76953678791057E-2</v>
      </c>
      <c r="AK57" s="14">
        <v>0.11099095015844899</v>
      </c>
      <c r="AL57" s="14">
        <v>0</v>
      </c>
      <c r="AM57" s="14"/>
      <c r="AN57" s="14">
        <v>2.7704125161964001E-2</v>
      </c>
      <c r="AO57" s="14">
        <v>2.0164895801986899E-2</v>
      </c>
      <c r="AP57" s="14"/>
      <c r="AQ57" s="14">
        <v>1.8850284643827198E-2</v>
      </c>
      <c r="AR57" s="14">
        <v>2.31905993671855E-2</v>
      </c>
      <c r="AS57" s="14"/>
      <c r="AT57" s="14">
        <v>2.1359371992801902E-2</v>
      </c>
      <c r="AU57" s="14">
        <v>1.76353433822336E-2</v>
      </c>
      <c r="AV57" s="14">
        <v>3.0041847283916699E-2</v>
      </c>
      <c r="AW57" s="14"/>
      <c r="AX57" s="14">
        <v>2.17929323029038E-2</v>
      </c>
    </row>
    <row r="58" spans="2:50" x14ac:dyDescent="0.3">
      <c r="B58" t="s">
        <v>78</v>
      </c>
      <c r="C58" s="14">
        <v>0.52274307484228799</v>
      </c>
      <c r="D58" s="14">
        <v>0.50688953909802903</v>
      </c>
      <c r="E58" s="14">
        <v>0.53571354032627605</v>
      </c>
      <c r="F58" s="14"/>
      <c r="G58" s="14">
        <v>0.46570818387311702</v>
      </c>
      <c r="H58" s="14">
        <v>0.42509050523776298</v>
      </c>
      <c r="I58" s="14">
        <v>0.42522136825367302</v>
      </c>
      <c r="J58" s="14">
        <v>0.53292627154151195</v>
      </c>
      <c r="K58" s="14">
        <v>0.60453686847888299</v>
      </c>
      <c r="L58" s="14">
        <v>0.641602702340342</v>
      </c>
      <c r="M58" s="14"/>
      <c r="N58" s="14">
        <v>0.55459333363013796</v>
      </c>
      <c r="O58" s="14">
        <v>0.58120032204615701</v>
      </c>
      <c r="P58" s="14">
        <v>0.44456205400861298</v>
      </c>
      <c r="Q58" s="14">
        <v>0.529727379935517</v>
      </c>
      <c r="R58" s="14"/>
      <c r="S58" s="14">
        <v>0.55439134996589701</v>
      </c>
      <c r="T58" s="14">
        <v>0.47030947018397301</v>
      </c>
      <c r="U58" s="14">
        <v>0.55894404347364102</v>
      </c>
      <c r="V58" s="14"/>
      <c r="W58" s="14">
        <v>0.44560582314657399</v>
      </c>
      <c r="X58" s="14">
        <v>0.56299830674935503</v>
      </c>
      <c r="Y58" s="14">
        <v>0.64736149362267004</v>
      </c>
      <c r="Z58" s="14"/>
      <c r="AA58" s="14">
        <v>0.40992188045872402</v>
      </c>
      <c r="AB58" s="14">
        <v>0.60122342168143805</v>
      </c>
      <c r="AC58" s="14">
        <v>0.596723622019385</v>
      </c>
      <c r="AD58" s="14">
        <v>0.57307774493466301</v>
      </c>
      <c r="AE58" s="14">
        <v>0.554174728439632</v>
      </c>
      <c r="AF58" s="14">
        <v>0.46768072246276798</v>
      </c>
      <c r="AG58" s="14">
        <v>0.42998996863607902</v>
      </c>
      <c r="AH58" s="14">
        <v>0.45913095912441698</v>
      </c>
      <c r="AI58" s="14">
        <v>0.55140033591443804</v>
      </c>
      <c r="AJ58" s="14">
        <v>0.53620010730524903</v>
      </c>
      <c r="AK58" s="14">
        <v>0.30399238633895398</v>
      </c>
      <c r="AL58" s="14">
        <v>0.263943654407992</v>
      </c>
      <c r="AM58" s="14"/>
      <c r="AN58" s="14">
        <v>0.47459285052516798</v>
      </c>
      <c r="AO58" s="14">
        <v>0.54263660323507301</v>
      </c>
      <c r="AP58" s="14"/>
      <c r="AQ58" s="14">
        <v>0.56998054690395294</v>
      </c>
      <c r="AR58" s="14">
        <v>0.51171494845381005</v>
      </c>
      <c r="AS58" s="14"/>
      <c r="AT58" s="14">
        <v>0.60801819057072304</v>
      </c>
      <c r="AU58" s="14">
        <v>0.54840034514221403</v>
      </c>
      <c r="AV58" s="14">
        <v>0.440200159779009</v>
      </c>
      <c r="AW58" s="14"/>
      <c r="AX58" s="14">
        <v>0.43870772498543098</v>
      </c>
    </row>
    <row r="59" spans="2:50" x14ac:dyDescent="0.3">
      <c r="B59" t="s">
        <v>79</v>
      </c>
      <c r="C59" s="14">
        <v>0.154721821382928</v>
      </c>
      <c r="D59" s="14">
        <v>0.13054904586341201</v>
      </c>
      <c r="E59" s="14">
        <v>0.17818127095862599</v>
      </c>
      <c r="F59" s="14"/>
      <c r="G59" s="14">
        <v>0.17303954265489499</v>
      </c>
      <c r="H59" s="14">
        <v>9.7103708362082305E-2</v>
      </c>
      <c r="I59" s="14">
        <v>0.115917633213135</v>
      </c>
      <c r="J59" s="14">
        <v>0.14114354739238999</v>
      </c>
      <c r="K59" s="14">
        <v>0.19510838196202701</v>
      </c>
      <c r="L59" s="14">
        <v>0.201780058616223</v>
      </c>
      <c r="M59" s="14"/>
      <c r="N59" s="14">
        <v>0.16087096338971699</v>
      </c>
      <c r="O59" s="14">
        <v>0.12796522594641099</v>
      </c>
      <c r="P59" s="14">
        <v>0.18697139670656299</v>
      </c>
      <c r="Q59" s="14">
        <v>0.144210746184533</v>
      </c>
      <c r="R59" s="14"/>
      <c r="S59" s="14">
        <v>0.13102463336267101</v>
      </c>
      <c r="T59" s="14">
        <v>0.15314110123689201</v>
      </c>
      <c r="U59" s="14">
        <v>0.15333674591191701</v>
      </c>
      <c r="V59" s="14"/>
      <c r="W59" s="14">
        <v>0.149542281152868</v>
      </c>
      <c r="X59" s="14">
        <v>0.142343856008806</v>
      </c>
      <c r="Y59" s="14">
        <v>0.144292996551593</v>
      </c>
      <c r="Z59" s="14"/>
      <c r="AA59" s="14">
        <v>0.26868865049324803</v>
      </c>
      <c r="AB59" s="14">
        <v>0.168860501801013</v>
      </c>
      <c r="AC59" s="14">
        <v>0.146595764764158</v>
      </c>
      <c r="AD59" s="14">
        <v>0.16215789537080799</v>
      </c>
      <c r="AE59" s="14">
        <v>0.12392385430436</v>
      </c>
      <c r="AF59" s="14">
        <v>0.16668442406067399</v>
      </c>
      <c r="AG59" s="14">
        <v>0.14054512523167301</v>
      </c>
      <c r="AH59" s="14">
        <v>0.112192709289238</v>
      </c>
      <c r="AI59" s="14">
        <v>0.154038845243678</v>
      </c>
      <c r="AJ59" s="14">
        <v>0.125839376206694</v>
      </c>
      <c r="AK59" s="14">
        <v>0.406202523026365</v>
      </c>
      <c r="AL59" s="14">
        <v>0</v>
      </c>
      <c r="AM59" s="14"/>
      <c r="AN59" s="14">
        <v>0.175501743815099</v>
      </c>
      <c r="AO59" s="14">
        <v>0.14613648283535</v>
      </c>
      <c r="AP59" s="14"/>
      <c r="AQ59" s="14">
        <v>0.11375938121225</v>
      </c>
      <c r="AR59" s="14">
        <v>0.16428497003730499</v>
      </c>
      <c r="AS59" s="14"/>
      <c r="AT59" s="14">
        <v>0.15760791632627599</v>
      </c>
      <c r="AU59" s="14">
        <v>0.14711128274150501</v>
      </c>
      <c r="AV59" s="14">
        <v>0.13075657139856001</v>
      </c>
      <c r="AW59" s="14"/>
      <c r="AX59" s="14">
        <v>0.13399272911719901</v>
      </c>
    </row>
    <row r="60" spans="2:50" x14ac:dyDescent="0.3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</row>
    <row r="61" spans="2:50" x14ac:dyDescent="0.3">
      <c r="B61" s="6" t="s">
        <v>88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</row>
    <row r="62" spans="2:50" x14ac:dyDescent="0.3">
      <c r="B62" s="24" t="s">
        <v>82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</row>
    <row r="63" spans="2:50" x14ac:dyDescent="0.3">
      <c r="B63" t="s">
        <v>73</v>
      </c>
      <c r="C63" s="14">
        <v>6.2637157902146703E-2</v>
      </c>
      <c r="D63" s="14">
        <v>7.8940761426215394E-2</v>
      </c>
      <c r="E63" s="14">
        <v>4.7673042077750603E-2</v>
      </c>
      <c r="F63" s="14"/>
      <c r="G63" s="14">
        <v>5.1607099519143801E-2</v>
      </c>
      <c r="H63" s="14">
        <v>8.9298752020505606E-2</v>
      </c>
      <c r="I63" s="14">
        <v>8.0641349730257106E-2</v>
      </c>
      <c r="J63" s="14">
        <v>5.92762087894316E-2</v>
      </c>
      <c r="K63" s="14">
        <v>6.4814930151072703E-2</v>
      </c>
      <c r="L63" s="14">
        <v>3.3248865241173799E-2</v>
      </c>
      <c r="M63" s="14"/>
      <c r="N63" s="14">
        <v>3.5259548060414397E-2</v>
      </c>
      <c r="O63" s="14">
        <v>7.7058071864035696E-2</v>
      </c>
      <c r="P63" s="14">
        <v>7.2201864070856603E-2</v>
      </c>
      <c r="Q63" s="14">
        <v>6.1358882927659501E-2</v>
      </c>
      <c r="R63" s="14"/>
      <c r="S63" s="14">
        <v>7.0373281872903398E-2</v>
      </c>
      <c r="T63" s="14">
        <v>7.6540101450921993E-2</v>
      </c>
      <c r="U63" s="14">
        <v>3.3979277621134202E-2</v>
      </c>
      <c r="V63" s="14"/>
      <c r="W63" s="14">
        <v>8.26494145535345E-2</v>
      </c>
      <c r="X63" s="14">
        <v>6.0352000773892703E-2</v>
      </c>
      <c r="Y63" s="14">
        <v>2.8910520761392101E-2</v>
      </c>
      <c r="Z63" s="14"/>
      <c r="AA63" s="14">
        <v>3.5324084499258702E-2</v>
      </c>
      <c r="AB63" s="14">
        <v>8.1107750047171398E-2</v>
      </c>
      <c r="AC63" s="14">
        <v>5.8318274794623398E-2</v>
      </c>
      <c r="AD63" s="14">
        <v>5.7533284304468198E-2</v>
      </c>
      <c r="AE63" s="14">
        <v>4.7794473170716903E-2</v>
      </c>
      <c r="AF63" s="14">
        <v>5.0014223496887E-2</v>
      </c>
      <c r="AG63" s="14">
        <v>8.9404277155075207E-2</v>
      </c>
      <c r="AH63" s="14">
        <v>9.6265776624794505E-2</v>
      </c>
      <c r="AI63" s="14">
        <v>6.1320699105668702E-2</v>
      </c>
      <c r="AJ63" s="14">
        <v>1.8990875293259601E-2</v>
      </c>
      <c r="AK63" s="14">
        <v>0</v>
      </c>
      <c r="AL63" s="14">
        <v>0.245426442851023</v>
      </c>
      <c r="AM63" s="14"/>
      <c r="AN63" s="14">
        <v>8.2189822654868794E-2</v>
      </c>
      <c r="AO63" s="14">
        <v>5.4558867573713199E-2</v>
      </c>
      <c r="AP63" s="14"/>
      <c r="AQ63" s="14">
        <v>5.3091726499543697E-2</v>
      </c>
      <c r="AR63" s="14">
        <v>6.4865647686761493E-2</v>
      </c>
      <c r="AS63" s="14"/>
      <c r="AT63" s="14">
        <v>4.2879397691125497E-2</v>
      </c>
      <c r="AU63" s="14">
        <v>5.6400081456149102E-2</v>
      </c>
      <c r="AV63" s="14">
        <v>8.6476173108038998E-2</v>
      </c>
      <c r="AW63" s="14"/>
      <c r="AX63" s="14">
        <v>7.2360981775012406E-2</v>
      </c>
    </row>
    <row r="64" spans="2:50" x14ac:dyDescent="0.3">
      <c r="B64" t="s">
        <v>74</v>
      </c>
      <c r="C64" s="14">
        <v>0.19211502453865401</v>
      </c>
      <c r="D64" s="14">
        <v>0.206215360911434</v>
      </c>
      <c r="E64" s="14">
        <v>0.17923623005070299</v>
      </c>
      <c r="F64" s="14"/>
      <c r="G64" s="14">
        <v>0.104563566906586</v>
      </c>
      <c r="H64" s="14">
        <v>0.184706834362867</v>
      </c>
      <c r="I64" s="14">
        <v>0.19685522318673901</v>
      </c>
      <c r="J64" s="14">
        <v>0.176833805149502</v>
      </c>
      <c r="K64" s="14">
        <v>0.204417744706408</v>
      </c>
      <c r="L64" s="14">
        <v>0.24648751571077199</v>
      </c>
      <c r="M64" s="14"/>
      <c r="N64" s="14">
        <v>0.222406901529657</v>
      </c>
      <c r="O64" s="14">
        <v>0.22035720543621601</v>
      </c>
      <c r="P64" s="14">
        <v>0.17176153673168201</v>
      </c>
      <c r="Q64" s="14">
        <v>0.17674305245442301</v>
      </c>
      <c r="R64" s="14"/>
      <c r="S64" s="14">
        <v>0.226412331801187</v>
      </c>
      <c r="T64" s="14">
        <v>0.204309295010805</v>
      </c>
      <c r="U64" s="14">
        <v>0.136035128097243</v>
      </c>
      <c r="V64" s="14"/>
      <c r="W64" s="14">
        <v>0.20199467008324201</v>
      </c>
      <c r="X64" s="14">
        <v>0.21924508136537299</v>
      </c>
      <c r="Y64" s="14">
        <v>0.11472513291533699</v>
      </c>
      <c r="Z64" s="14"/>
      <c r="AA64" s="14">
        <v>7.12189980103934E-2</v>
      </c>
      <c r="AB64" s="14">
        <v>0.116807320754623</v>
      </c>
      <c r="AC64" s="14">
        <v>0.15584106563654601</v>
      </c>
      <c r="AD64" s="14">
        <v>0.17950273247137</v>
      </c>
      <c r="AE64" s="14">
        <v>0.21293602458275199</v>
      </c>
      <c r="AF64" s="14">
        <v>0.19769675366240699</v>
      </c>
      <c r="AG64" s="14">
        <v>0.26021369373668302</v>
      </c>
      <c r="AH64" s="14">
        <v>0.24178657003718201</v>
      </c>
      <c r="AI64" s="14">
        <v>0.19437271562408601</v>
      </c>
      <c r="AJ64" s="14">
        <v>0.248453432385072</v>
      </c>
      <c r="AK64" s="14">
        <v>0.11099095015844899</v>
      </c>
      <c r="AL64" s="14">
        <v>0.24847387469149601</v>
      </c>
      <c r="AM64" s="14"/>
      <c r="AN64" s="14">
        <v>0.18534200070295501</v>
      </c>
      <c r="AO64" s="14">
        <v>0.194913336361525</v>
      </c>
      <c r="AP64" s="14"/>
      <c r="AQ64" s="14">
        <v>0.205069895155261</v>
      </c>
      <c r="AR64" s="14">
        <v>0.18909056229986601</v>
      </c>
      <c r="AS64" s="14"/>
      <c r="AT64" s="14">
        <v>0.18830526368900699</v>
      </c>
      <c r="AU64" s="14">
        <v>0.17999408362134101</v>
      </c>
      <c r="AV64" s="14">
        <v>0.23057663912365001</v>
      </c>
      <c r="AW64" s="14"/>
      <c r="AX64" s="14">
        <v>0.26667773300495101</v>
      </c>
    </row>
    <row r="65" spans="2:50" x14ac:dyDescent="0.3">
      <c r="B65" t="s">
        <v>75</v>
      </c>
      <c r="C65" s="14">
        <v>0.38517981376974197</v>
      </c>
      <c r="D65" s="14">
        <v>0.382256741969485</v>
      </c>
      <c r="E65" s="14">
        <v>0.38999432824476099</v>
      </c>
      <c r="F65" s="14"/>
      <c r="G65" s="14">
        <v>0.30480262304019301</v>
      </c>
      <c r="H65" s="14">
        <v>0.32040874750571302</v>
      </c>
      <c r="I65" s="14">
        <v>0.34422654621370002</v>
      </c>
      <c r="J65" s="14">
        <v>0.379021932580903</v>
      </c>
      <c r="K65" s="14">
        <v>0.425741823986172</v>
      </c>
      <c r="L65" s="14">
        <v>0.49037099100409498</v>
      </c>
      <c r="M65" s="14"/>
      <c r="N65" s="14">
        <v>0.414696260669221</v>
      </c>
      <c r="O65" s="14">
        <v>0.35215755561944201</v>
      </c>
      <c r="P65" s="14">
        <v>0.39740576487812102</v>
      </c>
      <c r="Q65" s="14">
        <v>0.380575978842143</v>
      </c>
      <c r="R65" s="14"/>
      <c r="S65" s="14">
        <v>0.38356800979308803</v>
      </c>
      <c r="T65" s="14">
        <v>0.38284620723711699</v>
      </c>
      <c r="U65" s="14">
        <v>0.41299368175205597</v>
      </c>
      <c r="V65" s="14"/>
      <c r="W65" s="14">
        <v>0.37249849537322699</v>
      </c>
      <c r="X65" s="14">
        <v>0.40080067130518698</v>
      </c>
      <c r="Y65" s="14">
        <v>0.38587332924978701</v>
      </c>
      <c r="Z65" s="14"/>
      <c r="AA65" s="14">
        <v>0.27856495825279598</v>
      </c>
      <c r="AB65" s="14">
        <v>0.32151697761550602</v>
      </c>
      <c r="AC65" s="14">
        <v>0.40460719049963101</v>
      </c>
      <c r="AD65" s="14">
        <v>0.35866417658076</v>
      </c>
      <c r="AE65" s="14">
        <v>0.44209504329746402</v>
      </c>
      <c r="AF65" s="14">
        <v>0.38520684054293702</v>
      </c>
      <c r="AG65" s="14">
        <v>0.36740757656186701</v>
      </c>
      <c r="AH65" s="14">
        <v>0.43051160489842899</v>
      </c>
      <c r="AI65" s="14">
        <v>0.391918400809461</v>
      </c>
      <c r="AJ65" s="14">
        <v>0.546050827552229</v>
      </c>
      <c r="AK65" s="14">
        <v>0.28758516116740801</v>
      </c>
      <c r="AL65" s="14">
        <v>0.38490860309950597</v>
      </c>
      <c r="AM65" s="14"/>
      <c r="AN65" s="14">
        <v>0.38562591016977499</v>
      </c>
      <c r="AO65" s="14">
        <v>0.384995506603455</v>
      </c>
      <c r="AP65" s="14"/>
      <c r="AQ65" s="14">
        <v>0.387616230379074</v>
      </c>
      <c r="AR65" s="14">
        <v>0.38461100453567398</v>
      </c>
      <c r="AS65" s="14"/>
      <c r="AT65" s="14">
        <v>0.40161090920598402</v>
      </c>
      <c r="AU65" s="14">
        <v>0.424611862457625</v>
      </c>
      <c r="AV65" s="14">
        <v>0.35171081170726298</v>
      </c>
      <c r="AW65" s="14"/>
      <c r="AX65" s="14">
        <v>0.31665850334318002</v>
      </c>
    </row>
    <row r="66" spans="2:50" x14ac:dyDescent="0.3">
      <c r="B66" t="s">
        <v>76</v>
      </c>
      <c r="C66" s="14">
        <v>0.143029556956806</v>
      </c>
      <c r="D66" s="14">
        <v>0.139708216373684</v>
      </c>
      <c r="E66" s="14">
        <v>0.146682878716902</v>
      </c>
      <c r="F66" s="14"/>
      <c r="G66" s="14">
        <v>0.197696919273146</v>
      </c>
      <c r="H66" s="14">
        <v>0.16015198535492201</v>
      </c>
      <c r="I66" s="14">
        <v>0.14805714971137901</v>
      </c>
      <c r="J66" s="14">
        <v>0.14098301176988501</v>
      </c>
      <c r="K66" s="14">
        <v>0.123477544050866</v>
      </c>
      <c r="L66" s="14">
        <v>0.1103745320016</v>
      </c>
      <c r="M66" s="14"/>
      <c r="N66" s="14">
        <v>0.11441608660389101</v>
      </c>
      <c r="O66" s="14">
        <v>0.13882528652106901</v>
      </c>
      <c r="P66" s="14">
        <v>0.149136522579703</v>
      </c>
      <c r="Q66" s="14">
        <v>0.15452218369798301</v>
      </c>
      <c r="R66" s="14"/>
      <c r="S66" s="14">
        <v>0.14665287598528501</v>
      </c>
      <c r="T66" s="14">
        <v>0.144567873720782</v>
      </c>
      <c r="U66" s="14">
        <v>0.154377299297149</v>
      </c>
      <c r="V66" s="14"/>
      <c r="W66" s="14">
        <v>0.147266923330229</v>
      </c>
      <c r="X66" s="14">
        <v>0.15493057277877301</v>
      </c>
      <c r="Y66" s="14">
        <v>0.11778771247337901</v>
      </c>
      <c r="Z66" s="14"/>
      <c r="AA66" s="14">
        <v>0.108623584383177</v>
      </c>
      <c r="AB66" s="14">
        <v>0.103077251646865</v>
      </c>
      <c r="AC66" s="14">
        <v>0.112423876822112</v>
      </c>
      <c r="AD66" s="14">
        <v>0.13970747841322301</v>
      </c>
      <c r="AE66" s="14">
        <v>0.143814522020563</v>
      </c>
      <c r="AF66" s="14">
        <v>0.19638425639135601</v>
      </c>
      <c r="AG66" s="14">
        <v>0.16393833859823001</v>
      </c>
      <c r="AH66" s="14">
        <v>0.149926149454748</v>
      </c>
      <c r="AI66" s="14">
        <v>0.15765472873671901</v>
      </c>
      <c r="AJ66" s="14">
        <v>7.5278513982522305E-2</v>
      </c>
      <c r="AK66" s="14">
        <v>0.21586178004133899</v>
      </c>
      <c r="AL66" s="14">
        <v>0</v>
      </c>
      <c r="AM66" s="14"/>
      <c r="AN66" s="14">
        <v>0.13879407025711801</v>
      </c>
      <c r="AO66" s="14">
        <v>0.14477947144033201</v>
      </c>
      <c r="AP66" s="14"/>
      <c r="AQ66" s="14">
        <v>0.14477136250468201</v>
      </c>
      <c r="AR66" s="14">
        <v>0.14262291259401999</v>
      </c>
      <c r="AS66" s="14"/>
      <c r="AT66" s="14">
        <v>0.183905869826472</v>
      </c>
      <c r="AU66" s="14">
        <v>0.116816093409157</v>
      </c>
      <c r="AV66" s="14">
        <v>0.15117883728636999</v>
      </c>
      <c r="AW66" s="14"/>
      <c r="AX66" s="14">
        <v>8.3287370643032196E-2</v>
      </c>
    </row>
    <row r="67" spans="2:50" x14ac:dyDescent="0.3">
      <c r="B67" t="s">
        <v>77</v>
      </c>
      <c r="C67" s="14">
        <v>6.5835905320406604E-2</v>
      </c>
      <c r="D67" s="14">
        <v>6.8678429780460598E-2</v>
      </c>
      <c r="E67" s="14">
        <v>6.2406738833644802E-2</v>
      </c>
      <c r="F67" s="14"/>
      <c r="G67" s="14">
        <v>5.2196810894453098E-2</v>
      </c>
      <c r="H67" s="14">
        <v>6.1550455410790801E-2</v>
      </c>
      <c r="I67" s="14">
        <v>8.2109449867462506E-2</v>
      </c>
      <c r="J67" s="14">
        <v>9.0334005242612397E-2</v>
      </c>
      <c r="K67" s="14">
        <v>7.4885713666175899E-2</v>
      </c>
      <c r="L67" s="14">
        <v>3.9032675807139497E-2</v>
      </c>
      <c r="M67" s="14"/>
      <c r="N67" s="14">
        <v>6.9896544744915107E-2</v>
      </c>
      <c r="O67" s="14">
        <v>7.0883618579186805E-2</v>
      </c>
      <c r="P67" s="14">
        <v>6.0085675095361703E-2</v>
      </c>
      <c r="Q67" s="14">
        <v>6.5149447776583297E-2</v>
      </c>
      <c r="R67" s="14"/>
      <c r="S67" s="14">
        <v>5.6376769506232403E-2</v>
      </c>
      <c r="T67" s="14">
        <v>6.7079719024249501E-2</v>
      </c>
      <c r="U67" s="14">
        <v>8.3830906675787395E-2</v>
      </c>
      <c r="V67" s="14"/>
      <c r="W67" s="14">
        <v>7.4375404272490106E-2</v>
      </c>
      <c r="X67" s="14">
        <v>5.7139197126344E-2</v>
      </c>
      <c r="Y67" s="14">
        <v>6.7536318229255196E-2</v>
      </c>
      <c r="Z67" s="14"/>
      <c r="AA67" s="14">
        <v>6.7141704694189494E-2</v>
      </c>
      <c r="AB67" s="14">
        <v>7.86413577413696E-2</v>
      </c>
      <c r="AC67" s="14">
        <v>7.2701590455206105E-2</v>
      </c>
      <c r="AD67" s="14">
        <v>7.5602193528794603E-2</v>
      </c>
      <c r="AE67" s="14">
        <v>5.7350854609506202E-2</v>
      </c>
      <c r="AF67" s="14">
        <v>8.3019995906017996E-2</v>
      </c>
      <c r="AG67" s="14">
        <v>3.09505075465293E-2</v>
      </c>
      <c r="AH67" s="14">
        <v>6.6954653202984202E-2</v>
      </c>
      <c r="AI67" s="14">
        <v>8.7762978543090203E-2</v>
      </c>
      <c r="AJ67" s="14">
        <v>5.3138280220852402E-2</v>
      </c>
      <c r="AK67" s="14">
        <v>0.12338977122774</v>
      </c>
      <c r="AL67" s="14">
        <v>0.121191079357974</v>
      </c>
      <c r="AM67" s="14"/>
      <c r="AN67" s="14">
        <v>6.2143070424491097E-2</v>
      </c>
      <c r="AO67" s="14">
        <v>6.7361620244763498E-2</v>
      </c>
      <c r="AP67" s="14"/>
      <c r="AQ67" s="14">
        <v>6.2572060350227304E-2</v>
      </c>
      <c r="AR67" s="14">
        <v>6.6597887138496806E-2</v>
      </c>
      <c r="AS67" s="14"/>
      <c r="AT67" s="14">
        <v>7.2279528958120495E-2</v>
      </c>
      <c r="AU67" s="14">
        <v>6.3084271890396296E-2</v>
      </c>
      <c r="AV67" s="14">
        <v>6.7074480445260695E-2</v>
      </c>
      <c r="AW67" s="14"/>
      <c r="AX67" s="14">
        <v>7.3335921572182106E-2</v>
      </c>
    </row>
    <row r="68" spans="2:50" x14ac:dyDescent="0.3">
      <c r="B68" t="s">
        <v>78</v>
      </c>
      <c r="C68" s="14">
        <v>7.1095621989321595E-2</v>
      </c>
      <c r="D68" s="14">
        <v>6.5861598467572793E-2</v>
      </c>
      <c r="E68" s="14">
        <v>7.4335270356015004E-2</v>
      </c>
      <c r="F68" s="14"/>
      <c r="G68" s="14">
        <v>0.143053944129587</v>
      </c>
      <c r="H68" s="14">
        <v>0.106344003757084</v>
      </c>
      <c r="I68" s="14">
        <v>7.1316796581683606E-2</v>
      </c>
      <c r="J68" s="14">
        <v>6.4551298210154803E-2</v>
      </c>
      <c r="K68" s="14">
        <v>3.8378933763579898E-2</v>
      </c>
      <c r="L68" s="14">
        <v>3.06621887300014E-2</v>
      </c>
      <c r="M68" s="14"/>
      <c r="N68" s="14">
        <v>4.7749953707017199E-2</v>
      </c>
      <c r="O68" s="14">
        <v>7.3506466662862202E-2</v>
      </c>
      <c r="P68" s="14">
        <v>6.0786127632511601E-2</v>
      </c>
      <c r="Q68" s="14">
        <v>8.7714575301834297E-2</v>
      </c>
      <c r="R68" s="14"/>
      <c r="S68" s="14">
        <v>6.6239315712710994E-2</v>
      </c>
      <c r="T68" s="14">
        <v>5.6580251516960098E-2</v>
      </c>
      <c r="U68" s="14">
        <v>8.5372987926466998E-2</v>
      </c>
      <c r="V68" s="14"/>
      <c r="W68" s="14">
        <v>4.9382862930768198E-2</v>
      </c>
      <c r="X68" s="14">
        <v>5.7300425070970898E-2</v>
      </c>
      <c r="Y68" s="14">
        <v>0.157225623319942</v>
      </c>
      <c r="Z68" s="14"/>
      <c r="AA68" s="14">
        <v>0.12623945526636901</v>
      </c>
      <c r="AB68" s="14">
        <v>0.16876258328839799</v>
      </c>
      <c r="AC68" s="14">
        <v>9.7795998270099202E-2</v>
      </c>
      <c r="AD68" s="14">
        <v>8.0581212563218693E-2</v>
      </c>
      <c r="AE68" s="14">
        <v>6.9319983178718195E-2</v>
      </c>
      <c r="AF68" s="14">
        <v>4.8290713165689302E-2</v>
      </c>
      <c r="AG68" s="14">
        <v>3.1204037798880799E-2</v>
      </c>
      <c r="AH68" s="14">
        <v>6.2524320118530503E-3</v>
      </c>
      <c r="AI68" s="14">
        <v>3.5105796577214597E-2</v>
      </c>
      <c r="AJ68" s="14">
        <v>4.1417477824082401E-2</v>
      </c>
      <c r="AK68" s="14">
        <v>6.7900555231353701E-2</v>
      </c>
      <c r="AL68" s="14">
        <v>0</v>
      </c>
      <c r="AM68" s="14"/>
      <c r="AN68" s="14">
        <v>7.02880826653772E-2</v>
      </c>
      <c r="AO68" s="14">
        <v>7.1429261275472694E-2</v>
      </c>
      <c r="AP68" s="14"/>
      <c r="AQ68" s="14">
        <v>8.4356143643118206E-2</v>
      </c>
      <c r="AR68" s="14">
        <v>6.7999802031295298E-2</v>
      </c>
      <c r="AS68" s="14"/>
      <c r="AT68" s="14">
        <v>5.3426492883142898E-2</v>
      </c>
      <c r="AU68" s="14">
        <v>8.1546301381247299E-2</v>
      </c>
      <c r="AV68" s="14">
        <v>5.89604058220215E-2</v>
      </c>
      <c r="AW68" s="14"/>
      <c r="AX68" s="14">
        <v>4.0273609632338801E-2</v>
      </c>
    </row>
    <row r="69" spans="2:50" x14ac:dyDescent="0.3">
      <c r="B69" t="s">
        <v>79</v>
      </c>
      <c r="C69" s="14">
        <v>8.0106919522923106E-2</v>
      </c>
      <c r="D69" s="14">
        <v>5.8338891071148001E-2</v>
      </c>
      <c r="E69" s="14">
        <v>9.9671511720223704E-2</v>
      </c>
      <c r="F69" s="14"/>
      <c r="G69" s="14">
        <v>0.146079036236891</v>
      </c>
      <c r="H69" s="14">
        <v>7.7539221588117102E-2</v>
      </c>
      <c r="I69" s="14">
        <v>7.6793484708779294E-2</v>
      </c>
      <c r="J69" s="14">
        <v>8.8999738257510702E-2</v>
      </c>
      <c r="K69" s="14">
        <v>6.8283309675725198E-2</v>
      </c>
      <c r="L69" s="14">
        <v>4.9823231505217801E-2</v>
      </c>
      <c r="M69" s="14"/>
      <c r="N69" s="14">
        <v>9.5574704684884298E-2</v>
      </c>
      <c r="O69" s="14">
        <v>6.72117953171881E-2</v>
      </c>
      <c r="P69" s="14">
        <v>8.8622509011763398E-2</v>
      </c>
      <c r="Q69" s="14">
        <v>7.39358789993739E-2</v>
      </c>
      <c r="R69" s="14"/>
      <c r="S69" s="14">
        <v>5.0377415328593501E-2</v>
      </c>
      <c r="T69" s="14">
        <v>6.8076552039164503E-2</v>
      </c>
      <c r="U69" s="14">
        <v>9.3410718630163606E-2</v>
      </c>
      <c r="V69" s="14"/>
      <c r="W69" s="14">
        <v>7.1832229456509494E-2</v>
      </c>
      <c r="X69" s="14">
        <v>5.0232051579459203E-2</v>
      </c>
      <c r="Y69" s="14">
        <v>0.127941363050908</v>
      </c>
      <c r="Z69" s="14"/>
      <c r="AA69" s="14">
        <v>0.31288721489381699</v>
      </c>
      <c r="AB69" s="14">
        <v>0.130086758906067</v>
      </c>
      <c r="AC69" s="14">
        <v>9.8312003521782404E-2</v>
      </c>
      <c r="AD69" s="14">
        <v>0.108408922138167</v>
      </c>
      <c r="AE69" s="14">
        <v>2.66890991402805E-2</v>
      </c>
      <c r="AF69" s="14">
        <v>3.93872168347063E-2</v>
      </c>
      <c r="AG69" s="14">
        <v>5.68815686027348E-2</v>
      </c>
      <c r="AH69" s="14">
        <v>8.3028137700094096E-3</v>
      </c>
      <c r="AI69" s="14">
        <v>7.1864680603760805E-2</v>
      </c>
      <c r="AJ69" s="14">
        <v>1.6670592741983001E-2</v>
      </c>
      <c r="AK69" s="14">
        <v>0.19427178217370999</v>
      </c>
      <c r="AL69" s="14">
        <v>0</v>
      </c>
      <c r="AM69" s="14"/>
      <c r="AN69" s="14">
        <v>7.5617043125415298E-2</v>
      </c>
      <c r="AO69" s="14">
        <v>8.1961936500739394E-2</v>
      </c>
      <c r="AP69" s="14"/>
      <c r="AQ69" s="14">
        <v>6.2522581468093905E-2</v>
      </c>
      <c r="AR69" s="14">
        <v>8.4212183713886196E-2</v>
      </c>
      <c r="AS69" s="14"/>
      <c r="AT69" s="14">
        <v>5.7592537746147802E-2</v>
      </c>
      <c r="AU69" s="14">
        <v>7.7547305784084294E-2</v>
      </c>
      <c r="AV69" s="14">
        <v>5.4022652507395297E-2</v>
      </c>
      <c r="AW69" s="14"/>
      <c r="AX69" s="14">
        <v>0.14740588002930299</v>
      </c>
    </row>
    <row r="70" spans="2:50" x14ac:dyDescent="0.3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</row>
    <row r="71" spans="2:50" x14ac:dyDescent="0.3">
      <c r="B71" s="6" t="s">
        <v>89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</row>
    <row r="72" spans="2:50" x14ac:dyDescent="0.3">
      <c r="B72" s="24" t="s">
        <v>82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</row>
    <row r="73" spans="2:50" x14ac:dyDescent="0.3">
      <c r="B73" t="s">
        <v>73</v>
      </c>
      <c r="C73" s="14">
        <v>9.1375474613672805E-2</v>
      </c>
      <c r="D73" s="14">
        <v>9.6285443813313706E-2</v>
      </c>
      <c r="E73" s="14">
        <v>8.7444964325362196E-2</v>
      </c>
      <c r="F73" s="14"/>
      <c r="G73" s="14">
        <v>6.1582297309311002E-2</v>
      </c>
      <c r="H73" s="14">
        <v>0.10885230775405</v>
      </c>
      <c r="I73" s="14">
        <v>0.106260734087345</v>
      </c>
      <c r="J73" s="14">
        <v>8.1363421809733702E-2</v>
      </c>
      <c r="K73" s="14">
        <v>0.107579858050584</v>
      </c>
      <c r="L73" s="14">
        <v>7.6914716869875097E-2</v>
      </c>
      <c r="M73" s="14"/>
      <c r="N73" s="14">
        <v>6.1920362104861501E-2</v>
      </c>
      <c r="O73" s="14">
        <v>7.6824815554826606E-2</v>
      </c>
      <c r="P73" s="14">
        <v>0.112322801574711</v>
      </c>
      <c r="Q73" s="14">
        <v>9.8709300482735698E-2</v>
      </c>
      <c r="R73" s="14"/>
      <c r="S73" s="14">
        <v>0.11941706517733899</v>
      </c>
      <c r="T73" s="14">
        <v>8.6106787889415101E-2</v>
      </c>
      <c r="U73" s="14">
        <v>5.90139460122781E-2</v>
      </c>
      <c r="V73" s="14"/>
      <c r="W73" s="14">
        <v>8.4001065002039896E-2</v>
      </c>
      <c r="X73" s="14">
        <v>0.112482250508007</v>
      </c>
      <c r="Y73" s="14">
        <v>5.34613533303974E-2</v>
      </c>
      <c r="Z73" s="14"/>
      <c r="AA73" s="14">
        <v>8.6817555884005596E-2</v>
      </c>
      <c r="AB73" s="14">
        <v>0.103464178346634</v>
      </c>
      <c r="AC73" s="14">
        <v>7.15373576397864E-2</v>
      </c>
      <c r="AD73" s="14">
        <v>0.108880263434282</v>
      </c>
      <c r="AE73" s="14">
        <v>8.3646903522264296E-2</v>
      </c>
      <c r="AF73" s="14">
        <v>0.106857711453888</v>
      </c>
      <c r="AG73" s="14">
        <v>7.65403701887587E-2</v>
      </c>
      <c r="AH73" s="14">
        <v>7.1274290583314401E-2</v>
      </c>
      <c r="AI73" s="14">
        <v>8.3455069076260796E-2</v>
      </c>
      <c r="AJ73" s="14">
        <v>0.10649180116111601</v>
      </c>
      <c r="AK73" s="14">
        <v>0.12338977122774</v>
      </c>
      <c r="AL73" s="14">
        <v>0.36966495404946997</v>
      </c>
      <c r="AM73" s="14"/>
      <c r="AN73" s="14">
        <v>0.10742544652033501</v>
      </c>
      <c r="AO73" s="14">
        <v>8.4744340982274999E-2</v>
      </c>
      <c r="AP73" s="14"/>
      <c r="AQ73" s="14">
        <v>7.1829952395104604E-2</v>
      </c>
      <c r="AR73" s="14">
        <v>9.59385996063436E-2</v>
      </c>
      <c r="AS73" s="14"/>
      <c r="AT73" s="14">
        <v>0.105830362849395</v>
      </c>
      <c r="AU73" s="14">
        <v>8.6545776345560793E-2</v>
      </c>
      <c r="AV73" s="14">
        <v>9.4756521749739198E-2</v>
      </c>
      <c r="AW73" s="14"/>
      <c r="AX73" s="14">
        <v>8.6133342920046693E-2</v>
      </c>
    </row>
    <row r="74" spans="2:50" x14ac:dyDescent="0.3">
      <c r="B74" t="s">
        <v>74</v>
      </c>
      <c r="C74" s="14">
        <v>0.26735221689542699</v>
      </c>
      <c r="D74" s="14">
        <v>0.25234903415132198</v>
      </c>
      <c r="E74" s="14">
        <v>0.28267182623887899</v>
      </c>
      <c r="F74" s="14"/>
      <c r="G74" s="14">
        <v>0.18074277129598701</v>
      </c>
      <c r="H74" s="14">
        <v>0.28189248152138302</v>
      </c>
      <c r="I74" s="14">
        <v>0.32812595878256701</v>
      </c>
      <c r="J74" s="14">
        <v>0.29091477624397899</v>
      </c>
      <c r="K74" s="14">
        <v>0.28343175803432602</v>
      </c>
      <c r="L74" s="14">
        <v>0.226938468145682</v>
      </c>
      <c r="M74" s="14"/>
      <c r="N74" s="14">
        <v>0.29322756694887198</v>
      </c>
      <c r="O74" s="14">
        <v>0.29111760761320898</v>
      </c>
      <c r="P74" s="14">
        <v>0.229046897069551</v>
      </c>
      <c r="Q74" s="14">
        <v>0.26854695364969799</v>
      </c>
      <c r="R74" s="14"/>
      <c r="S74" s="14">
        <v>0.34220452460044498</v>
      </c>
      <c r="T74" s="14">
        <v>0.238493179562111</v>
      </c>
      <c r="U74" s="14">
        <v>0.20693771144790599</v>
      </c>
      <c r="V74" s="14"/>
      <c r="W74" s="14">
        <v>0.227812381809534</v>
      </c>
      <c r="X74" s="14">
        <v>0.33933015466243199</v>
      </c>
      <c r="Y74" s="14">
        <v>0.20410791312273199</v>
      </c>
      <c r="Z74" s="14"/>
      <c r="AA74" s="14">
        <v>4.5815608334790897E-2</v>
      </c>
      <c r="AB74" s="14">
        <v>0.22142231079243499</v>
      </c>
      <c r="AC74" s="14">
        <v>0.286170826584769</v>
      </c>
      <c r="AD74" s="14">
        <v>0.260496044426128</v>
      </c>
      <c r="AE74" s="14">
        <v>0.239799468054846</v>
      </c>
      <c r="AF74" s="14">
        <v>0.315750390217167</v>
      </c>
      <c r="AG74" s="14">
        <v>0.36143446141550201</v>
      </c>
      <c r="AH74" s="14">
        <v>0.249081861729675</v>
      </c>
      <c r="AI74" s="14">
        <v>0.27228795789410398</v>
      </c>
      <c r="AJ74" s="14">
        <v>0.205731437076629</v>
      </c>
      <c r="AK74" s="14">
        <v>0.17923782468461799</v>
      </c>
      <c r="AL74" s="14">
        <v>0.123594474648633</v>
      </c>
      <c r="AM74" s="14"/>
      <c r="AN74" s="14">
        <v>0.25520931241737999</v>
      </c>
      <c r="AO74" s="14">
        <v>0.272369124260468</v>
      </c>
      <c r="AP74" s="14"/>
      <c r="AQ74" s="14">
        <v>0.30810543178286298</v>
      </c>
      <c r="AR74" s="14">
        <v>0.25783791426871699</v>
      </c>
      <c r="AS74" s="14"/>
      <c r="AT74" s="14">
        <v>0.33015496070877698</v>
      </c>
      <c r="AU74" s="14">
        <v>0.28024052725286602</v>
      </c>
      <c r="AV74" s="14">
        <v>0.238099792776609</v>
      </c>
      <c r="AW74" s="14"/>
      <c r="AX74" s="14">
        <v>0.27812488970461002</v>
      </c>
    </row>
    <row r="75" spans="2:50" x14ac:dyDescent="0.3">
      <c r="B75" t="s">
        <v>75</v>
      </c>
      <c r="C75" s="14">
        <v>0.35367998187899502</v>
      </c>
      <c r="D75" s="14">
        <v>0.34363920353396299</v>
      </c>
      <c r="E75" s="14">
        <v>0.36106602744410499</v>
      </c>
      <c r="F75" s="14"/>
      <c r="G75" s="14">
        <v>0.43834580682791402</v>
      </c>
      <c r="H75" s="14">
        <v>0.29298083292535398</v>
      </c>
      <c r="I75" s="14">
        <v>0.36597529536443502</v>
      </c>
      <c r="J75" s="14">
        <v>0.31367981474593098</v>
      </c>
      <c r="K75" s="14">
        <v>0.32660158944002199</v>
      </c>
      <c r="L75" s="14">
        <v>0.39888129297438601</v>
      </c>
      <c r="M75" s="14"/>
      <c r="N75" s="14">
        <v>0.36315401751894399</v>
      </c>
      <c r="O75" s="14">
        <v>0.369549109798888</v>
      </c>
      <c r="P75" s="14">
        <v>0.35523884440642201</v>
      </c>
      <c r="Q75" s="14">
        <v>0.33979419234691599</v>
      </c>
      <c r="R75" s="14"/>
      <c r="S75" s="14">
        <v>0.34966794494981202</v>
      </c>
      <c r="T75" s="14">
        <v>0.334405182600714</v>
      </c>
      <c r="U75" s="14">
        <v>0.41106727921845898</v>
      </c>
      <c r="V75" s="14"/>
      <c r="W75" s="14">
        <v>0.33139422885714498</v>
      </c>
      <c r="X75" s="14">
        <v>0.37214866311280098</v>
      </c>
      <c r="Y75" s="14">
        <v>0.37721023041004398</v>
      </c>
      <c r="Z75" s="14"/>
      <c r="AA75" s="14">
        <v>0.32657178493306699</v>
      </c>
      <c r="AB75" s="14">
        <v>0.300581291766786</v>
      </c>
      <c r="AC75" s="14">
        <v>0.36200941697046102</v>
      </c>
      <c r="AD75" s="14">
        <v>0.37436069330150801</v>
      </c>
      <c r="AE75" s="14">
        <v>0.38707161108530702</v>
      </c>
      <c r="AF75" s="14">
        <v>0.32584484582105999</v>
      </c>
      <c r="AG75" s="14">
        <v>0.29204808861123299</v>
      </c>
      <c r="AH75" s="14">
        <v>0.415255559088056</v>
      </c>
      <c r="AI75" s="14">
        <v>0.33560274022334602</v>
      </c>
      <c r="AJ75" s="14">
        <v>0.43714015825000702</v>
      </c>
      <c r="AK75" s="14">
        <v>0.35941675558744601</v>
      </c>
      <c r="AL75" s="14">
        <v>0.38490860309950597</v>
      </c>
      <c r="AM75" s="14"/>
      <c r="AN75" s="14">
        <v>0.33563204467199498</v>
      </c>
      <c r="AO75" s="14">
        <v>0.36113658579622798</v>
      </c>
      <c r="AP75" s="14"/>
      <c r="AQ75" s="14">
        <v>0.37315606819184999</v>
      </c>
      <c r="AR75" s="14">
        <v>0.34913306749012402</v>
      </c>
      <c r="AS75" s="14"/>
      <c r="AT75" s="14">
        <v>0.37349171461237202</v>
      </c>
      <c r="AU75" s="14">
        <v>0.37467748655440503</v>
      </c>
      <c r="AV75" s="14">
        <v>0.33172732794315601</v>
      </c>
      <c r="AW75" s="14"/>
      <c r="AX75" s="14">
        <v>0.28009403065904198</v>
      </c>
    </row>
    <row r="76" spans="2:50" x14ac:dyDescent="0.3">
      <c r="B76" t="s">
        <v>76</v>
      </c>
      <c r="C76" s="14">
        <v>0.112668843562686</v>
      </c>
      <c r="D76" s="14">
        <v>0.138023709661172</v>
      </c>
      <c r="E76" s="14">
        <v>8.9518318741912795E-2</v>
      </c>
      <c r="F76" s="14"/>
      <c r="G76" s="14">
        <v>6.4252213472255695E-2</v>
      </c>
      <c r="H76" s="14">
        <v>0.108275114673148</v>
      </c>
      <c r="I76" s="14">
        <v>8.0362211718544296E-2</v>
      </c>
      <c r="J76" s="14">
        <v>0.110644874340888</v>
      </c>
      <c r="K76" s="14">
        <v>0.122252740811681</v>
      </c>
      <c r="L76" s="14">
        <v>0.162944651339371</v>
      </c>
      <c r="M76" s="14"/>
      <c r="N76" s="14">
        <v>9.7140258011857702E-2</v>
      </c>
      <c r="O76" s="14">
        <v>0.117816917586195</v>
      </c>
      <c r="P76" s="14">
        <v>0.113138378311275</v>
      </c>
      <c r="Q76" s="14">
        <v>0.11689651550127</v>
      </c>
      <c r="R76" s="14"/>
      <c r="S76" s="14">
        <v>8.2697204520110604E-2</v>
      </c>
      <c r="T76" s="14">
        <v>0.15200539676085101</v>
      </c>
      <c r="U76" s="14">
        <v>0.11925198235244901</v>
      </c>
      <c r="V76" s="14"/>
      <c r="W76" s="14">
        <v>0.149409046029951</v>
      </c>
      <c r="X76" s="14">
        <v>9.3846856045134902E-2</v>
      </c>
      <c r="Y76" s="14">
        <v>6.9769411701023604E-2</v>
      </c>
      <c r="Z76" s="14"/>
      <c r="AA76" s="14">
        <v>6.8827431221324994E-2</v>
      </c>
      <c r="AB76" s="14">
        <v>6.6166505289885102E-2</v>
      </c>
      <c r="AC76" s="14">
        <v>8.5979779940570003E-2</v>
      </c>
      <c r="AD76" s="14">
        <v>7.7178034052032496E-2</v>
      </c>
      <c r="AE76" s="14">
        <v>0.144994121406647</v>
      </c>
      <c r="AF76" s="14">
        <v>0.13104256583391699</v>
      </c>
      <c r="AG76" s="14">
        <v>0.15483903807951599</v>
      </c>
      <c r="AH76" s="14">
        <v>0.13046890294685001</v>
      </c>
      <c r="AI76" s="14">
        <v>0.13561347386512601</v>
      </c>
      <c r="AJ76" s="14">
        <v>0.16183105713943</v>
      </c>
      <c r="AK76" s="14">
        <v>0</v>
      </c>
      <c r="AL76" s="14">
        <v>0.12183196820239001</v>
      </c>
      <c r="AM76" s="14"/>
      <c r="AN76" s="14">
        <v>0.135152654641855</v>
      </c>
      <c r="AO76" s="14">
        <v>0.10337953410619</v>
      </c>
      <c r="AP76" s="14"/>
      <c r="AQ76" s="14">
        <v>9.2747556635380299E-2</v>
      </c>
      <c r="AR76" s="14">
        <v>0.117319695110556</v>
      </c>
      <c r="AS76" s="14"/>
      <c r="AT76" s="14">
        <v>0.10611659172054699</v>
      </c>
      <c r="AU76" s="14">
        <v>8.0389386701870902E-2</v>
      </c>
      <c r="AV76" s="14">
        <v>0.15844778392852299</v>
      </c>
      <c r="AW76" s="14"/>
      <c r="AX76" s="14">
        <v>0.11408820425009999</v>
      </c>
    </row>
    <row r="77" spans="2:50" x14ac:dyDescent="0.3">
      <c r="B77" t="s">
        <v>77</v>
      </c>
      <c r="C77" s="14">
        <v>6.8763827544467707E-2</v>
      </c>
      <c r="D77" s="14">
        <v>8.1058848655117005E-2</v>
      </c>
      <c r="E77" s="14">
        <v>5.7649974229297102E-2</v>
      </c>
      <c r="F77" s="14"/>
      <c r="G77" s="14">
        <v>4.7214952494842297E-2</v>
      </c>
      <c r="H77" s="14">
        <v>6.3877007990676998E-2</v>
      </c>
      <c r="I77" s="14">
        <v>4.8214726636030499E-2</v>
      </c>
      <c r="J77" s="14">
        <v>6.9869490645325202E-2</v>
      </c>
      <c r="K77" s="14">
        <v>8.3190353026512703E-2</v>
      </c>
      <c r="L77" s="14">
        <v>8.8923744670077895E-2</v>
      </c>
      <c r="M77" s="14"/>
      <c r="N77" s="14">
        <v>0.100970858832216</v>
      </c>
      <c r="O77" s="14">
        <v>6.0192632197690402E-2</v>
      </c>
      <c r="P77" s="14">
        <v>5.9008276306981397E-2</v>
      </c>
      <c r="Q77" s="14">
        <v>6.4814823058124305E-2</v>
      </c>
      <c r="R77" s="14"/>
      <c r="S77" s="14">
        <v>3.06400096107084E-2</v>
      </c>
      <c r="T77" s="14">
        <v>0.10469450958146399</v>
      </c>
      <c r="U77" s="14">
        <v>8.4540224292427898E-2</v>
      </c>
      <c r="V77" s="14"/>
      <c r="W77" s="14">
        <v>0.12104239340785</v>
      </c>
      <c r="X77" s="14">
        <v>2.0781083224851799E-2</v>
      </c>
      <c r="Y77" s="14">
        <v>7.2251451482841497E-2</v>
      </c>
      <c r="Z77" s="14"/>
      <c r="AA77" s="14">
        <v>9.4805630022339701E-2</v>
      </c>
      <c r="AB77" s="14">
        <v>6.1905823238364598E-2</v>
      </c>
      <c r="AC77" s="14">
        <v>5.3245940382520097E-2</v>
      </c>
      <c r="AD77" s="14">
        <v>5.7909195371667201E-2</v>
      </c>
      <c r="AE77" s="14">
        <v>8.3519249557788805E-2</v>
      </c>
      <c r="AF77" s="14">
        <v>6.2208726707358698E-2</v>
      </c>
      <c r="AG77" s="14">
        <v>6.2613876372342697E-2</v>
      </c>
      <c r="AH77" s="14">
        <v>0.118733966440134</v>
      </c>
      <c r="AI77" s="14">
        <v>0.101176078337403</v>
      </c>
      <c r="AJ77" s="14">
        <v>6.5907983183372695E-2</v>
      </c>
      <c r="AK77" s="14">
        <v>0.11099095015844899</v>
      </c>
      <c r="AL77" s="14">
        <v>0</v>
      </c>
      <c r="AM77" s="14"/>
      <c r="AN77" s="14">
        <v>5.1597692749777102E-2</v>
      </c>
      <c r="AO77" s="14">
        <v>7.5856109974627398E-2</v>
      </c>
      <c r="AP77" s="14"/>
      <c r="AQ77" s="14">
        <v>6.6507123711984695E-2</v>
      </c>
      <c r="AR77" s="14">
        <v>6.9290680781946098E-2</v>
      </c>
      <c r="AS77" s="14"/>
      <c r="AT77" s="14">
        <v>2.2849990618464201E-2</v>
      </c>
      <c r="AU77" s="14">
        <v>6.3922244101314807E-2</v>
      </c>
      <c r="AV77" s="14">
        <v>0.105875300646514</v>
      </c>
      <c r="AW77" s="14"/>
      <c r="AX77" s="14">
        <v>9.29091090878124E-2</v>
      </c>
    </row>
    <row r="78" spans="2:50" x14ac:dyDescent="0.3">
      <c r="B78" t="s">
        <v>78</v>
      </c>
      <c r="C78" s="14">
        <v>4.2049943067752803E-2</v>
      </c>
      <c r="D78" s="14">
        <v>3.5804661003848798E-2</v>
      </c>
      <c r="E78" s="14">
        <v>4.7035512872713799E-2</v>
      </c>
      <c r="F78" s="14"/>
      <c r="G78" s="14">
        <v>0.103220627395847</v>
      </c>
      <c r="H78" s="14">
        <v>6.5216337257293103E-2</v>
      </c>
      <c r="I78" s="14">
        <v>3.9541443676249198E-2</v>
      </c>
      <c r="J78" s="14">
        <v>4.3881182263775E-2</v>
      </c>
      <c r="K78" s="14">
        <v>1.22063096351754E-2</v>
      </c>
      <c r="L78" s="14">
        <v>1.1515995996427299E-2</v>
      </c>
      <c r="M78" s="14"/>
      <c r="N78" s="14">
        <v>2.45668962341722E-2</v>
      </c>
      <c r="O78" s="14">
        <v>3.2902030647370802E-2</v>
      </c>
      <c r="P78" s="14">
        <v>4.9974242958879499E-2</v>
      </c>
      <c r="Q78" s="14">
        <v>4.97202980660136E-2</v>
      </c>
      <c r="R78" s="14"/>
      <c r="S78" s="14">
        <v>3.5866419900996302E-2</v>
      </c>
      <c r="T78" s="14">
        <v>3.5699697534013801E-2</v>
      </c>
      <c r="U78" s="14">
        <v>4.0328358434834503E-2</v>
      </c>
      <c r="V78" s="14"/>
      <c r="W78" s="14">
        <v>3.0989824843402101E-2</v>
      </c>
      <c r="X78" s="14">
        <v>2.8718990748960799E-2</v>
      </c>
      <c r="Y78" s="14">
        <v>0.10816698555193401</v>
      </c>
      <c r="Z78" s="14"/>
      <c r="AA78" s="14">
        <v>0.13754965517270601</v>
      </c>
      <c r="AB78" s="14">
        <v>0.10117513383427799</v>
      </c>
      <c r="AC78" s="14">
        <v>4.1177901160353303E-2</v>
      </c>
      <c r="AD78" s="14">
        <v>4.6952820341974198E-2</v>
      </c>
      <c r="AE78" s="14">
        <v>3.5796123605022503E-2</v>
      </c>
      <c r="AF78" s="14">
        <v>3.3558642527097601E-2</v>
      </c>
      <c r="AG78" s="14">
        <v>2.6086261431579699E-2</v>
      </c>
      <c r="AH78" s="14">
        <v>6.8826054419619696E-3</v>
      </c>
      <c r="AI78" s="14">
        <v>0</v>
      </c>
      <c r="AJ78" s="14">
        <v>2.2897563189445701E-2</v>
      </c>
      <c r="AK78" s="14">
        <v>0</v>
      </c>
      <c r="AL78" s="14">
        <v>0</v>
      </c>
      <c r="AM78" s="14"/>
      <c r="AN78" s="14">
        <v>4.4884518435833201E-2</v>
      </c>
      <c r="AO78" s="14">
        <v>4.0878822759049499E-2</v>
      </c>
      <c r="AP78" s="14"/>
      <c r="AQ78" s="14">
        <v>3.10645501249939E-2</v>
      </c>
      <c r="AR78" s="14">
        <v>4.4614608290347399E-2</v>
      </c>
      <c r="AS78" s="14"/>
      <c r="AT78" s="14">
        <v>2.1431818567789199E-2</v>
      </c>
      <c r="AU78" s="14">
        <v>5.0318345398662603E-2</v>
      </c>
      <c r="AV78" s="14">
        <v>2.9944088970844399E-2</v>
      </c>
      <c r="AW78" s="14"/>
      <c r="AX78" s="14">
        <v>4.37904855402243E-2</v>
      </c>
    </row>
    <row r="79" spans="2:50" x14ac:dyDescent="0.3">
      <c r="B79" t="s">
        <v>79</v>
      </c>
      <c r="C79" s="14">
        <v>6.4109712436997895E-2</v>
      </c>
      <c r="D79" s="14">
        <v>5.2839099181263498E-2</v>
      </c>
      <c r="E79" s="14">
        <v>7.4613376147730101E-2</v>
      </c>
      <c r="F79" s="14"/>
      <c r="G79" s="14">
        <v>0.104641331203843</v>
      </c>
      <c r="H79" s="14">
        <v>7.89059178780947E-2</v>
      </c>
      <c r="I79" s="14">
        <v>3.1519629734828698E-2</v>
      </c>
      <c r="J79" s="14">
        <v>8.9646439950367501E-2</v>
      </c>
      <c r="K79" s="14">
        <v>6.4737391001700298E-2</v>
      </c>
      <c r="L79" s="14">
        <v>3.3881130004180797E-2</v>
      </c>
      <c r="M79" s="14"/>
      <c r="N79" s="14">
        <v>5.9020040349076701E-2</v>
      </c>
      <c r="O79" s="14">
        <v>5.1596886601819499E-2</v>
      </c>
      <c r="P79" s="14">
        <v>8.1270559372180501E-2</v>
      </c>
      <c r="Q79" s="14">
        <v>6.1517916895242497E-2</v>
      </c>
      <c r="R79" s="14"/>
      <c r="S79" s="14">
        <v>3.9506831240588798E-2</v>
      </c>
      <c r="T79" s="14">
        <v>4.8595246071432299E-2</v>
      </c>
      <c r="U79" s="14">
        <v>7.8860498241645705E-2</v>
      </c>
      <c r="V79" s="14"/>
      <c r="W79" s="14">
        <v>5.5351060050077699E-2</v>
      </c>
      <c r="X79" s="14">
        <v>3.2692001697811703E-2</v>
      </c>
      <c r="Y79" s="14">
        <v>0.115032654401028</v>
      </c>
      <c r="Z79" s="14"/>
      <c r="AA79" s="14">
        <v>0.23961233443176699</v>
      </c>
      <c r="AB79" s="14">
        <v>0.145284756731617</v>
      </c>
      <c r="AC79" s="14">
        <v>9.9878777321541101E-2</v>
      </c>
      <c r="AD79" s="14">
        <v>7.4222949072407604E-2</v>
      </c>
      <c r="AE79" s="14">
        <v>2.5172522768124699E-2</v>
      </c>
      <c r="AF79" s="14">
        <v>2.47371174395121E-2</v>
      </c>
      <c r="AG79" s="14">
        <v>2.6437903901067799E-2</v>
      </c>
      <c r="AH79" s="14">
        <v>8.3028137700094096E-3</v>
      </c>
      <c r="AI79" s="14">
        <v>7.1864680603760805E-2</v>
      </c>
      <c r="AJ79" s="14">
        <v>0</v>
      </c>
      <c r="AK79" s="14">
        <v>0.22696469834174701</v>
      </c>
      <c r="AL79" s="14">
        <v>0</v>
      </c>
      <c r="AM79" s="14"/>
      <c r="AN79" s="14">
        <v>7.0098330562824607E-2</v>
      </c>
      <c r="AO79" s="14">
        <v>6.1635482121162703E-2</v>
      </c>
      <c r="AP79" s="14"/>
      <c r="AQ79" s="14">
        <v>5.6589317157823199E-2</v>
      </c>
      <c r="AR79" s="14">
        <v>6.5865434451964799E-2</v>
      </c>
      <c r="AS79" s="14"/>
      <c r="AT79" s="14">
        <v>4.01245609226549E-2</v>
      </c>
      <c r="AU79" s="14">
        <v>6.3906233645319804E-2</v>
      </c>
      <c r="AV79" s="14">
        <v>4.1149183984614902E-2</v>
      </c>
      <c r="AW79" s="14"/>
      <c r="AX79" s="14">
        <v>0.104859937838165</v>
      </c>
    </row>
    <row r="80" spans="2:50" x14ac:dyDescent="0.3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</row>
    <row r="81" spans="2:50" x14ac:dyDescent="0.3">
      <c r="B81" s="6" t="s">
        <v>90</v>
      </c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</row>
    <row r="82" spans="2:50" x14ac:dyDescent="0.3">
      <c r="B82" s="24" t="s">
        <v>82</v>
      </c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</row>
    <row r="83" spans="2:50" x14ac:dyDescent="0.3">
      <c r="B83" t="s">
        <v>73</v>
      </c>
      <c r="C83" s="14">
        <v>7.3442229352655902E-2</v>
      </c>
      <c r="D83" s="14">
        <v>7.3644762903222499E-2</v>
      </c>
      <c r="E83" s="14">
        <v>7.3833606859277895E-2</v>
      </c>
      <c r="F83" s="14"/>
      <c r="G83" s="14">
        <v>5.60756802307621E-2</v>
      </c>
      <c r="H83" s="14">
        <v>8.7825317507975995E-2</v>
      </c>
      <c r="I83" s="14">
        <v>0.106855987116104</v>
      </c>
      <c r="J83" s="14">
        <v>6.9434510731329904E-2</v>
      </c>
      <c r="K83" s="14">
        <v>7.8272694985139196E-2</v>
      </c>
      <c r="L83" s="14">
        <v>4.4567443972063601E-2</v>
      </c>
      <c r="M83" s="14"/>
      <c r="N83" s="14">
        <v>5.6987877252802403E-2</v>
      </c>
      <c r="O83" s="14">
        <v>6.8029042651505403E-2</v>
      </c>
      <c r="P83" s="14">
        <v>7.8460325766734895E-2</v>
      </c>
      <c r="Q83" s="14">
        <v>8.0618479069506505E-2</v>
      </c>
      <c r="R83" s="14"/>
      <c r="S83" s="14">
        <v>0.106421040321109</v>
      </c>
      <c r="T83" s="14">
        <v>5.8506344113751302E-2</v>
      </c>
      <c r="U83" s="14">
        <v>4.3722551434964403E-2</v>
      </c>
      <c r="V83" s="14"/>
      <c r="W83" s="14">
        <v>5.5459449817832601E-2</v>
      </c>
      <c r="X83" s="14">
        <v>0.104114553451751</v>
      </c>
      <c r="Y83" s="14">
        <v>3.8952855709540803E-2</v>
      </c>
      <c r="Z83" s="14"/>
      <c r="AA83" s="14">
        <v>6.1689224235267799E-2</v>
      </c>
      <c r="AB83" s="14">
        <v>6.8916640651142502E-2</v>
      </c>
      <c r="AC83" s="14">
        <v>7.0480267257997706E-2</v>
      </c>
      <c r="AD83" s="14">
        <v>8.7052587261980105E-2</v>
      </c>
      <c r="AE83" s="14">
        <v>6.5260105916781996E-2</v>
      </c>
      <c r="AF83" s="14">
        <v>8.15727374441583E-2</v>
      </c>
      <c r="AG83" s="14">
        <v>6.5774578371358E-2</v>
      </c>
      <c r="AH83" s="14">
        <v>4.7865401253943701E-2</v>
      </c>
      <c r="AI83" s="14">
        <v>0.108978892449331</v>
      </c>
      <c r="AJ83" s="14">
        <v>8.8221836530653602E-2</v>
      </c>
      <c r="AK83" s="14">
        <v>0.12338977122774</v>
      </c>
      <c r="AL83" s="14">
        <v>0.24607047940083701</v>
      </c>
      <c r="AM83" s="14"/>
      <c r="AN83" s="14">
        <v>9.0085433766258702E-2</v>
      </c>
      <c r="AO83" s="14">
        <v>6.6565998468073706E-2</v>
      </c>
      <c r="AP83" s="14"/>
      <c r="AQ83" s="14">
        <v>5.2311235331716999E-2</v>
      </c>
      <c r="AR83" s="14">
        <v>7.83755008129252E-2</v>
      </c>
      <c r="AS83" s="14"/>
      <c r="AT83" s="14">
        <v>0.10532431307633899</v>
      </c>
      <c r="AU83" s="14">
        <v>6.2656648671012893E-2</v>
      </c>
      <c r="AV83" s="14">
        <v>6.9340556026506697E-2</v>
      </c>
      <c r="AW83" s="14"/>
      <c r="AX83" s="14">
        <v>5.3719755638836499E-2</v>
      </c>
    </row>
    <row r="84" spans="2:50" x14ac:dyDescent="0.3">
      <c r="B84" t="s">
        <v>74</v>
      </c>
      <c r="C84" s="14">
        <v>0.191879899373437</v>
      </c>
      <c r="D84" s="14">
        <v>0.19337493568535</v>
      </c>
      <c r="E84" s="14">
        <v>0.190953633030361</v>
      </c>
      <c r="F84" s="14"/>
      <c r="G84" s="14">
        <v>0.18363024671508199</v>
      </c>
      <c r="H84" s="14">
        <v>0.22153315060679801</v>
      </c>
      <c r="I84" s="14">
        <v>0.23100381121460201</v>
      </c>
      <c r="J84" s="14">
        <v>0.18600619261988599</v>
      </c>
      <c r="K84" s="14">
        <v>0.168090195605127</v>
      </c>
      <c r="L84" s="14">
        <v>0.16427187986618</v>
      </c>
      <c r="M84" s="14"/>
      <c r="N84" s="14">
        <v>0.173556736758714</v>
      </c>
      <c r="O84" s="14">
        <v>0.20749031067356499</v>
      </c>
      <c r="P84" s="14">
        <v>0.218200497395548</v>
      </c>
      <c r="Q84" s="14">
        <v>0.17441149289590399</v>
      </c>
      <c r="R84" s="14"/>
      <c r="S84" s="14">
        <v>0.27034810207493098</v>
      </c>
      <c r="T84" s="14">
        <v>0.14674074200999501</v>
      </c>
      <c r="U84" s="14">
        <v>0.14812932182060801</v>
      </c>
      <c r="V84" s="14"/>
      <c r="W84" s="14">
        <v>0.154826721075281</v>
      </c>
      <c r="X84" s="14">
        <v>0.26361502750717197</v>
      </c>
      <c r="Y84" s="14">
        <v>0.107862957485988</v>
      </c>
      <c r="Z84" s="14"/>
      <c r="AA84" s="14">
        <v>4.82238480245488E-2</v>
      </c>
      <c r="AB84" s="14">
        <v>0.15331152362992601</v>
      </c>
      <c r="AC84" s="14">
        <v>0.161058744898539</v>
      </c>
      <c r="AD84" s="14">
        <v>0.15595907856673399</v>
      </c>
      <c r="AE84" s="14">
        <v>0.194762726103759</v>
      </c>
      <c r="AF84" s="14">
        <v>0.19165954930691501</v>
      </c>
      <c r="AG84" s="14">
        <v>0.27725458066981001</v>
      </c>
      <c r="AH84" s="14">
        <v>0.26982405479633198</v>
      </c>
      <c r="AI84" s="14">
        <v>0.20867031586072701</v>
      </c>
      <c r="AJ84" s="14">
        <v>0.19372956794329699</v>
      </c>
      <c r="AK84" s="14">
        <v>8.1877487581097599E-2</v>
      </c>
      <c r="AL84" s="14">
        <v>0.38817901790104098</v>
      </c>
      <c r="AM84" s="14"/>
      <c r="AN84" s="14">
        <v>0.19855527719792501</v>
      </c>
      <c r="AO84" s="14">
        <v>0.18912193053388601</v>
      </c>
      <c r="AP84" s="14"/>
      <c r="AQ84" s="14">
        <v>0.198418739126448</v>
      </c>
      <c r="AR84" s="14">
        <v>0.190353332686378</v>
      </c>
      <c r="AS84" s="14"/>
      <c r="AT84" s="14">
        <v>0.26326273057937499</v>
      </c>
      <c r="AU84" s="14">
        <v>0.17106256925763</v>
      </c>
      <c r="AV84" s="14">
        <v>0.187715530835707</v>
      </c>
      <c r="AW84" s="14"/>
      <c r="AX84" s="14">
        <v>0.24036714196223899</v>
      </c>
    </row>
    <row r="85" spans="2:50" x14ac:dyDescent="0.3">
      <c r="B85" t="s">
        <v>75</v>
      </c>
      <c r="C85" s="14">
        <v>0.32666267101934798</v>
      </c>
      <c r="D85" s="14">
        <v>0.32226447454021501</v>
      </c>
      <c r="E85" s="14">
        <v>0.33051812967452199</v>
      </c>
      <c r="F85" s="14"/>
      <c r="G85" s="14">
        <v>0.34637988127654001</v>
      </c>
      <c r="H85" s="14">
        <v>0.28836758589563999</v>
      </c>
      <c r="I85" s="14">
        <v>0.32988936318004503</v>
      </c>
      <c r="J85" s="14">
        <v>0.35458882772063699</v>
      </c>
      <c r="K85" s="14">
        <v>0.32603712346489799</v>
      </c>
      <c r="L85" s="14">
        <v>0.324752889487265</v>
      </c>
      <c r="M85" s="14"/>
      <c r="N85" s="14">
        <v>0.36169356516845602</v>
      </c>
      <c r="O85" s="14">
        <v>0.33416046458149101</v>
      </c>
      <c r="P85" s="14">
        <v>0.31909652690793</v>
      </c>
      <c r="Q85" s="14">
        <v>0.31140909448152698</v>
      </c>
      <c r="R85" s="14"/>
      <c r="S85" s="14">
        <v>0.34115166336423303</v>
      </c>
      <c r="T85" s="14">
        <v>0.29925961551831698</v>
      </c>
      <c r="U85" s="14">
        <v>0.34895790882348698</v>
      </c>
      <c r="V85" s="14"/>
      <c r="W85" s="14">
        <v>0.27822572839464899</v>
      </c>
      <c r="X85" s="14">
        <v>0.36009559363951998</v>
      </c>
      <c r="Y85" s="14">
        <v>0.36599992332959302</v>
      </c>
      <c r="Z85" s="14"/>
      <c r="AA85" s="14">
        <v>0.28674458773342898</v>
      </c>
      <c r="AB85" s="14">
        <v>0.29624358324205902</v>
      </c>
      <c r="AC85" s="14">
        <v>0.34575019351546299</v>
      </c>
      <c r="AD85" s="14">
        <v>0.34906275446749002</v>
      </c>
      <c r="AE85" s="14">
        <v>0.329431363326744</v>
      </c>
      <c r="AF85" s="14">
        <v>0.350199137065556</v>
      </c>
      <c r="AG85" s="14">
        <v>0.322754782430065</v>
      </c>
      <c r="AH85" s="14">
        <v>0.25128826445056002</v>
      </c>
      <c r="AI85" s="14">
        <v>0.29268345264271201</v>
      </c>
      <c r="AJ85" s="14">
        <v>0.33467296206865899</v>
      </c>
      <c r="AK85" s="14">
        <v>0.16090616893780299</v>
      </c>
      <c r="AL85" s="14">
        <v>0.23991927264297899</v>
      </c>
      <c r="AM85" s="14"/>
      <c r="AN85" s="14">
        <v>0.30059942147387197</v>
      </c>
      <c r="AO85" s="14">
        <v>0.33743084504541998</v>
      </c>
      <c r="AP85" s="14"/>
      <c r="AQ85" s="14">
        <v>0.36781285918595003</v>
      </c>
      <c r="AR85" s="14">
        <v>0.31705569045488202</v>
      </c>
      <c r="AS85" s="14"/>
      <c r="AT85" s="14">
        <v>0.39312602106350503</v>
      </c>
      <c r="AU85" s="14">
        <v>0.36199960621987298</v>
      </c>
      <c r="AV85" s="14">
        <v>0.25029447246154202</v>
      </c>
      <c r="AW85" s="14"/>
      <c r="AX85" s="14">
        <v>0.24499982895711001</v>
      </c>
    </row>
    <row r="86" spans="2:50" x14ac:dyDescent="0.3">
      <c r="B86" t="s">
        <v>76</v>
      </c>
      <c r="C86" s="14">
        <v>0.128610147591247</v>
      </c>
      <c r="D86" s="14">
        <v>0.13960107877025299</v>
      </c>
      <c r="E86" s="14">
        <v>0.11920848622572</v>
      </c>
      <c r="F86" s="14"/>
      <c r="G86" s="14">
        <v>9.8004423466952095E-2</v>
      </c>
      <c r="H86" s="14">
        <v>0.107508860953486</v>
      </c>
      <c r="I86" s="14">
        <v>0.115053130905877</v>
      </c>
      <c r="J86" s="14">
        <v>0.122207848464845</v>
      </c>
      <c r="K86" s="14">
        <v>0.138844677418338</v>
      </c>
      <c r="L86" s="14">
        <v>0.171219439261525</v>
      </c>
      <c r="M86" s="14"/>
      <c r="N86" s="14">
        <v>0.129080466060329</v>
      </c>
      <c r="O86" s="14">
        <v>0.16012101643182799</v>
      </c>
      <c r="P86" s="14">
        <v>0.12614213200174401</v>
      </c>
      <c r="Q86" s="14">
        <v>0.113382960322137</v>
      </c>
      <c r="R86" s="14"/>
      <c r="S86" s="14">
        <v>0.10004314864185</v>
      </c>
      <c r="T86" s="14">
        <v>0.169423656078805</v>
      </c>
      <c r="U86" s="14">
        <v>0.134109690561491</v>
      </c>
      <c r="V86" s="14"/>
      <c r="W86" s="14">
        <v>0.17786087162521899</v>
      </c>
      <c r="X86" s="14">
        <v>0.10917913440397101</v>
      </c>
      <c r="Y86" s="14">
        <v>7.1724241618146001E-2</v>
      </c>
      <c r="Z86" s="14"/>
      <c r="AA86" s="14">
        <v>7.5793322408009997E-2</v>
      </c>
      <c r="AB86" s="14">
        <v>6.7432233612446005E-2</v>
      </c>
      <c r="AC86" s="14">
        <v>9.0232991669995599E-2</v>
      </c>
      <c r="AD86" s="14">
        <v>0.110468576928082</v>
      </c>
      <c r="AE86" s="14">
        <v>0.16702274958695501</v>
      </c>
      <c r="AF86" s="14">
        <v>0.14933555426259601</v>
      </c>
      <c r="AG86" s="14">
        <v>0.149199966138722</v>
      </c>
      <c r="AH86" s="14">
        <v>0.21013923146244201</v>
      </c>
      <c r="AI86" s="14">
        <v>7.2050141373538296E-2</v>
      </c>
      <c r="AJ86" s="14">
        <v>0.173294844572384</v>
      </c>
      <c r="AK86" s="14">
        <v>0.183168863873303</v>
      </c>
      <c r="AL86" s="14">
        <v>0</v>
      </c>
      <c r="AM86" s="14"/>
      <c r="AN86" s="14">
        <v>0.15184608421169399</v>
      </c>
      <c r="AO86" s="14">
        <v>0.11901009335583</v>
      </c>
      <c r="AP86" s="14"/>
      <c r="AQ86" s="14">
        <v>0.12814611764112499</v>
      </c>
      <c r="AR86" s="14">
        <v>0.128718480673324</v>
      </c>
      <c r="AS86" s="14"/>
      <c r="AT86" s="14">
        <v>9.9447699290192898E-2</v>
      </c>
      <c r="AU86" s="14">
        <v>0.11087662233753499</v>
      </c>
      <c r="AV86" s="14">
        <v>0.18006734228860899</v>
      </c>
      <c r="AW86" s="14"/>
      <c r="AX86" s="14">
        <v>0.11397354031970899</v>
      </c>
    </row>
    <row r="87" spans="2:50" x14ac:dyDescent="0.3">
      <c r="B87" t="s">
        <v>77</v>
      </c>
      <c r="C87" s="14">
        <v>0.12087518814456499</v>
      </c>
      <c r="D87" s="14">
        <v>0.12525220610136301</v>
      </c>
      <c r="E87" s="14">
        <v>0.117684465770913</v>
      </c>
      <c r="F87" s="14"/>
      <c r="G87" s="14">
        <v>4.8653584762901401E-2</v>
      </c>
      <c r="H87" s="14">
        <v>9.3523832841573507E-2</v>
      </c>
      <c r="I87" s="14">
        <v>0.104600219555968</v>
      </c>
      <c r="J87" s="14">
        <v>0.11472869637300501</v>
      </c>
      <c r="K87" s="14">
        <v>0.13873432290914001</v>
      </c>
      <c r="L87" s="14">
        <v>0.18840320296275301</v>
      </c>
      <c r="M87" s="14"/>
      <c r="N87" s="14">
        <v>0.12397446763608901</v>
      </c>
      <c r="O87" s="14">
        <v>0.102472612481293</v>
      </c>
      <c r="P87" s="14">
        <v>0.115512787821935</v>
      </c>
      <c r="Q87" s="14">
        <v>0.13278594945116101</v>
      </c>
      <c r="R87" s="14"/>
      <c r="S87" s="14">
        <v>6.1608004841008999E-2</v>
      </c>
      <c r="T87" s="14">
        <v>0.196493867602307</v>
      </c>
      <c r="U87" s="14">
        <v>0.120159501404662</v>
      </c>
      <c r="V87" s="14"/>
      <c r="W87" s="14">
        <v>0.204699252572143</v>
      </c>
      <c r="X87" s="14">
        <v>5.7245948317817499E-2</v>
      </c>
      <c r="Y87" s="14">
        <v>9.4396544515341699E-2</v>
      </c>
      <c r="Z87" s="14"/>
      <c r="AA87" s="14">
        <v>4.7300258813645198E-2</v>
      </c>
      <c r="AB87" s="14">
        <v>8.0716716639014904E-2</v>
      </c>
      <c r="AC87" s="14">
        <v>0.11189924762647099</v>
      </c>
      <c r="AD87" s="14">
        <v>0.119872993218736</v>
      </c>
      <c r="AE87" s="14">
        <v>0.12998543888157099</v>
      </c>
      <c r="AF87" s="14">
        <v>0.13113589676752699</v>
      </c>
      <c r="AG87" s="14">
        <v>0.11389004203658</v>
      </c>
      <c r="AH87" s="14">
        <v>0.174621778544718</v>
      </c>
      <c r="AI87" s="14">
        <v>0.164877854867989</v>
      </c>
      <c r="AJ87" s="14">
        <v>0.168663311060924</v>
      </c>
      <c r="AK87" s="14">
        <v>0.11099095015844899</v>
      </c>
      <c r="AL87" s="14">
        <v>0</v>
      </c>
      <c r="AM87" s="14"/>
      <c r="AN87" s="14">
        <v>0.12230560334313</v>
      </c>
      <c r="AO87" s="14">
        <v>0.12028420428582499</v>
      </c>
      <c r="AP87" s="14"/>
      <c r="AQ87" s="14">
        <v>0.107569588637145</v>
      </c>
      <c r="AR87" s="14">
        <v>0.123981532041435</v>
      </c>
      <c r="AS87" s="14"/>
      <c r="AT87" s="14">
        <v>4.6572209960804301E-2</v>
      </c>
      <c r="AU87" s="14">
        <v>0.111668588636944</v>
      </c>
      <c r="AV87" s="14">
        <v>0.18389397344925901</v>
      </c>
      <c r="AW87" s="14"/>
      <c r="AX87" s="14">
        <v>0.14432809333638399</v>
      </c>
    </row>
    <row r="88" spans="2:50" x14ac:dyDescent="0.3">
      <c r="B88" t="s">
        <v>78</v>
      </c>
      <c r="C88" s="14">
        <v>8.4392261718088293E-2</v>
      </c>
      <c r="D88" s="14">
        <v>8.58202012146808E-2</v>
      </c>
      <c r="E88" s="14">
        <v>8.0401955134938793E-2</v>
      </c>
      <c r="F88" s="14"/>
      <c r="G88" s="14">
        <v>0.16410358868574401</v>
      </c>
      <c r="H88" s="14">
        <v>0.12607517768766099</v>
      </c>
      <c r="I88" s="14">
        <v>6.3244565045052895E-2</v>
      </c>
      <c r="J88" s="14">
        <v>5.61733056892256E-2</v>
      </c>
      <c r="K88" s="14">
        <v>7.9781940219490005E-2</v>
      </c>
      <c r="L88" s="14">
        <v>4.5019176622758797E-2</v>
      </c>
      <c r="M88" s="14"/>
      <c r="N88" s="14">
        <v>6.3973500546475895E-2</v>
      </c>
      <c r="O88" s="14">
        <v>6.4101920596840001E-2</v>
      </c>
      <c r="P88" s="14">
        <v>7.3053698859579699E-2</v>
      </c>
      <c r="Q88" s="14">
        <v>0.112349288603762</v>
      </c>
      <c r="R88" s="14"/>
      <c r="S88" s="14">
        <v>7.4362044478138004E-2</v>
      </c>
      <c r="T88" s="14">
        <v>6.3458939156736796E-2</v>
      </c>
      <c r="U88" s="14">
        <v>0.124169576274593</v>
      </c>
      <c r="V88" s="14"/>
      <c r="W88" s="14">
        <v>6.5656512058122896E-2</v>
      </c>
      <c r="X88" s="14">
        <v>6.4423705831934602E-2</v>
      </c>
      <c r="Y88" s="14">
        <v>0.18764870217356999</v>
      </c>
      <c r="Z88" s="14"/>
      <c r="AA88" s="14">
        <v>0.16647403225718399</v>
      </c>
      <c r="AB88" s="14">
        <v>0.176527166220768</v>
      </c>
      <c r="AC88" s="14">
        <v>0.12821266930387101</v>
      </c>
      <c r="AD88" s="14">
        <v>0.101747894920191</v>
      </c>
      <c r="AE88" s="14">
        <v>7.6463315382775204E-2</v>
      </c>
      <c r="AF88" s="14">
        <v>5.15983845812071E-2</v>
      </c>
      <c r="AG88" s="14">
        <v>3.4267782709027299E-2</v>
      </c>
      <c r="AH88" s="14">
        <v>2.8989119053478701E-2</v>
      </c>
      <c r="AI88" s="14">
        <v>6.7478966847079103E-2</v>
      </c>
      <c r="AJ88" s="14">
        <v>4.1417477824082401E-2</v>
      </c>
      <c r="AK88" s="14">
        <v>0.112702059879861</v>
      </c>
      <c r="AL88" s="14">
        <v>0</v>
      </c>
      <c r="AM88" s="14"/>
      <c r="AN88" s="14">
        <v>7.3872811754370202E-2</v>
      </c>
      <c r="AO88" s="14">
        <v>8.8738429975819696E-2</v>
      </c>
      <c r="AP88" s="14"/>
      <c r="AQ88" s="14">
        <v>8.5325519960379501E-2</v>
      </c>
      <c r="AR88" s="14">
        <v>8.4174381941718404E-2</v>
      </c>
      <c r="AS88" s="14"/>
      <c r="AT88" s="14">
        <v>5.0570418144510798E-2</v>
      </c>
      <c r="AU88" s="14">
        <v>0.101639045491216</v>
      </c>
      <c r="AV88" s="14">
        <v>7.5130639768000093E-2</v>
      </c>
      <c r="AW88" s="14"/>
      <c r="AX88" s="14">
        <v>8.7201223247444698E-2</v>
      </c>
    </row>
    <row r="89" spans="2:50" x14ac:dyDescent="0.3">
      <c r="B89" t="s">
        <v>79</v>
      </c>
      <c r="C89" s="14">
        <v>7.4137602800659202E-2</v>
      </c>
      <c r="D89" s="14">
        <v>6.0042340784915403E-2</v>
      </c>
      <c r="E89" s="14">
        <v>8.7399723304266305E-2</v>
      </c>
      <c r="F89" s="14"/>
      <c r="G89" s="14">
        <v>0.103152594862017</v>
      </c>
      <c r="H89" s="14">
        <v>7.5166074506865396E-2</v>
      </c>
      <c r="I89" s="14">
        <v>4.9352922982351E-2</v>
      </c>
      <c r="J89" s="14">
        <v>9.68606184010712E-2</v>
      </c>
      <c r="K89" s="14">
        <v>7.0239045397867794E-2</v>
      </c>
      <c r="L89" s="14">
        <v>6.17659678274542E-2</v>
      </c>
      <c r="M89" s="14"/>
      <c r="N89" s="14">
        <v>9.0733386577132993E-2</v>
      </c>
      <c r="O89" s="14">
        <v>6.3624632583477503E-2</v>
      </c>
      <c r="P89" s="14">
        <v>6.9534031246528905E-2</v>
      </c>
      <c r="Q89" s="14">
        <v>7.5042735176002198E-2</v>
      </c>
      <c r="R89" s="14"/>
      <c r="S89" s="14">
        <v>4.6065996278730197E-2</v>
      </c>
      <c r="T89" s="14">
        <v>6.6116835520086903E-2</v>
      </c>
      <c r="U89" s="14">
        <v>8.0751449680194806E-2</v>
      </c>
      <c r="V89" s="14"/>
      <c r="W89" s="14">
        <v>6.3271464456752399E-2</v>
      </c>
      <c r="X89" s="14">
        <v>4.1326036847834001E-2</v>
      </c>
      <c r="Y89" s="14">
        <v>0.13341477516782099</v>
      </c>
      <c r="Z89" s="14"/>
      <c r="AA89" s="14">
        <v>0.31377472652791499</v>
      </c>
      <c r="AB89" s="14">
        <v>0.15685213600464401</v>
      </c>
      <c r="AC89" s="14">
        <v>9.2365885727662897E-2</v>
      </c>
      <c r="AD89" s="14">
        <v>7.58361146367873E-2</v>
      </c>
      <c r="AE89" s="14">
        <v>3.7074300801413398E-2</v>
      </c>
      <c r="AF89" s="14">
        <v>4.4498740572039702E-2</v>
      </c>
      <c r="AG89" s="14">
        <v>3.6858267644437601E-2</v>
      </c>
      <c r="AH89" s="14">
        <v>1.7272150438525601E-2</v>
      </c>
      <c r="AI89" s="14">
        <v>8.5260375958623305E-2</v>
      </c>
      <c r="AJ89" s="14">
        <v>0</v>
      </c>
      <c r="AK89" s="14">
        <v>0.22696469834174701</v>
      </c>
      <c r="AL89" s="14">
        <v>0.12583123005514299</v>
      </c>
      <c r="AM89" s="14"/>
      <c r="AN89" s="14">
        <v>6.2735368252749807E-2</v>
      </c>
      <c r="AO89" s="14">
        <v>7.8848498335145595E-2</v>
      </c>
      <c r="AP89" s="14"/>
      <c r="AQ89" s="14">
        <v>6.0415940117235403E-2</v>
      </c>
      <c r="AR89" s="14">
        <v>7.7341081389337998E-2</v>
      </c>
      <c r="AS89" s="14"/>
      <c r="AT89" s="14">
        <v>4.1696607885272699E-2</v>
      </c>
      <c r="AU89" s="14">
        <v>8.0096919385789098E-2</v>
      </c>
      <c r="AV89" s="14">
        <v>5.3557485170375098E-2</v>
      </c>
      <c r="AW89" s="14"/>
      <c r="AX89" s="14">
        <v>0.115410416538276</v>
      </c>
    </row>
    <row r="90" spans="2:50" x14ac:dyDescent="0.3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</row>
    <row r="91" spans="2:50" x14ac:dyDescent="0.3">
      <c r="B91" s="6" t="s">
        <v>91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</row>
    <row r="92" spans="2:50" x14ac:dyDescent="0.3">
      <c r="B92" s="24" t="s">
        <v>82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</row>
    <row r="93" spans="2:50" x14ac:dyDescent="0.3">
      <c r="B93" t="s">
        <v>73</v>
      </c>
      <c r="C93" s="14">
        <v>2.9970858550067501E-2</v>
      </c>
      <c r="D93" s="14">
        <v>4.3542035080294E-2</v>
      </c>
      <c r="E93" s="14">
        <v>1.7338561094096001E-2</v>
      </c>
      <c r="F93" s="14"/>
      <c r="G93" s="14">
        <v>4.9350126179489001E-2</v>
      </c>
      <c r="H93" s="14">
        <v>6.9339930338445405E-2</v>
      </c>
      <c r="I93" s="14">
        <v>5.4150902907536998E-2</v>
      </c>
      <c r="J93" s="14">
        <v>7.58563379407322E-3</v>
      </c>
      <c r="K93" s="14">
        <v>6.15385938325895E-3</v>
      </c>
      <c r="L93" s="14">
        <v>2.4732164678850301E-3</v>
      </c>
      <c r="M93" s="14"/>
      <c r="N93" s="14">
        <v>2.0630733216804802E-2</v>
      </c>
      <c r="O93" s="14">
        <v>2.7012522729133501E-2</v>
      </c>
      <c r="P93" s="14">
        <v>4.6461225218199703E-2</v>
      </c>
      <c r="Q93" s="14">
        <v>2.47658397617973E-2</v>
      </c>
      <c r="R93" s="14"/>
      <c r="S93" s="14">
        <v>3.2893936971625501E-2</v>
      </c>
      <c r="T93" s="14">
        <v>4.3987391624847202E-2</v>
      </c>
      <c r="U93" s="14">
        <v>6.9373260900669302E-3</v>
      </c>
      <c r="V93" s="14"/>
      <c r="W93" s="14">
        <v>5.1313852617524303E-2</v>
      </c>
      <c r="X93" s="14">
        <v>1.9851707337354099E-2</v>
      </c>
      <c r="Y93" s="14">
        <v>9.6213836979740005E-3</v>
      </c>
      <c r="Z93" s="14"/>
      <c r="AA93" s="14">
        <v>5.8955117450485102E-2</v>
      </c>
      <c r="AB93" s="14">
        <v>1.13071119691071E-2</v>
      </c>
      <c r="AC93" s="14">
        <v>1.7478659309243E-2</v>
      </c>
      <c r="AD93" s="14">
        <v>2.1288326025295401E-2</v>
      </c>
      <c r="AE93" s="14">
        <v>3.1211136571680599E-2</v>
      </c>
      <c r="AF93" s="14">
        <v>1.8739249337442698E-2</v>
      </c>
      <c r="AG93" s="14">
        <v>6.5238795601839705E-2</v>
      </c>
      <c r="AH93" s="14">
        <v>3.2049341788222302E-2</v>
      </c>
      <c r="AI93" s="14">
        <v>4.6231346672278802E-2</v>
      </c>
      <c r="AJ93" s="14">
        <v>3.7260839923722401E-2</v>
      </c>
      <c r="AK93" s="14">
        <v>0</v>
      </c>
      <c r="AL93" s="14">
        <v>0</v>
      </c>
      <c r="AM93" s="14"/>
      <c r="AN93" s="14">
        <v>3.7315494108650198E-2</v>
      </c>
      <c r="AO93" s="14">
        <v>2.6936382219136301E-2</v>
      </c>
      <c r="AP93" s="14"/>
      <c r="AQ93" s="14">
        <v>1.11663594458416E-2</v>
      </c>
      <c r="AR93" s="14">
        <v>3.4360983248584401E-2</v>
      </c>
      <c r="AS93" s="14"/>
      <c r="AT93" s="14">
        <v>1.44416486385583E-2</v>
      </c>
      <c r="AU93" s="14">
        <v>1.3203086058772601E-2</v>
      </c>
      <c r="AV93" s="14">
        <v>5.8899571307089199E-2</v>
      </c>
      <c r="AW93" s="14"/>
      <c r="AX93" s="14">
        <v>0.10182106359514601</v>
      </c>
    </row>
    <row r="94" spans="2:50" x14ac:dyDescent="0.3">
      <c r="B94" t="s">
        <v>74</v>
      </c>
      <c r="C94" s="14">
        <v>6.3369224685007997E-2</v>
      </c>
      <c r="D94" s="14">
        <v>7.9251365565336906E-2</v>
      </c>
      <c r="E94" s="14">
        <v>4.8810624114868202E-2</v>
      </c>
      <c r="F94" s="14"/>
      <c r="G94" s="14">
        <v>6.5514616259412697E-2</v>
      </c>
      <c r="H94" s="14">
        <v>0.117716980975173</v>
      </c>
      <c r="I94" s="14">
        <v>0.12500079192005401</v>
      </c>
      <c r="J94" s="14">
        <v>5.6141110146011898E-2</v>
      </c>
      <c r="K94" s="14">
        <v>9.1573698107657205E-3</v>
      </c>
      <c r="L94" s="14">
        <v>1.63564350075493E-2</v>
      </c>
      <c r="M94" s="14"/>
      <c r="N94" s="14">
        <v>5.7141943341773201E-2</v>
      </c>
      <c r="O94" s="14">
        <v>6.3586744789463898E-2</v>
      </c>
      <c r="P94" s="14">
        <v>7.7265682993749599E-2</v>
      </c>
      <c r="Q94" s="14">
        <v>5.6779196284271402E-2</v>
      </c>
      <c r="R94" s="14"/>
      <c r="S94" s="14">
        <v>7.8290031239859198E-2</v>
      </c>
      <c r="T94" s="14">
        <v>7.5271323651845704E-2</v>
      </c>
      <c r="U94" s="14">
        <v>3.2281790391842299E-2</v>
      </c>
      <c r="V94" s="14"/>
      <c r="W94" s="14">
        <v>8.3664081240480997E-2</v>
      </c>
      <c r="X94" s="14">
        <v>6.6794069439299206E-2</v>
      </c>
      <c r="Y94" s="14">
        <v>2.1250187012890501E-2</v>
      </c>
      <c r="Z94" s="14"/>
      <c r="AA94" s="14">
        <v>0</v>
      </c>
      <c r="AB94" s="14">
        <v>3.2162314740426898E-2</v>
      </c>
      <c r="AC94" s="14">
        <v>1.8918547049523199E-2</v>
      </c>
      <c r="AD94" s="14">
        <v>3.7576112502097997E-2</v>
      </c>
      <c r="AE94" s="14">
        <v>5.6054301583306897E-2</v>
      </c>
      <c r="AF94" s="14">
        <v>6.4506054012131803E-2</v>
      </c>
      <c r="AG94" s="14">
        <v>0.135775630888164</v>
      </c>
      <c r="AH94" s="14">
        <v>0.123867321471342</v>
      </c>
      <c r="AI94" s="14">
        <v>7.9082090778372499E-2</v>
      </c>
      <c r="AJ94" s="14">
        <v>3.8002621713168601E-2</v>
      </c>
      <c r="AK94" s="14">
        <v>0</v>
      </c>
      <c r="AL94" s="14">
        <v>0.372068349340129</v>
      </c>
      <c r="AM94" s="14"/>
      <c r="AN94" s="14">
        <v>8.9975381247703198E-2</v>
      </c>
      <c r="AO94" s="14">
        <v>5.2376745656936702E-2</v>
      </c>
      <c r="AP94" s="14"/>
      <c r="AQ94" s="14">
        <v>6.79018361013424E-2</v>
      </c>
      <c r="AR94" s="14">
        <v>6.2311034875359897E-2</v>
      </c>
      <c r="AS94" s="14"/>
      <c r="AT94" s="14">
        <v>4.3146911570888603E-2</v>
      </c>
      <c r="AU94" s="14">
        <v>3.9535189426909402E-2</v>
      </c>
      <c r="AV94" s="14">
        <v>0.10718294147897101</v>
      </c>
      <c r="AW94" s="14"/>
      <c r="AX94" s="14">
        <v>0.101390181164071</v>
      </c>
    </row>
    <row r="95" spans="2:50" x14ac:dyDescent="0.3">
      <c r="B95" t="s">
        <v>75</v>
      </c>
      <c r="C95" s="14">
        <v>0.16924869279580201</v>
      </c>
      <c r="D95" s="14">
        <v>0.17766074141395999</v>
      </c>
      <c r="E95" s="14">
        <v>0.16261559531921299</v>
      </c>
      <c r="F95" s="14"/>
      <c r="G95" s="14">
        <v>0.17790030361860401</v>
      </c>
      <c r="H95" s="14">
        <v>0.213669716322271</v>
      </c>
      <c r="I95" s="14">
        <v>0.228741322824659</v>
      </c>
      <c r="J95" s="14">
        <v>0.174747118541488</v>
      </c>
      <c r="K95" s="14">
        <v>0.15002212610475299</v>
      </c>
      <c r="L95" s="14">
        <v>9.1592695112418201E-2</v>
      </c>
      <c r="M95" s="14"/>
      <c r="N95" s="14">
        <v>0.14529494342685301</v>
      </c>
      <c r="O95" s="14">
        <v>0.164703807058667</v>
      </c>
      <c r="P95" s="14">
        <v>0.157588193896192</v>
      </c>
      <c r="Q95" s="14">
        <v>0.19074597097374299</v>
      </c>
      <c r="R95" s="14"/>
      <c r="S95" s="14">
        <v>0.13384693170308501</v>
      </c>
      <c r="T95" s="14">
        <v>0.20909515987889499</v>
      </c>
      <c r="U95" s="14">
        <v>0.180593056109835</v>
      </c>
      <c r="V95" s="14"/>
      <c r="W95" s="14">
        <v>0.208583355117576</v>
      </c>
      <c r="X95" s="14">
        <v>0.134951868039585</v>
      </c>
      <c r="Y95" s="14">
        <v>0.15527739733563001</v>
      </c>
      <c r="Z95" s="14"/>
      <c r="AA95" s="14">
        <v>0.150955649578149</v>
      </c>
      <c r="AB95" s="14">
        <v>0.155773149983119</v>
      </c>
      <c r="AC95" s="14">
        <v>0.196218335453575</v>
      </c>
      <c r="AD95" s="14">
        <v>0.158706954631994</v>
      </c>
      <c r="AE95" s="14">
        <v>0.163432950009962</v>
      </c>
      <c r="AF95" s="14">
        <v>0.20394360028226299</v>
      </c>
      <c r="AG95" s="14">
        <v>0.167189822493439</v>
      </c>
      <c r="AH95" s="14">
        <v>0.193017047935473</v>
      </c>
      <c r="AI95" s="14">
        <v>0.11388205536269801</v>
      </c>
      <c r="AJ95" s="14">
        <v>0.13245170851459201</v>
      </c>
      <c r="AK95" s="14">
        <v>9.3005613706448997E-2</v>
      </c>
      <c r="AL95" s="14">
        <v>0.363987996251879</v>
      </c>
      <c r="AM95" s="14"/>
      <c r="AN95" s="14">
        <v>0.16244200840249901</v>
      </c>
      <c r="AO95" s="14">
        <v>0.172060911662055</v>
      </c>
      <c r="AP95" s="14"/>
      <c r="AQ95" s="14">
        <v>0.19369399994473899</v>
      </c>
      <c r="AR95" s="14">
        <v>0.16354165715063201</v>
      </c>
      <c r="AS95" s="14"/>
      <c r="AT95" s="14">
        <v>0.11096239349802001</v>
      </c>
      <c r="AU95" s="14">
        <v>0.199084412373291</v>
      </c>
      <c r="AV95" s="14">
        <v>0.18887423500157799</v>
      </c>
      <c r="AW95" s="14"/>
      <c r="AX95" s="14">
        <v>0.15998369451511399</v>
      </c>
    </row>
    <row r="96" spans="2:50" x14ac:dyDescent="0.3">
      <c r="B96" t="s">
        <v>76</v>
      </c>
      <c r="C96" s="14">
        <v>2.4092647651586498E-2</v>
      </c>
      <c r="D96" s="14">
        <v>2.5861779778934599E-2</v>
      </c>
      <c r="E96" s="14">
        <v>2.2606269855900401E-2</v>
      </c>
      <c r="F96" s="14"/>
      <c r="G96" s="14">
        <v>2.4050182186140901E-2</v>
      </c>
      <c r="H96" s="14">
        <v>3.3080107992281803E-2</v>
      </c>
      <c r="I96" s="14">
        <v>2.2274677864542101E-2</v>
      </c>
      <c r="J96" s="14">
        <v>4.6631931104554498E-2</v>
      </c>
      <c r="K96" s="14">
        <v>8.2341921668476602E-3</v>
      </c>
      <c r="L96" s="14">
        <v>1.3260273279619299E-2</v>
      </c>
      <c r="M96" s="14"/>
      <c r="N96" s="14">
        <v>2.50566329178692E-2</v>
      </c>
      <c r="O96" s="14">
        <v>1.3727304696766401E-2</v>
      </c>
      <c r="P96" s="14">
        <v>3.9728140051993502E-2</v>
      </c>
      <c r="Q96" s="14">
        <v>1.8561356014110599E-2</v>
      </c>
      <c r="R96" s="14"/>
      <c r="S96" s="14">
        <v>1.7405817893439701E-2</v>
      </c>
      <c r="T96" s="14">
        <v>2.9943512578666499E-2</v>
      </c>
      <c r="U96" s="14">
        <v>2.71243704982802E-2</v>
      </c>
      <c r="V96" s="14"/>
      <c r="W96" s="14">
        <v>2.8279072993181699E-2</v>
      </c>
      <c r="X96" s="14">
        <v>1.4234252742342701E-2</v>
      </c>
      <c r="Y96" s="14">
        <v>3.6659181026773603E-2</v>
      </c>
      <c r="Z96" s="14"/>
      <c r="AA96" s="14">
        <v>9.6066978991132104E-2</v>
      </c>
      <c r="AB96" s="14">
        <v>3.7778353210402599E-2</v>
      </c>
      <c r="AC96" s="14">
        <v>0</v>
      </c>
      <c r="AD96" s="14">
        <v>1.8413252132122301E-2</v>
      </c>
      <c r="AE96" s="14">
        <v>3.9297430932491197E-2</v>
      </c>
      <c r="AF96" s="14">
        <v>1.71583880945015E-2</v>
      </c>
      <c r="AG96" s="14">
        <v>1.7556205778446601E-2</v>
      </c>
      <c r="AH96" s="14">
        <v>2.9046359551745501E-2</v>
      </c>
      <c r="AI96" s="14">
        <v>1.6107341496361598E-2</v>
      </c>
      <c r="AJ96" s="14">
        <v>2.2762282637251701E-2</v>
      </c>
      <c r="AK96" s="14">
        <v>9.7360337103520697E-2</v>
      </c>
      <c r="AL96" s="14">
        <v>0</v>
      </c>
      <c r="AM96" s="14"/>
      <c r="AN96" s="14">
        <v>3.7599312298372101E-2</v>
      </c>
      <c r="AO96" s="14">
        <v>1.8512295317752701E-2</v>
      </c>
      <c r="AP96" s="14"/>
      <c r="AQ96" s="14">
        <v>1.2708687003188999E-2</v>
      </c>
      <c r="AR96" s="14">
        <v>2.6750363048974799E-2</v>
      </c>
      <c r="AS96" s="14"/>
      <c r="AT96" s="14">
        <v>1.9725723542427E-2</v>
      </c>
      <c r="AU96" s="14">
        <v>2.4486341018442999E-2</v>
      </c>
      <c r="AV96" s="14">
        <v>2.8607464097651601E-2</v>
      </c>
      <c r="AW96" s="14"/>
      <c r="AX96" s="14">
        <v>1.05634272169371E-2</v>
      </c>
    </row>
    <row r="97" spans="2:50" x14ac:dyDescent="0.3">
      <c r="B97" t="s">
        <v>77</v>
      </c>
      <c r="C97" s="14">
        <v>1.43988832077595E-2</v>
      </c>
      <c r="D97" s="14">
        <v>1.92755995871727E-2</v>
      </c>
      <c r="E97" s="14">
        <v>9.8883775817937992E-3</v>
      </c>
      <c r="F97" s="14"/>
      <c r="G97" s="14">
        <v>1.1065337351239501E-2</v>
      </c>
      <c r="H97" s="14">
        <v>2.62617988941686E-2</v>
      </c>
      <c r="I97" s="14">
        <v>1.6669879275043199E-2</v>
      </c>
      <c r="J97" s="14">
        <v>1.9401428190817999E-2</v>
      </c>
      <c r="K97" s="14">
        <v>9.6138248277708293E-3</v>
      </c>
      <c r="L97" s="14">
        <v>4.4483227380488497E-3</v>
      </c>
      <c r="M97" s="14"/>
      <c r="N97" s="14">
        <v>1.15076303132974E-2</v>
      </c>
      <c r="O97" s="14">
        <v>2.4681331766792498E-2</v>
      </c>
      <c r="P97" s="14">
        <v>1.2965116278170701E-2</v>
      </c>
      <c r="Q97" s="14">
        <v>1.1279944273595299E-2</v>
      </c>
      <c r="R97" s="14"/>
      <c r="S97" s="14">
        <v>1.5983806850964202E-2</v>
      </c>
      <c r="T97" s="14">
        <v>9.3639109408375307E-3</v>
      </c>
      <c r="U97" s="14">
        <v>1.9860628760530599E-2</v>
      </c>
      <c r="V97" s="14"/>
      <c r="W97" s="14">
        <v>1.53394455939064E-2</v>
      </c>
      <c r="X97" s="14">
        <v>1.35763730137282E-2</v>
      </c>
      <c r="Y97" s="14">
        <v>1.51120081977802E-2</v>
      </c>
      <c r="Z97" s="14"/>
      <c r="AA97" s="14">
        <v>2.5264955624710699E-2</v>
      </c>
      <c r="AB97" s="14">
        <v>1.6443222471802701E-2</v>
      </c>
      <c r="AC97" s="14">
        <v>5.3492903679135699E-3</v>
      </c>
      <c r="AD97" s="14">
        <v>1.6488304953543299E-2</v>
      </c>
      <c r="AE97" s="14">
        <v>1.4412424413369301E-2</v>
      </c>
      <c r="AF97" s="14">
        <v>2.0573693743043499E-2</v>
      </c>
      <c r="AG97" s="14">
        <v>5.5032194591959002E-3</v>
      </c>
      <c r="AH97" s="14">
        <v>1.8473913360434399E-2</v>
      </c>
      <c r="AI97" s="14">
        <v>1.3351972419373E-2</v>
      </c>
      <c r="AJ97" s="14">
        <v>1.9633681725690799E-2</v>
      </c>
      <c r="AK97" s="14">
        <v>0.11099095015844899</v>
      </c>
      <c r="AL97" s="14">
        <v>0</v>
      </c>
      <c r="AM97" s="14"/>
      <c r="AN97" s="14">
        <v>1.5906007139012801E-2</v>
      </c>
      <c r="AO97" s="14">
        <v>1.37762067167764E-2</v>
      </c>
      <c r="AP97" s="14"/>
      <c r="AQ97" s="14">
        <v>1.29377887074695E-2</v>
      </c>
      <c r="AR97" s="14">
        <v>1.4739992376211101E-2</v>
      </c>
      <c r="AS97" s="14"/>
      <c r="AT97" s="14">
        <v>9.56305324102125E-3</v>
      </c>
      <c r="AU97" s="14">
        <v>1.6291413691319499E-2</v>
      </c>
      <c r="AV97" s="14">
        <v>1.7698281357111701E-2</v>
      </c>
      <c r="AW97" s="14"/>
      <c r="AX97" s="14">
        <v>2.09832875683163E-2</v>
      </c>
    </row>
    <row r="98" spans="2:50" x14ac:dyDescent="0.3">
      <c r="B98" t="s">
        <v>78</v>
      </c>
      <c r="C98" s="14">
        <v>0.53336623888107704</v>
      </c>
      <c r="D98" s="14">
        <v>0.51256939473015495</v>
      </c>
      <c r="E98" s="14">
        <v>0.55007635197304094</v>
      </c>
      <c r="F98" s="14"/>
      <c r="G98" s="14">
        <v>0.48122640463300198</v>
      </c>
      <c r="H98" s="14">
        <v>0.438100561357259</v>
      </c>
      <c r="I98" s="14">
        <v>0.45062894421039101</v>
      </c>
      <c r="J98" s="14">
        <v>0.54337170675910595</v>
      </c>
      <c r="K98" s="14">
        <v>0.60471760985443301</v>
      </c>
      <c r="L98" s="14">
        <v>0.64429689736836404</v>
      </c>
      <c r="M98" s="14"/>
      <c r="N98" s="14">
        <v>0.57337448359802201</v>
      </c>
      <c r="O98" s="14">
        <v>0.55036397526341396</v>
      </c>
      <c r="P98" s="14">
        <v>0.48804597217706502</v>
      </c>
      <c r="Q98" s="14">
        <v>0.53626649980528496</v>
      </c>
      <c r="R98" s="14"/>
      <c r="S98" s="14">
        <v>0.58215368441447701</v>
      </c>
      <c r="T98" s="14">
        <v>0.47129427937014301</v>
      </c>
      <c r="U98" s="14">
        <v>0.55977795970976296</v>
      </c>
      <c r="V98" s="14"/>
      <c r="W98" s="14">
        <v>0.44578800657717799</v>
      </c>
      <c r="X98" s="14">
        <v>0.59509825732326405</v>
      </c>
      <c r="Y98" s="14">
        <v>0.62210747659396304</v>
      </c>
      <c r="Z98" s="14"/>
      <c r="AA98" s="14">
        <v>0.38395481555134398</v>
      </c>
      <c r="AB98" s="14">
        <v>0.53046729323187602</v>
      </c>
      <c r="AC98" s="14">
        <v>0.62196306896440001</v>
      </c>
      <c r="AD98" s="14">
        <v>0.58749518753407204</v>
      </c>
      <c r="AE98" s="14">
        <v>0.54463143012601201</v>
      </c>
      <c r="AF98" s="14">
        <v>0.49435983220599999</v>
      </c>
      <c r="AG98" s="14">
        <v>0.48127991954570098</v>
      </c>
      <c r="AH98" s="14">
        <v>0.46720307044290099</v>
      </c>
      <c r="AI98" s="14">
        <v>0.56349569684310796</v>
      </c>
      <c r="AJ98" s="14">
        <v>0.60310203486773095</v>
      </c>
      <c r="AK98" s="14">
        <v>0.27316781404019103</v>
      </c>
      <c r="AL98" s="14">
        <v>0.263943654407992</v>
      </c>
      <c r="AM98" s="14"/>
      <c r="AN98" s="14">
        <v>0.47411880460768502</v>
      </c>
      <c r="AO98" s="14">
        <v>0.55784464023087899</v>
      </c>
      <c r="AP98" s="14"/>
      <c r="AQ98" s="14">
        <v>0.57454304081009</v>
      </c>
      <c r="AR98" s="14">
        <v>0.52375304503036402</v>
      </c>
      <c r="AS98" s="14"/>
      <c r="AT98" s="14">
        <v>0.63985372372587701</v>
      </c>
      <c r="AU98" s="14">
        <v>0.54656179434817098</v>
      </c>
      <c r="AV98" s="14">
        <v>0.45550206611505401</v>
      </c>
      <c r="AW98" s="14"/>
      <c r="AX98" s="14">
        <v>0.39918241107592201</v>
      </c>
    </row>
    <row r="99" spans="2:50" x14ac:dyDescent="0.3">
      <c r="B99" t="s">
        <v>79</v>
      </c>
      <c r="C99" s="14">
        <v>0.16555345422869899</v>
      </c>
      <c r="D99" s="14">
        <v>0.14183908384414601</v>
      </c>
      <c r="E99" s="14">
        <v>0.18866422006108699</v>
      </c>
      <c r="F99" s="14"/>
      <c r="G99" s="14">
        <v>0.19089302977211101</v>
      </c>
      <c r="H99" s="14">
        <v>0.10183090412040099</v>
      </c>
      <c r="I99" s="14">
        <v>0.102533480997773</v>
      </c>
      <c r="J99" s="14">
        <v>0.15212107146394899</v>
      </c>
      <c r="K99" s="14">
        <v>0.21210101785217</v>
      </c>
      <c r="L99" s="14">
        <v>0.22757216002611499</v>
      </c>
      <c r="M99" s="14"/>
      <c r="N99" s="14">
        <v>0.16699363318538099</v>
      </c>
      <c r="O99" s="14">
        <v>0.15592431369576301</v>
      </c>
      <c r="P99" s="14">
        <v>0.17794566938463</v>
      </c>
      <c r="Q99" s="14">
        <v>0.16160119288719699</v>
      </c>
      <c r="R99" s="14"/>
      <c r="S99" s="14">
        <v>0.13942579092655</v>
      </c>
      <c r="T99" s="14">
        <v>0.16104442195476601</v>
      </c>
      <c r="U99" s="14">
        <v>0.173424868439682</v>
      </c>
      <c r="V99" s="14"/>
      <c r="W99" s="14">
        <v>0.167032185860153</v>
      </c>
      <c r="X99" s="14">
        <v>0.15549347210442699</v>
      </c>
      <c r="Y99" s="14">
        <v>0.13997236613498801</v>
      </c>
      <c r="Z99" s="14"/>
      <c r="AA99" s="14">
        <v>0.28480248280417902</v>
      </c>
      <c r="AB99" s="14">
        <v>0.216068554393266</v>
      </c>
      <c r="AC99" s="14">
        <v>0.140072098855345</v>
      </c>
      <c r="AD99" s="14">
        <v>0.16003186222087401</v>
      </c>
      <c r="AE99" s="14">
        <v>0.15096032636317799</v>
      </c>
      <c r="AF99" s="14">
        <v>0.18071918232461801</v>
      </c>
      <c r="AG99" s="14">
        <v>0.127456406233214</v>
      </c>
      <c r="AH99" s="14">
        <v>0.13634294544988099</v>
      </c>
      <c r="AI99" s="14">
        <v>0.167849496427808</v>
      </c>
      <c r="AJ99" s="14">
        <v>0.14678683061784401</v>
      </c>
      <c r="AK99" s="14">
        <v>0.42547528499138998</v>
      </c>
      <c r="AL99" s="14">
        <v>0</v>
      </c>
      <c r="AM99" s="14"/>
      <c r="AN99" s="14">
        <v>0.18264299219607799</v>
      </c>
      <c r="AO99" s="14">
        <v>0.15849281819646499</v>
      </c>
      <c r="AP99" s="14"/>
      <c r="AQ99" s="14">
        <v>0.12704828798732901</v>
      </c>
      <c r="AR99" s="14">
        <v>0.174542924269874</v>
      </c>
      <c r="AS99" s="14"/>
      <c r="AT99" s="14">
        <v>0.16230654578320799</v>
      </c>
      <c r="AU99" s="14">
        <v>0.160837763083093</v>
      </c>
      <c r="AV99" s="14">
        <v>0.14323544064254501</v>
      </c>
      <c r="AW99" s="14"/>
      <c r="AX99" s="14">
        <v>0.20607593486449399</v>
      </c>
    </row>
    <row r="100" spans="2:50" x14ac:dyDescent="0.3"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</row>
    <row r="101" spans="2:50" x14ac:dyDescent="0.3">
      <c r="B101" s="6" t="s">
        <v>94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</row>
    <row r="102" spans="2:50" x14ac:dyDescent="0.3">
      <c r="B102" s="24" t="s">
        <v>82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</row>
    <row r="103" spans="2:50" x14ac:dyDescent="0.3">
      <c r="B103" t="s">
        <v>92</v>
      </c>
      <c r="C103" s="14">
        <v>0.59237708507160103</v>
      </c>
      <c r="D103" s="14">
        <v>0.63136989435398705</v>
      </c>
      <c r="E103" s="14">
        <v>0.55552566891895305</v>
      </c>
      <c r="F103" s="14"/>
      <c r="G103" s="14">
        <v>0.59839800698635304</v>
      </c>
      <c r="H103" s="14">
        <v>0.61443987965824098</v>
      </c>
      <c r="I103" s="14">
        <v>0.57813399263116305</v>
      </c>
      <c r="J103" s="14">
        <v>0.53794954130079797</v>
      </c>
      <c r="K103" s="14">
        <v>0.58119197632351105</v>
      </c>
      <c r="L103" s="14">
        <v>0.63120216938449902</v>
      </c>
      <c r="M103" s="14"/>
      <c r="N103" s="14">
        <v>0.62139755818860398</v>
      </c>
      <c r="O103" s="14">
        <v>0.62143198265091004</v>
      </c>
      <c r="P103" s="14">
        <v>0.58805937633037697</v>
      </c>
      <c r="Q103" s="14">
        <v>0.56633463751106505</v>
      </c>
      <c r="R103" s="14"/>
      <c r="S103" s="14">
        <v>0.723807187630787</v>
      </c>
      <c r="T103" s="14">
        <v>0.46460573950865602</v>
      </c>
      <c r="U103" s="14">
        <v>0.61268980586371202</v>
      </c>
      <c r="V103" s="14"/>
      <c r="W103" s="14">
        <v>0.46593775448338398</v>
      </c>
      <c r="X103" s="14">
        <v>0.77903132332727398</v>
      </c>
      <c r="Y103" s="14">
        <v>0.43571936954985402</v>
      </c>
      <c r="Z103" s="14"/>
      <c r="AA103" s="14">
        <v>0.33349149317257598</v>
      </c>
      <c r="AB103" s="14">
        <v>0.456921313614435</v>
      </c>
      <c r="AC103" s="14">
        <v>0.527187707054254</v>
      </c>
      <c r="AD103" s="14">
        <v>0.57978107912162302</v>
      </c>
      <c r="AE103" s="14">
        <v>0.62687959266668702</v>
      </c>
      <c r="AF103" s="14">
        <v>0.64695602789409201</v>
      </c>
      <c r="AG103" s="14">
        <v>0.63019505728998804</v>
      </c>
      <c r="AH103" s="14">
        <v>0.65473297587193802</v>
      </c>
      <c r="AI103" s="14">
        <v>0.760743474103319</v>
      </c>
      <c r="AJ103" s="14">
        <v>0.82928480774489499</v>
      </c>
      <c r="AK103" s="14">
        <v>0.48280652681518499</v>
      </c>
      <c r="AL103" s="14">
        <v>0.39122644974151399</v>
      </c>
      <c r="AM103" s="14"/>
      <c r="AN103" s="14">
        <v>0.57966882016028998</v>
      </c>
      <c r="AO103" s="14">
        <v>0.59762757419022094</v>
      </c>
      <c r="AP103" s="14"/>
      <c r="AQ103" s="14">
        <v>0.56783241134278195</v>
      </c>
      <c r="AR103" s="14">
        <v>0.59810731897768199</v>
      </c>
      <c r="AS103" s="14"/>
      <c r="AT103" s="14">
        <v>0.82923395887851703</v>
      </c>
      <c r="AU103" s="14">
        <v>0.60534435178700596</v>
      </c>
      <c r="AV103" s="14">
        <v>0.48662996964685001</v>
      </c>
      <c r="AW103" s="14"/>
      <c r="AX103" s="14">
        <v>0.478913184586023</v>
      </c>
    </row>
    <row r="104" spans="2:50" x14ac:dyDescent="0.3">
      <c r="B104" t="s">
        <v>93</v>
      </c>
      <c r="C104" s="14">
        <v>0.23109971853746999</v>
      </c>
      <c r="D104" s="14">
        <v>0.25198082553242102</v>
      </c>
      <c r="E104" s="14">
        <v>0.21142089104138301</v>
      </c>
      <c r="F104" s="14"/>
      <c r="G104" s="14">
        <v>0.22364070329986699</v>
      </c>
      <c r="H104" s="14">
        <v>0.257157773767209</v>
      </c>
      <c r="I104" s="14">
        <v>0.25799082315892202</v>
      </c>
      <c r="J104" s="14">
        <v>0.22122635488367701</v>
      </c>
      <c r="K104" s="14">
        <v>0.22568072904037301</v>
      </c>
      <c r="L104" s="14">
        <v>0.204194336777175</v>
      </c>
      <c r="M104" s="14"/>
      <c r="N104" s="14">
        <v>0.21322937765842201</v>
      </c>
      <c r="O104" s="14">
        <v>0.19269030022722</v>
      </c>
      <c r="P104" s="14">
        <v>0.26712098202268902</v>
      </c>
      <c r="Q104" s="14">
        <v>0.23545030218677099</v>
      </c>
      <c r="R104" s="14"/>
      <c r="S104" s="14">
        <v>0.15446209750805501</v>
      </c>
      <c r="T104" s="14">
        <v>0.37020560075715397</v>
      </c>
      <c r="U104" s="14">
        <v>0.176568139654418</v>
      </c>
      <c r="V104" s="14"/>
      <c r="W104" s="14">
        <v>0.37955050740937502</v>
      </c>
      <c r="X104" s="14">
        <v>0.12642927398227699</v>
      </c>
      <c r="Y104" s="14">
        <v>0.18455007835155701</v>
      </c>
      <c r="Z104" s="14"/>
      <c r="AA104" s="14">
        <v>0.17115864800754799</v>
      </c>
      <c r="AB104" s="14">
        <v>0.19478307870404099</v>
      </c>
      <c r="AC104" s="14">
        <v>0.184673326106154</v>
      </c>
      <c r="AD104" s="14">
        <v>0.21910344644982499</v>
      </c>
      <c r="AE104" s="14">
        <v>0.237558307390906</v>
      </c>
      <c r="AF104" s="14">
        <v>0.252897238959093</v>
      </c>
      <c r="AG104" s="14">
        <v>0.29507136030030001</v>
      </c>
      <c r="AH104" s="14">
        <v>0.26246750669348201</v>
      </c>
      <c r="AI104" s="14">
        <v>0.18687206344743401</v>
      </c>
      <c r="AJ104" s="14">
        <v>0.13639204852329301</v>
      </c>
      <c r="AK104" s="14">
        <v>0.42028202811462501</v>
      </c>
      <c r="AL104" s="14">
        <v>0.49244875226414098</v>
      </c>
      <c r="AM104" s="14"/>
      <c r="AN104" s="14">
        <v>0.24938325198594599</v>
      </c>
      <c r="AO104" s="14">
        <v>0.22354577674517001</v>
      </c>
      <c r="AP104" s="14"/>
      <c r="AQ104" s="14">
        <v>0.26355560427024</v>
      </c>
      <c r="AR104" s="14">
        <v>0.22352252199647499</v>
      </c>
      <c r="AS104" s="14"/>
      <c r="AT104" s="14">
        <v>7.8888665735972002E-2</v>
      </c>
      <c r="AU104" s="14">
        <v>0.16561770260157199</v>
      </c>
      <c r="AV104" s="14">
        <v>0.40364805509768797</v>
      </c>
      <c r="AW104" s="14"/>
      <c r="AX104" s="14">
        <v>0.28576903182778102</v>
      </c>
    </row>
    <row r="105" spans="2:50" x14ac:dyDescent="0.3">
      <c r="B105" t="s">
        <v>79</v>
      </c>
      <c r="C105" s="14">
        <v>0.17652319639093</v>
      </c>
      <c r="D105" s="14">
        <v>0.11664928011359101</v>
      </c>
      <c r="E105" s="14">
        <v>0.233053440039663</v>
      </c>
      <c r="F105" s="14"/>
      <c r="G105" s="14">
        <v>0.177961289713779</v>
      </c>
      <c r="H105" s="14">
        <v>0.12840234657454899</v>
      </c>
      <c r="I105" s="14">
        <v>0.16387518420991501</v>
      </c>
      <c r="J105" s="14">
        <v>0.24082410381552499</v>
      </c>
      <c r="K105" s="14">
        <v>0.193127294636115</v>
      </c>
      <c r="L105" s="14">
        <v>0.16460349383832601</v>
      </c>
      <c r="M105" s="14"/>
      <c r="N105" s="14">
        <v>0.16537306415297501</v>
      </c>
      <c r="O105" s="14">
        <v>0.18587771712187001</v>
      </c>
      <c r="P105" s="14">
        <v>0.14481964164693401</v>
      </c>
      <c r="Q105" s="14">
        <v>0.19821506030216399</v>
      </c>
      <c r="R105" s="14"/>
      <c r="S105" s="14">
        <v>0.121730714861158</v>
      </c>
      <c r="T105" s="14">
        <v>0.165188659734191</v>
      </c>
      <c r="U105" s="14">
        <v>0.210742054481871</v>
      </c>
      <c r="V105" s="14"/>
      <c r="W105" s="14">
        <v>0.154511738107241</v>
      </c>
      <c r="X105" s="14">
        <v>9.4539402690448707E-2</v>
      </c>
      <c r="Y105" s="14">
        <v>0.37973055209858902</v>
      </c>
      <c r="Z105" s="14"/>
      <c r="AA105" s="14">
        <v>0.49534985881987598</v>
      </c>
      <c r="AB105" s="14">
        <v>0.34829560768152401</v>
      </c>
      <c r="AC105" s="14">
        <v>0.288138966839592</v>
      </c>
      <c r="AD105" s="14">
        <v>0.20111547442855199</v>
      </c>
      <c r="AE105" s="14">
        <v>0.135562099942408</v>
      </c>
      <c r="AF105" s="14">
        <v>0.10014673314681501</v>
      </c>
      <c r="AG105" s="14">
        <v>7.4733582409712604E-2</v>
      </c>
      <c r="AH105" s="14">
        <v>8.2799517434579903E-2</v>
      </c>
      <c r="AI105" s="14">
        <v>5.2384462449246501E-2</v>
      </c>
      <c r="AJ105" s="14">
        <v>3.4323143731811799E-2</v>
      </c>
      <c r="AK105" s="14">
        <v>9.69114450701897E-2</v>
      </c>
      <c r="AL105" s="14">
        <v>0.116324797994345</v>
      </c>
      <c r="AM105" s="14"/>
      <c r="AN105" s="14">
        <v>0.170947927853763</v>
      </c>
      <c r="AO105" s="14">
        <v>0.17882664906460899</v>
      </c>
      <c r="AP105" s="14"/>
      <c r="AQ105" s="14">
        <v>0.168611984386978</v>
      </c>
      <c r="AR105" s="14">
        <v>0.178370159025842</v>
      </c>
      <c r="AS105" s="14"/>
      <c r="AT105" s="14">
        <v>9.1877375385510801E-2</v>
      </c>
      <c r="AU105" s="14">
        <v>0.22903794561142099</v>
      </c>
      <c r="AV105" s="14">
        <v>0.109721975255462</v>
      </c>
      <c r="AW105" s="14"/>
      <c r="AX105" s="14">
        <v>0.23531778358619601</v>
      </c>
    </row>
    <row r="106" spans="2:50" x14ac:dyDescent="0.3"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</row>
    <row r="107" spans="2:50" x14ac:dyDescent="0.3">
      <c r="B107" s="6" t="s">
        <v>110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</row>
    <row r="108" spans="2:50" x14ac:dyDescent="0.3">
      <c r="B108" s="24" t="s">
        <v>82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</row>
    <row r="109" spans="2:50" x14ac:dyDescent="0.3">
      <c r="B109" t="s">
        <v>100</v>
      </c>
      <c r="C109" s="14">
        <v>0.15790595994425599</v>
      </c>
      <c r="D109" s="14">
        <v>0.205579004872955</v>
      </c>
      <c r="E109" s="14">
        <v>0.112677804892999</v>
      </c>
      <c r="F109" s="14"/>
      <c r="G109" s="14">
        <v>0.13864075301538001</v>
      </c>
      <c r="H109" s="14">
        <v>0.21381336578197699</v>
      </c>
      <c r="I109" s="14">
        <v>0.19957696493565399</v>
      </c>
      <c r="J109" s="14">
        <v>0.149618086498231</v>
      </c>
      <c r="K109" s="14">
        <v>0.13316805735146101</v>
      </c>
      <c r="L109" s="14">
        <v>0.11492224391686499</v>
      </c>
      <c r="M109" s="14"/>
      <c r="N109" s="14">
        <v>0.12367109867410001</v>
      </c>
      <c r="O109" s="14">
        <v>0.16752257290452999</v>
      </c>
      <c r="P109" s="14">
        <v>0.18526017019552399</v>
      </c>
      <c r="Q109" s="14">
        <v>0.15035938731399201</v>
      </c>
      <c r="R109" s="14"/>
      <c r="S109" s="14">
        <v>0.21588983957227401</v>
      </c>
      <c r="T109" s="14">
        <v>0.14055973067659799</v>
      </c>
      <c r="U109" s="14">
        <v>0.10248803858589201</v>
      </c>
      <c r="V109" s="14"/>
      <c r="W109" s="14">
        <v>0.14718505254973399</v>
      </c>
      <c r="X109" s="14">
        <v>0.208722369233589</v>
      </c>
      <c r="Y109" s="14">
        <v>6.8578542280723603E-2</v>
      </c>
      <c r="Z109" s="14"/>
      <c r="AA109" s="14">
        <v>6.1362522961201399E-2</v>
      </c>
      <c r="AB109" s="14">
        <v>9.6128398563176495E-2</v>
      </c>
      <c r="AC109" s="14">
        <v>9.91313817552813E-2</v>
      </c>
      <c r="AD109" s="14">
        <v>0.13274452210276699</v>
      </c>
      <c r="AE109" s="14">
        <v>0.12236353533679201</v>
      </c>
      <c r="AF109" s="14">
        <v>0.193973854647223</v>
      </c>
      <c r="AG109" s="14">
        <v>0.19745925233731401</v>
      </c>
      <c r="AH109" s="14">
        <v>0.234729903208689</v>
      </c>
      <c r="AI109" s="14">
        <v>0.40209949452072902</v>
      </c>
      <c r="AJ109" s="14">
        <v>0.27907976708508597</v>
      </c>
      <c r="AK109" s="14">
        <v>0.32190035787738303</v>
      </c>
      <c r="AL109" s="14">
        <v>0.51241752909948801</v>
      </c>
      <c r="AM109" s="14"/>
      <c r="AN109" s="14">
        <v>0.204733175769512</v>
      </c>
      <c r="AO109" s="14">
        <v>0.138559039742192</v>
      </c>
      <c r="AP109" s="14"/>
      <c r="AQ109" s="14">
        <v>0.110067079317361</v>
      </c>
      <c r="AR109" s="14">
        <v>0.169074492018707</v>
      </c>
      <c r="AS109" s="14"/>
      <c r="AT109" s="14">
        <v>0.25506669433482798</v>
      </c>
      <c r="AU109" s="14">
        <v>0.107080028548312</v>
      </c>
      <c r="AV109" s="14">
        <v>0.16483170596108601</v>
      </c>
      <c r="AW109" s="14"/>
      <c r="AX109" s="14">
        <v>0.14470184046529699</v>
      </c>
    </row>
    <row r="110" spans="2:50" x14ac:dyDescent="0.3">
      <c r="B110" t="s">
        <v>101</v>
      </c>
      <c r="C110" s="14">
        <v>0.348623349403056</v>
      </c>
      <c r="D110" s="14">
        <v>0.38837489250603302</v>
      </c>
      <c r="E110" s="14">
        <v>0.311643637662122</v>
      </c>
      <c r="F110" s="14"/>
      <c r="G110" s="14">
        <v>0.37595154904738198</v>
      </c>
      <c r="H110" s="14">
        <v>0.37436568978243601</v>
      </c>
      <c r="I110" s="14">
        <v>0.34506654075670201</v>
      </c>
      <c r="J110" s="14">
        <v>0.29707457011229998</v>
      </c>
      <c r="K110" s="14">
        <v>0.33016463381587102</v>
      </c>
      <c r="L110" s="14">
        <v>0.36745961627410401</v>
      </c>
      <c r="M110" s="14"/>
      <c r="N110" s="14">
        <v>0.416152412510084</v>
      </c>
      <c r="O110" s="14">
        <v>0.32322510820803502</v>
      </c>
      <c r="P110" s="14">
        <v>0.36782617993545003</v>
      </c>
      <c r="Q110" s="14">
        <v>0.31747645734477797</v>
      </c>
      <c r="R110" s="14"/>
      <c r="S110" s="14">
        <v>0.42499788822263301</v>
      </c>
      <c r="T110" s="14">
        <v>0.28429889945365699</v>
      </c>
      <c r="U110" s="14">
        <v>0.35542835227504399</v>
      </c>
      <c r="V110" s="14"/>
      <c r="W110" s="14">
        <v>0.31294102688686898</v>
      </c>
      <c r="X110" s="14">
        <v>0.43665832706176999</v>
      </c>
      <c r="Y110" s="14">
        <v>0.22141746352344599</v>
      </c>
      <c r="Z110" s="14"/>
      <c r="AA110" s="14">
        <v>9.7955678024046505E-2</v>
      </c>
      <c r="AB110" s="14">
        <v>0.25294491872685498</v>
      </c>
      <c r="AC110" s="14">
        <v>0.33302532154179298</v>
      </c>
      <c r="AD110" s="14">
        <v>0.32895611973745698</v>
      </c>
      <c r="AE110" s="14">
        <v>0.38672942035122398</v>
      </c>
      <c r="AF110" s="14">
        <v>0.31422775077783799</v>
      </c>
      <c r="AG110" s="14">
        <v>0.43304191787225599</v>
      </c>
      <c r="AH110" s="14">
        <v>0.43546442895131898</v>
      </c>
      <c r="AI110" s="14">
        <v>0.33346928604139298</v>
      </c>
      <c r="AJ110" s="14">
        <v>0.53162253067905796</v>
      </c>
      <c r="AK110" s="14">
        <v>0.46974835486064698</v>
      </c>
      <c r="AL110" s="14">
        <v>0.24942570470377701</v>
      </c>
      <c r="AM110" s="14"/>
      <c r="AN110" s="14">
        <v>0.32536631961738599</v>
      </c>
      <c r="AO110" s="14">
        <v>0.35823211839499097</v>
      </c>
      <c r="AP110" s="14"/>
      <c r="AQ110" s="14">
        <v>0.31309920528215401</v>
      </c>
      <c r="AR110" s="14">
        <v>0.35691686584475701</v>
      </c>
      <c r="AS110" s="14"/>
      <c r="AT110" s="14">
        <v>0.46601491249051802</v>
      </c>
      <c r="AU110" s="14">
        <v>0.333059409376394</v>
      </c>
      <c r="AV110" s="14">
        <v>0.33478137469590302</v>
      </c>
      <c r="AW110" s="14"/>
      <c r="AX110" s="14">
        <v>0.311291826694374</v>
      </c>
    </row>
    <row r="111" spans="2:50" x14ac:dyDescent="0.3">
      <c r="B111" t="s">
        <v>102</v>
      </c>
      <c r="C111" s="14">
        <v>0.26876737764366498</v>
      </c>
      <c r="D111" s="14">
        <v>0.250478016031352</v>
      </c>
      <c r="E111" s="14">
        <v>0.28722988351543699</v>
      </c>
      <c r="F111" s="14"/>
      <c r="G111" s="14">
        <v>0.250398647868252</v>
      </c>
      <c r="H111" s="14">
        <v>0.207916385662646</v>
      </c>
      <c r="I111" s="14">
        <v>0.243758378514942</v>
      </c>
      <c r="J111" s="14">
        <v>0.28985179128938798</v>
      </c>
      <c r="K111" s="14">
        <v>0.27122890530034599</v>
      </c>
      <c r="L111" s="14">
        <v>0.33222567412972798</v>
      </c>
      <c r="M111" s="14"/>
      <c r="N111" s="14">
        <v>0.23275094251369799</v>
      </c>
      <c r="O111" s="14">
        <v>0.29735384456081698</v>
      </c>
      <c r="P111" s="14">
        <v>0.26572633854840499</v>
      </c>
      <c r="Q111" s="14">
        <v>0.272554896958773</v>
      </c>
      <c r="R111" s="14"/>
      <c r="S111" s="14">
        <v>0.204949243706984</v>
      </c>
      <c r="T111" s="14">
        <v>0.30097560090888298</v>
      </c>
      <c r="U111" s="14">
        <v>0.328826576705123</v>
      </c>
      <c r="V111" s="14"/>
      <c r="W111" s="14">
        <v>0.29781114115045099</v>
      </c>
      <c r="X111" s="14">
        <v>0.20077473750634001</v>
      </c>
      <c r="Y111" s="14">
        <v>0.37936933468726097</v>
      </c>
      <c r="Z111" s="14"/>
      <c r="AA111" s="14">
        <v>0.33021551841962898</v>
      </c>
      <c r="AB111" s="14">
        <v>0.26162370720844802</v>
      </c>
      <c r="AC111" s="14">
        <v>0.28386058283492699</v>
      </c>
      <c r="AD111" s="14">
        <v>0.288491159143134</v>
      </c>
      <c r="AE111" s="14">
        <v>0.31008238877442401</v>
      </c>
      <c r="AF111" s="14">
        <v>0.31557058421122502</v>
      </c>
      <c r="AG111" s="14">
        <v>0.21503901241140599</v>
      </c>
      <c r="AH111" s="14">
        <v>0.22117952339692901</v>
      </c>
      <c r="AI111" s="14">
        <v>8.3910620875316103E-2</v>
      </c>
      <c r="AJ111" s="14">
        <v>0.132735055435445</v>
      </c>
      <c r="AK111" s="14">
        <v>9.7360337103520697E-2</v>
      </c>
      <c r="AL111" s="14">
        <v>0.23815676619673601</v>
      </c>
      <c r="AM111" s="14"/>
      <c r="AN111" s="14">
        <v>0.26807712933442901</v>
      </c>
      <c r="AO111" s="14">
        <v>0.26905255750591101</v>
      </c>
      <c r="AP111" s="14"/>
      <c r="AQ111" s="14">
        <v>0.30797117750648501</v>
      </c>
      <c r="AR111" s="14">
        <v>0.25961480361871803</v>
      </c>
      <c r="AS111" s="14"/>
      <c r="AT111" s="14">
        <v>0.161445377170051</v>
      </c>
      <c r="AU111" s="14">
        <v>0.33917829936460597</v>
      </c>
      <c r="AV111" s="14">
        <v>0.26844415215549799</v>
      </c>
      <c r="AW111" s="14"/>
      <c r="AX111" s="14">
        <v>0.38094530957290001</v>
      </c>
    </row>
    <row r="112" spans="2:50" x14ac:dyDescent="0.3">
      <c r="B112" t="s">
        <v>103</v>
      </c>
      <c r="C112" s="14">
        <v>0.103304049332425</v>
      </c>
      <c r="D112" s="14">
        <v>8.3113259651200797E-2</v>
      </c>
      <c r="E112" s="14">
        <v>0.122640132528511</v>
      </c>
      <c r="F112" s="14"/>
      <c r="G112" s="14">
        <v>8.9716122154447797E-2</v>
      </c>
      <c r="H112" s="14">
        <v>8.9152423255148799E-2</v>
      </c>
      <c r="I112" s="14">
        <v>9.3599712410867203E-2</v>
      </c>
      <c r="J112" s="14">
        <v>0.11801901574703801</v>
      </c>
      <c r="K112" s="14">
        <v>0.13460257807466799</v>
      </c>
      <c r="L112" s="14">
        <v>9.49024072000135E-2</v>
      </c>
      <c r="M112" s="14"/>
      <c r="N112" s="14">
        <v>0.10864371222800601</v>
      </c>
      <c r="O112" s="14">
        <v>0.101606322252158</v>
      </c>
      <c r="P112" s="14">
        <v>7.9005423873690597E-2</v>
      </c>
      <c r="Q112" s="14">
        <v>0.118121741293854</v>
      </c>
      <c r="R112" s="14"/>
      <c r="S112" s="14">
        <v>6.1454800729928399E-2</v>
      </c>
      <c r="T112" s="14">
        <v>0.16304385562479601</v>
      </c>
      <c r="U112" s="14">
        <v>9.6969867614655397E-2</v>
      </c>
      <c r="V112" s="14"/>
      <c r="W112" s="14">
        <v>0.14884552059713499</v>
      </c>
      <c r="X112" s="14">
        <v>6.9625447380187805E-2</v>
      </c>
      <c r="Y112" s="14">
        <v>9.4472615968667198E-2</v>
      </c>
      <c r="Z112" s="14"/>
      <c r="AA112" s="14">
        <v>0.15462076660674801</v>
      </c>
      <c r="AB112" s="14">
        <v>8.6338895886753905E-2</v>
      </c>
      <c r="AC112" s="14">
        <v>0.11415896807148899</v>
      </c>
      <c r="AD112" s="14">
        <v>0.115900028632237</v>
      </c>
      <c r="AE112" s="14">
        <v>0.101263559797168</v>
      </c>
      <c r="AF112" s="14">
        <v>0.105908484948516</v>
      </c>
      <c r="AG112" s="14">
        <v>0.101366216141033</v>
      </c>
      <c r="AH112" s="14">
        <v>8.8288122974479993E-2</v>
      </c>
      <c r="AI112" s="14">
        <v>0.11436367604841501</v>
      </c>
      <c r="AJ112" s="14">
        <v>3.78309835102228E-2</v>
      </c>
      <c r="AK112" s="14">
        <v>0.11099095015844899</v>
      </c>
      <c r="AL112" s="14">
        <v>0</v>
      </c>
      <c r="AM112" s="14"/>
      <c r="AN112" s="14">
        <v>8.1117638293961694E-2</v>
      </c>
      <c r="AO112" s="14">
        <v>0.112470486336348</v>
      </c>
      <c r="AP112" s="14"/>
      <c r="AQ112" s="14">
        <v>0.14292884003627401</v>
      </c>
      <c r="AR112" s="14">
        <v>9.4053190196089501E-2</v>
      </c>
      <c r="AS112" s="14"/>
      <c r="AT112" s="14">
        <v>3.2888805888316698E-2</v>
      </c>
      <c r="AU112" s="14">
        <v>0.112814645005497</v>
      </c>
      <c r="AV112" s="14">
        <v>0.14151053520263199</v>
      </c>
      <c r="AW112" s="14"/>
      <c r="AX112" s="14">
        <v>9.3678296258377702E-2</v>
      </c>
    </row>
    <row r="113" spans="2:50" x14ac:dyDescent="0.3">
      <c r="B113" t="s">
        <v>104</v>
      </c>
      <c r="C113" s="14">
        <v>3.2707153814477197E-2</v>
      </c>
      <c r="D113" s="14">
        <v>2.7415911923281001E-2</v>
      </c>
      <c r="E113" s="14">
        <v>3.7985008085588599E-2</v>
      </c>
      <c r="F113" s="14"/>
      <c r="G113" s="14">
        <v>1.7803411398782401E-2</v>
      </c>
      <c r="H113" s="14">
        <v>2.2870811880607501E-2</v>
      </c>
      <c r="I113" s="14">
        <v>4.1864045930086802E-2</v>
      </c>
      <c r="J113" s="14">
        <v>2.9051561995934502E-2</v>
      </c>
      <c r="K113" s="14">
        <v>5.12849460703379E-2</v>
      </c>
      <c r="L113" s="14">
        <v>3.06752917006449E-2</v>
      </c>
      <c r="M113" s="14"/>
      <c r="N113" s="14">
        <v>2.4345773473235001E-2</v>
      </c>
      <c r="O113" s="14">
        <v>3.2571691575900501E-2</v>
      </c>
      <c r="P113" s="14">
        <v>2.0500658421863299E-2</v>
      </c>
      <c r="Q113" s="14">
        <v>4.49410011744759E-2</v>
      </c>
      <c r="R113" s="14"/>
      <c r="S113" s="14">
        <v>1.9230468319241901E-2</v>
      </c>
      <c r="T113" s="14">
        <v>4.95705708280385E-2</v>
      </c>
      <c r="U113" s="14">
        <v>3.2757769499187697E-2</v>
      </c>
      <c r="V113" s="14"/>
      <c r="W113" s="14">
        <v>4.8469071909451503E-2</v>
      </c>
      <c r="X113" s="14">
        <v>2.0636666497348601E-2</v>
      </c>
      <c r="Y113" s="14">
        <v>2.8717550210779399E-2</v>
      </c>
      <c r="Z113" s="14"/>
      <c r="AA113" s="14">
        <v>4.3269674206345803E-2</v>
      </c>
      <c r="AB113" s="14">
        <v>9.3335905618390905E-2</v>
      </c>
      <c r="AC113" s="14">
        <v>4.9364849112417501E-2</v>
      </c>
      <c r="AD113" s="14">
        <v>3.7271933580348401E-2</v>
      </c>
      <c r="AE113" s="14">
        <v>2.6953593370951701E-2</v>
      </c>
      <c r="AF113" s="14">
        <v>1.4213507968140001E-2</v>
      </c>
      <c r="AG113" s="14">
        <v>2.03673431236885E-2</v>
      </c>
      <c r="AH113" s="14">
        <v>1.38314502288528E-2</v>
      </c>
      <c r="AI113" s="14">
        <v>0</v>
      </c>
      <c r="AJ113" s="14">
        <v>0</v>
      </c>
      <c r="AK113" s="14">
        <v>0</v>
      </c>
      <c r="AL113" s="14">
        <v>0</v>
      </c>
      <c r="AM113" s="14"/>
      <c r="AN113" s="14">
        <v>3.3817506050405698E-2</v>
      </c>
      <c r="AO113" s="14">
        <v>3.22484057183944E-2</v>
      </c>
      <c r="AP113" s="14"/>
      <c r="AQ113" s="14">
        <v>5.2230413453188802E-2</v>
      </c>
      <c r="AR113" s="14">
        <v>2.8149226274880899E-2</v>
      </c>
      <c r="AS113" s="14"/>
      <c r="AT113" s="14">
        <v>1.7347002224684101E-2</v>
      </c>
      <c r="AU113" s="14">
        <v>3.11851413377662E-2</v>
      </c>
      <c r="AV113" s="14">
        <v>4.4250909185869998E-2</v>
      </c>
      <c r="AW113" s="14"/>
      <c r="AX113" s="14">
        <v>1.6389314427636199E-2</v>
      </c>
    </row>
    <row r="114" spans="2:50" x14ac:dyDescent="0.3">
      <c r="B114" t="s">
        <v>105</v>
      </c>
      <c r="C114" s="14">
        <v>8.8692109862120394E-2</v>
      </c>
      <c r="D114" s="14">
        <v>4.5038915015178697E-2</v>
      </c>
      <c r="E114" s="14">
        <v>0.12782353331534099</v>
      </c>
      <c r="F114" s="14"/>
      <c r="G114" s="14">
        <v>0.12748951651575499</v>
      </c>
      <c r="H114" s="14">
        <v>9.1881323637184306E-2</v>
      </c>
      <c r="I114" s="14">
        <v>7.6134357451748E-2</v>
      </c>
      <c r="J114" s="14">
        <v>0.116384974357108</v>
      </c>
      <c r="K114" s="14">
        <v>7.9550879387316101E-2</v>
      </c>
      <c r="L114" s="14">
        <v>5.9814766778644599E-2</v>
      </c>
      <c r="M114" s="14"/>
      <c r="N114" s="14">
        <v>9.44360606008776E-2</v>
      </c>
      <c r="O114" s="14">
        <v>7.7720460498559601E-2</v>
      </c>
      <c r="P114" s="14">
        <v>8.1681229025067303E-2</v>
      </c>
      <c r="Q114" s="14">
        <v>9.6546515914127398E-2</v>
      </c>
      <c r="R114" s="14"/>
      <c r="S114" s="14">
        <v>7.3477759448938196E-2</v>
      </c>
      <c r="T114" s="14">
        <v>6.1551342508027601E-2</v>
      </c>
      <c r="U114" s="14">
        <v>8.3529395320098301E-2</v>
      </c>
      <c r="V114" s="14"/>
      <c r="W114" s="14">
        <v>4.4748186906359601E-2</v>
      </c>
      <c r="X114" s="14">
        <v>6.3582452320763996E-2</v>
      </c>
      <c r="Y114" s="14">
        <v>0.20744449332912299</v>
      </c>
      <c r="Z114" s="14"/>
      <c r="AA114" s="14">
        <v>0.31257583978202902</v>
      </c>
      <c r="AB114" s="14">
        <v>0.20962817399637501</v>
      </c>
      <c r="AC114" s="14">
        <v>0.120458896684093</v>
      </c>
      <c r="AD114" s="14">
        <v>9.66362368040561E-2</v>
      </c>
      <c r="AE114" s="14">
        <v>5.2607502369440402E-2</v>
      </c>
      <c r="AF114" s="14">
        <v>5.6105817447058899E-2</v>
      </c>
      <c r="AG114" s="14">
        <v>3.2726258114302499E-2</v>
      </c>
      <c r="AH114" s="14">
        <v>6.5065712397305298E-3</v>
      </c>
      <c r="AI114" s="14">
        <v>6.6156922514147301E-2</v>
      </c>
      <c r="AJ114" s="14">
        <v>1.8731663290188098E-2</v>
      </c>
      <c r="AK114" s="14">
        <v>0</v>
      </c>
      <c r="AL114" s="14">
        <v>0</v>
      </c>
      <c r="AM114" s="14"/>
      <c r="AN114" s="14">
        <v>8.6888230934305602E-2</v>
      </c>
      <c r="AO114" s="14">
        <v>8.9437392302162397E-2</v>
      </c>
      <c r="AP114" s="14"/>
      <c r="AQ114" s="14">
        <v>7.3703284404536995E-2</v>
      </c>
      <c r="AR114" s="14">
        <v>9.2191422046846896E-2</v>
      </c>
      <c r="AS114" s="14"/>
      <c r="AT114" s="14">
        <v>6.72372078916013E-2</v>
      </c>
      <c r="AU114" s="14">
        <v>7.6682476367424396E-2</v>
      </c>
      <c r="AV114" s="14">
        <v>4.6181322799012298E-2</v>
      </c>
      <c r="AW114" s="14"/>
      <c r="AX114" s="14">
        <v>5.2993412581415003E-2</v>
      </c>
    </row>
    <row r="115" spans="2:50" x14ac:dyDescent="0.3">
      <c r="B115" t="s">
        <v>106</v>
      </c>
      <c r="C115" s="14">
        <v>0.506529309347312</v>
      </c>
      <c r="D115" s="14">
        <v>0.59395389737898696</v>
      </c>
      <c r="E115" s="14">
        <v>0.424321442555122</v>
      </c>
      <c r="F115" s="14"/>
      <c r="G115" s="14">
        <v>0.51459230206276196</v>
      </c>
      <c r="H115" s="14">
        <v>0.58817905556441297</v>
      </c>
      <c r="I115" s="14">
        <v>0.54464350569235598</v>
      </c>
      <c r="J115" s="14">
        <v>0.44669265661053098</v>
      </c>
      <c r="K115" s="14">
        <v>0.463332691167332</v>
      </c>
      <c r="L115" s="14">
        <v>0.48238186019096901</v>
      </c>
      <c r="M115" s="14"/>
      <c r="N115" s="14">
        <v>0.53982351118418404</v>
      </c>
      <c r="O115" s="14">
        <v>0.490747681112565</v>
      </c>
      <c r="P115" s="14">
        <v>0.55308635013097396</v>
      </c>
      <c r="Q115" s="14">
        <v>0.46783584465876998</v>
      </c>
      <c r="R115" s="14"/>
      <c r="S115" s="14">
        <v>0.64088772779490699</v>
      </c>
      <c r="T115" s="14">
        <v>0.42485863013025499</v>
      </c>
      <c r="U115" s="14">
        <v>0.457916390860936</v>
      </c>
      <c r="V115" s="14"/>
      <c r="W115" s="14">
        <v>0.460126079436603</v>
      </c>
      <c r="X115" s="14">
        <v>0.64538069629535899</v>
      </c>
      <c r="Y115" s="14">
        <v>0.28999600580416901</v>
      </c>
      <c r="Z115" s="14"/>
      <c r="AA115" s="14">
        <v>0.15931820098524799</v>
      </c>
      <c r="AB115" s="14">
        <v>0.34907331729003199</v>
      </c>
      <c r="AC115" s="14">
        <v>0.43215670329707401</v>
      </c>
      <c r="AD115" s="14">
        <v>0.46170064184022402</v>
      </c>
      <c r="AE115" s="14">
        <v>0.50909295568801605</v>
      </c>
      <c r="AF115" s="14">
        <v>0.50820160542506099</v>
      </c>
      <c r="AG115" s="14">
        <v>0.63050117020956897</v>
      </c>
      <c r="AH115" s="14">
        <v>0.67019433216000801</v>
      </c>
      <c r="AI115" s="14">
        <v>0.73556878056212105</v>
      </c>
      <c r="AJ115" s="14">
        <v>0.81070229776414404</v>
      </c>
      <c r="AK115" s="14">
        <v>0.79164871273802995</v>
      </c>
      <c r="AL115" s="14">
        <v>0.76184323380326402</v>
      </c>
      <c r="AM115" s="14"/>
      <c r="AN115" s="14">
        <v>0.53009949538689805</v>
      </c>
      <c r="AO115" s="14">
        <v>0.496791158137183</v>
      </c>
      <c r="AP115" s="14"/>
      <c r="AQ115" s="14">
        <v>0.423166284599515</v>
      </c>
      <c r="AR115" s="14">
        <v>0.52599135786346396</v>
      </c>
      <c r="AS115" s="14"/>
      <c r="AT115" s="14">
        <v>0.72108160682534606</v>
      </c>
      <c r="AU115" s="14">
        <v>0.440139437924707</v>
      </c>
      <c r="AV115" s="14">
        <v>0.49961308065698801</v>
      </c>
      <c r="AW115" s="14"/>
      <c r="AX115" s="14">
        <v>0.45599366715967099</v>
      </c>
    </row>
    <row r="116" spans="2:50" x14ac:dyDescent="0.3">
      <c r="B116" t="s">
        <v>107</v>
      </c>
      <c r="C116" s="14">
        <v>0.13601120314690199</v>
      </c>
      <c r="D116" s="14">
        <v>0.110529171574482</v>
      </c>
      <c r="E116" s="14">
        <v>0.16062514061409999</v>
      </c>
      <c r="F116" s="14"/>
      <c r="G116" s="14">
        <v>0.10751953355323</v>
      </c>
      <c r="H116" s="14">
        <v>0.112023235135756</v>
      </c>
      <c r="I116" s="14">
        <v>0.135463758340954</v>
      </c>
      <c r="J116" s="14">
        <v>0.147070577742973</v>
      </c>
      <c r="K116" s="14">
        <v>0.18588752414500501</v>
      </c>
      <c r="L116" s="14">
        <v>0.12557769890065801</v>
      </c>
      <c r="M116" s="14"/>
      <c r="N116" s="14">
        <v>0.132989485701241</v>
      </c>
      <c r="O116" s="14">
        <v>0.134178013828059</v>
      </c>
      <c r="P116" s="14">
        <v>9.9506082295553896E-2</v>
      </c>
      <c r="Q116" s="14">
        <v>0.16306274246833</v>
      </c>
      <c r="R116" s="14"/>
      <c r="S116" s="14">
        <v>8.0685269049170297E-2</v>
      </c>
      <c r="T116" s="14">
        <v>0.21261442645283399</v>
      </c>
      <c r="U116" s="14">
        <v>0.129727637113843</v>
      </c>
      <c r="V116" s="14"/>
      <c r="W116" s="14">
        <v>0.19731459250658601</v>
      </c>
      <c r="X116" s="14">
        <v>9.0262113877536396E-2</v>
      </c>
      <c r="Y116" s="14">
        <v>0.123190166179447</v>
      </c>
      <c r="Z116" s="14"/>
      <c r="AA116" s="14">
        <v>0.19789044081309401</v>
      </c>
      <c r="AB116" s="14">
        <v>0.179674801505145</v>
      </c>
      <c r="AC116" s="14">
        <v>0.16352381718390599</v>
      </c>
      <c r="AD116" s="14">
        <v>0.153171962212585</v>
      </c>
      <c r="AE116" s="14">
        <v>0.12821715316811999</v>
      </c>
      <c r="AF116" s="14">
        <v>0.120121992916656</v>
      </c>
      <c r="AG116" s="14">
        <v>0.121733559264722</v>
      </c>
      <c r="AH116" s="14">
        <v>0.10211957320333299</v>
      </c>
      <c r="AI116" s="14">
        <v>0.11436367604841501</v>
      </c>
      <c r="AJ116" s="14">
        <v>3.78309835102228E-2</v>
      </c>
      <c r="AK116" s="14">
        <v>0.11099095015844899</v>
      </c>
      <c r="AL116" s="14">
        <v>0</v>
      </c>
      <c r="AM116" s="14"/>
      <c r="AN116" s="14">
        <v>0.114935144344367</v>
      </c>
      <c r="AO116" s="14">
        <v>0.144718892054743</v>
      </c>
      <c r="AP116" s="14"/>
      <c r="AQ116" s="14">
        <v>0.195159253489463</v>
      </c>
      <c r="AR116" s="14">
        <v>0.12220241647096999</v>
      </c>
      <c r="AS116" s="14"/>
      <c r="AT116" s="14">
        <v>5.0235808113000803E-2</v>
      </c>
      <c r="AU116" s="14">
        <v>0.14399978634326299</v>
      </c>
      <c r="AV116" s="14">
        <v>0.18576144438850201</v>
      </c>
      <c r="AW116" s="14"/>
      <c r="AX116" s="14">
        <v>0.11006761068601401</v>
      </c>
    </row>
    <row r="117" spans="2:50" x14ac:dyDescent="0.3">
      <c r="B117" t="s">
        <v>108</v>
      </c>
      <c r="C117" s="14">
        <v>0.37051810620040998</v>
      </c>
      <c r="D117" s="14">
        <v>0.48342472580450502</v>
      </c>
      <c r="E117" s="14">
        <v>0.263696301941022</v>
      </c>
      <c r="F117" s="14"/>
      <c r="G117" s="14">
        <v>0.407072768509532</v>
      </c>
      <c r="H117" s="14">
        <v>0.47615582042865701</v>
      </c>
      <c r="I117" s="14">
        <v>0.409179747351402</v>
      </c>
      <c r="J117" s="14">
        <v>0.29962207886755798</v>
      </c>
      <c r="K117" s="14">
        <v>0.27744516702232602</v>
      </c>
      <c r="L117" s="14">
        <v>0.35680416129031101</v>
      </c>
      <c r="M117" s="14"/>
      <c r="N117" s="14">
        <v>0.40683402548294401</v>
      </c>
      <c r="O117" s="14">
        <v>0.35656966728450601</v>
      </c>
      <c r="P117" s="14">
        <v>0.45358026783541999</v>
      </c>
      <c r="Q117" s="14">
        <v>0.30477310219043902</v>
      </c>
      <c r="R117" s="14"/>
      <c r="S117" s="14">
        <v>0.56020245874573704</v>
      </c>
      <c r="T117" s="14">
        <v>0.212244203677421</v>
      </c>
      <c r="U117" s="14">
        <v>0.328188753747093</v>
      </c>
      <c r="V117" s="14"/>
      <c r="W117" s="14">
        <v>0.26281148693001699</v>
      </c>
      <c r="X117" s="14">
        <v>0.55511858241782297</v>
      </c>
      <c r="Y117" s="14">
        <v>0.16680583962472301</v>
      </c>
      <c r="Z117" s="14"/>
      <c r="AA117" s="14">
        <v>-3.8572239827846001E-2</v>
      </c>
      <c r="AB117" s="14">
        <v>0.16939851578488699</v>
      </c>
      <c r="AC117" s="14">
        <v>0.26863288611316799</v>
      </c>
      <c r="AD117" s="14">
        <v>0.30852867962763902</v>
      </c>
      <c r="AE117" s="14">
        <v>0.380875802519896</v>
      </c>
      <c r="AF117" s="14">
        <v>0.388079612508405</v>
      </c>
      <c r="AG117" s="14">
        <v>0.50876761094484801</v>
      </c>
      <c r="AH117" s="14">
        <v>0.56807475895667503</v>
      </c>
      <c r="AI117" s="14">
        <v>0.62120510451370603</v>
      </c>
      <c r="AJ117" s="14">
        <v>0.77287131425392097</v>
      </c>
      <c r="AK117" s="14">
        <v>0.68065776257957999</v>
      </c>
      <c r="AL117" s="14">
        <v>0.76184323380326402</v>
      </c>
      <c r="AM117" s="14"/>
      <c r="AN117" s="14">
        <v>0.41516435104253102</v>
      </c>
      <c r="AO117" s="14">
        <v>0.35207226608244102</v>
      </c>
      <c r="AP117" s="14"/>
      <c r="AQ117" s="14">
        <v>0.22800703111005199</v>
      </c>
      <c r="AR117" s="14">
        <v>0.40378894139249399</v>
      </c>
      <c r="AS117" s="14"/>
      <c r="AT117" s="14">
        <v>0.67084579871234595</v>
      </c>
      <c r="AU117" s="14">
        <v>0.29613965158144401</v>
      </c>
      <c r="AV117" s="14">
        <v>0.313851636268487</v>
      </c>
      <c r="AW117" s="14"/>
      <c r="AX117" s="14">
        <v>0.34592605647365798</v>
      </c>
    </row>
    <row r="118" spans="2:50" x14ac:dyDescent="0.3"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</row>
    <row r="119" spans="2:50" x14ac:dyDescent="0.3">
      <c r="B119" s="6" t="s">
        <v>111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</row>
    <row r="120" spans="2:50" x14ac:dyDescent="0.3">
      <c r="B120" s="24" t="s">
        <v>82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</row>
    <row r="121" spans="2:50" x14ac:dyDescent="0.3">
      <c r="B121" t="s">
        <v>100</v>
      </c>
      <c r="C121" s="14">
        <v>0.14035146880062899</v>
      </c>
      <c r="D121" s="14">
        <v>0.174089307123345</v>
      </c>
      <c r="E121" s="14">
        <v>0.109470767242591</v>
      </c>
      <c r="F121" s="14"/>
      <c r="G121" s="14">
        <v>0.12626796217827199</v>
      </c>
      <c r="H121" s="14">
        <v>0.18530831598367201</v>
      </c>
      <c r="I121" s="14">
        <v>0.138507704192879</v>
      </c>
      <c r="J121" s="14">
        <v>0.12093486496544401</v>
      </c>
      <c r="K121" s="14">
        <v>0.149863988810858</v>
      </c>
      <c r="L121" s="14">
        <v>0.11894941602013701</v>
      </c>
      <c r="M121" s="14"/>
      <c r="N121" s="14">
        <v>0.143069876267723</v>
      </c>
      <c r="O121" s="14">
        <v>0.141157264974484</v>
      </c>
      <c r="P121" s="14">
        <v>0.125395882786413</v>
      </c>
      <c r="Q121" s="14">
        <v>0.148758207847627</v>
      </c>
      <c r="R121" s="14"/>
      <c r="S121" s="14">
        <v>9.4499508108071506E-2</v>
      </c>
      <c r="T121" s="14">
        <v>0.231336264793846</v>
      </c>
      <c r="U121" s="14">
        <v>9.4661447300970605E-2</v>
      </c>
      <c r="V121" s="14"/>
      <c r="W121" s="14">
        <v>0.25541373648500598</v>
      </c>
      <c r="X121" s="14">
        <v>6.5671539468918197E-2</v>
      </c>
      <c r="Y121" s="14">
        <v>8.9448194206425399E-2</v>
      </c>
      <c r="Z121" s="14"/>
      <c r="AA121" s="14">
        <v>6.7150063338727098E-2</v>
      </c>
      <c r="AB121" s="14">
        <v>0.15468040965348501</v>
      </c>
      <c r="AC121" s="14">
        <v>0.118801680793446</v>
      </c>
      <c r="AD121" s="14">
        <v>0.135646686808061</v>
      </c>
      <c r="AE121" s="14">
        <v>0.131484389891524</v>
      </c>
      <c r="AF121" s="14">
        <v>0.16797477616565901</v>
      </c>
      <c r="AG121" s="14">
        <v>0.15505776992721701</v>
      </c>
      <c r="AH121" s="14">
        <v>0.20125407106089299</v>
      </c>
      <c r="AI121" s="14">
        <v>0.104536324691379</v>
      </c>
      <c r="AJ121" s="14">
        <v>8.1474269343571507E-2</v>
      </c>
      <c r="AK121" s="14">
        <v>9.69114450701897E-2</v>
      </c>
      <c r="AL121" s="14">
        <v>0</v>
      </c>
      <c r="AM121" s="14"/>
      <c r="AN121" s="14">
        <v>0.15999707568656499</v>
      </c>
      <c r="AO121" s="14">
        <v>0.13223477892178401</v>
      </c>
      <c r="AP121" s="14"/>
      <c r="AQ121" s="14">
        <v>0.147742339296113</v>
      </c>
      <c r="AR121" s="14">
        <v>0.138625985823075</v>
      </c>
      <c r="AS121" s="14"/>
      <c r="AT121" s="14">
        <v>3.6359732311567E-2</v>
      </c>
      <c r="AU121" s="14">
        <v>0.104093809059372</v>
      </c>
      <c r="AV121" s="14">
        <v>0.25306770734637501</v>
      </c>
      <c r="AW121" s="14"/>
      <c r="AX121" s="14">
        <v>0.220911533581549</v>
      </c>
    </row>
    <row r="122" spans="2:50" x14ac:dyDescent="0.3">
      <c r="B122" t="s">
        <v>101</v>
      </c>
      <c r="C122" s="14">
        <v>0.273730543944885</v>
      </c>
      <c r="D122" s="14">
        <v>0.29609067385209198</v>
      </c>
      <c r="E122" s="14">
        <v>0.25469965003195399</v>
      </c>
      <c r="F122" s="14"/>
      <c r="G122" s="14">
        <v>0.206377097931075</v>
      </c>
      <c r="H122" s="14">
        <v>0.280278879610178</v>
      </c>
      <c r="I122" s="14">
        <v>0.28539855061439601</v>
      </c>
      <c r="J122" s="14">
        <v>0.30869796808386801</v>
      </c>
      <c r="K122" s="14">
        <v>0.24746279979630201</v>
      </c>
      <c r="L122" s="14">
        <v>0.291586846955942</v>
      </c>
      <c r="M122" s="14"/>
      <c r="N122" s="14">
        <v>0.25422701741697401</v>
      </c>
      <c r="O122" s="14">
        <v>0.31011866975156699</v>
      </c>
      <c r="P122" s="14">
        <v>0.27421980761544601</v>
      </c>
      <c r="Q122" s="14">
        <v>0.26327423065551098</v>
      </c>
      <c r="R122" s="14"/>
      <c r="S122" s="14">
        <v>0.19195977291716201</v>
      </c>
      <c r="T122" s="14">
        <v>0.39487639901000798</v>
      </c>
      <c r="U122" s="14">
        <v>0.26385819530619298</v>
      </c>
      <c r="V122" s="14"/>
      <c r="W122" s="14">
        <v>0.40632406238521102</v>
      </c>
      <c r="X122" s="14">
        <v>0.18148838605067399</v>
      </c>
      <c r="Y122" s="14">
        <v>0.21084606258767999</v>
      </c>
      <c r="Z122" s="14"/>
      <c r="AA122" s="14">
        <v>0.211222280861979</v>
      </c>
      <c r="AB122" s="14">
        <v>0.21053487903134599</v>
      </c>
      <c r="AC122" s="14">
        <v>0.27745322477134998</v>
      </c>
      <c r="AD122" s="14">
        <v>0.27366553817342798</v>
      </c>
      <c r="AE122" s="14">
        <v>0.32797319587410501</v>
      </c>
      <c r="AF122" s="14">
        <v>0.26370663765380398</v>
      </c>
      <c r="AG122" s="14">
        <v>0.288570850826459</v>
      </c>
      <c r="AH122" s="14">
        <v>0.30512005391222802</v>
      </c>
      <c r="AI122" s="14">
        <v>0.22707092360967901</v>
      </c>
      <c r="AJ122" s="14">
        <v>0.225375100223832</v>
      </c>
      <c r="AK122" s="14">
        <v>0.20835128726197</v>
      </c>
      <c r="AL122" s="14">
        <v>0.24847387469149601</v>
      </c>
      <c r="AM122" s="14"/>
      <c r="AN122" s="14">
        <v>0.27460667697851399</v>
      </c>
      <c r="AO122" s="14">
        <v>0.27336856479260502</v>
      </c>
      <c r="AP122" s="14"/>
      <c r="AQ122" s="14">
        <v>0.304033797401636</v>
      </c>
      <c r="AR122" s="14">
        <v>0.26665590395003302</v>
      </c>
      <c r="AS122" s="14"/>
      <c r="AT122" s="14">
        <v>0.13462163910982899</v>
      </c>
      <c r="AU122" s="14">
        <v>0.265875317030832</v>
      </c>
      <c r="AV122" s="14">
        <v>0.382347081640311</v>
      </c>
      <c r="AW122" s="14"/>
      <c r="AX122" s="14">
        <v>0.39338483820992498</v>
      </c>
    </row>
    <row r="123" spans="2:50" x14ac:dyDescent="0.3">
      <c r="B123" t="s">
        <v>102</v>
      </c>
      <c r="C123" s="14">
        <v>0.24111479705823699</v>
      </c>
      <c r="D123" s="14">
        <v>0.219687211517131</v>
      </c>
      <c r="E123" s="14">
        <v>0.26131616342685998</v>
      </c>
      <c r="F123" s="14"/>
      <c r="G123" s="14">
        <v>0.282274777674204</v>
      </c>
      <c r="H123" s="14">
        <v>0.21835420242283399</v>
      </c>
      <c r="I123" s="14">
        <v>0.22766241097411599</v>
      </c>
      <c r="J123" s="14">
        <v>0.238708027516083</v>
      </c>
      <c r="K123" s="14">
        <v>0.24750961674848501</v>
      </c>
      <c r="L123" s="14">
        <v>0.24419083844873801</v>
      </c>
      <c r="M123" s="14"/>
      <c r="N123" s="14">
        <v>0.23721234998155699</v>
      </c>
      <c r="O123" s="14">
        <v>0.20858032390772199</v>
      </c>
      <c r="P123" s="14">
        <v>0.23318295898094499</v>
      </c>
      <c r="Q123" s="14">
        <v>0.26551758614236398</v>
      </c>
      <c r="R123" s="14"/>
      <c r="S123" s="14">
        <v>0.241787062233177</v>
      </c>
      <c r="T123" s="14">
        <v>0.20921259805650799</v>
      </c>
      <c r="U123" s="14">
        <v>0.27654446465468802</v>
      </c>
      <c r="V123" s="14"/>
      <c r="W123" s="14">
        <v>0.18262887360652599</v>
      </c>
      <c r="X123" s="14">
        <v>0.25440316469896301</v>
      </c>
      <c r="Y123" s="14">
        <v>0.33918116098124501</v>
      </c>
      <c r="Z123" s="14"/>
      <c r="AA123" s="14">
        <v>0.24631051402974199</v>
      </c>
      <c r="AB123" s="14">
        <v>0.26779872052696202</v>
      </c>
      <c r="AC123" s="14">
        <v>0.29072850780471698</v>
      </c>
      <c r="AD123" s="14">
        <v>0.23731314605373499</v>
      </c>
      <c r="AE123" s="14">
        <v>0.24067562820789301</v>
      </c>
      <c r="AF123" s="14">
        <v>0.25323878759983198</v>
      </c>
      <c r="AG123" s="14">
        <v>0.22668843974461</v>
      </c>
      <c r="AH123" s="14">
        <v>0.197353666496006</v>
      </c>
      <c r="AI123" s="14">
        <v>0.12862274551606301</v>
      </c>
      <c r="AJ123" s="14">
        <v>0.236644831593607</v>
      </c>
      <c r="AK123" s="14">
        <v>0.13005325327155701</v>
      </c>
      <c r="AL123" s="14">
        <v>0.36575050269812198</v>
      </c>
      <c r="AM123" s="14"/>
      <c r="AN123" s="14">
        <v>0.211686453047677</v>
      </c>
      <c r="AO123" s="14">
        <v>0.25327327825805601</v>
      </c>
      <c r="AP123" s="14"/>
      <c r="AQ123" s="14">
        <v>0.262778343567171</v>
      </c>
      <c r="AR123" s="14">
        <v>0.23605719514822601</v>
      </c>
      <c r="AS123" s="14"/>
      <c r="AT123" s="14">
        <v>0.23351881402741501</v>
      </c>
      <c r="AU123" s="14">
        <v>0.31039976193499003</v>
      </c>
      <c r="AV123" s="14">
        <v>0.18284954045952601</v>
      </c>
      <c r="AW123" s="14"/>
      <c r="AX123" s="14">
        <v>0.16500432787510899</v>
      </c>
    </row>
    <row r="124" spans="2:50" x14ac:dyDescent="0.3">
      <c r="B124" t="s">
        <v>103</v>
      </c>
      <c r="C124" s="14">
        <v>0.1803489814781</v>
      </c>
      <c r="D124" s="14">
        <v>0.166048611366683</v>
      </c>
      <c r="E124" s="14">
        <v>0.19265657252628901</v>
      </c>
      <c r="F124" s="14"/>
      <c r="G124" s="14">
        <v>0.205155586204393</v>
      </c>
      <c r="H124" s="14">
        <v>0.14958594144627499</v>
      </c>
      <c r="I124" s="14">
        <v>0.159436411748309</v>
      </c>
      <c r="J124" s="14">
        <v>0.15287857868010099</v>
      </c>
      <c r="K124" s="14">
        <v>0.194770032361887</v>
      </c>
      <c r="L124" s="14">
        <v>0.21796231261295701</v>
      </c>
      <c r="M124" s="14"/>
      <c r="N124" s="14">
        <v>0.209686916415254</v>
      </c>
      <c r="O124" s="14">
        <v>0.184713927097157</v>
      </c>
      <c r="P124" s="14">
        <v>0.19212335223480201</v>
      </c>
      <c r="Q124" s="14">
        <v>0.156349560484631</v>
      </c>
      <c r="R124" s="14"/>
      <c r="S124" s="14">
        <v>0.28031977594103902</v>
      </c>
      <c r="T124" s="14">
        <v>7.2386603008985501E-2</v>
      </c>
      <c r="U124" s="14">
        <v>0.188059317732412</v>
      </c>
      <c r="V124" s="14"/>
      <c r="W124" s="14">
        <v>7.0078457674941502E-2</v>
      </c>
      <c r="X124" s="14">
        <v>0.30143107989183998</v>
      </c>
      <c r="Y124" s="14">
        <v>0.13135331695717101</v>
      </c>
      <c r="Z124" s="14"/>
      <c r="AA124" s="14">
        <v>0.12870315224398601</v>
      </c>
      <c r="AB124" s="14">
        <v>0.12708031573849099</v>
      </c>
      <c r="AC124" s="14">
        <v>0.160908432470553</v>
      </c>
      <c r="AD124" s="14">
        <v>0.16967390209883301</v>
      </c>
      <c r="AE124" s="14">
        <v>0.17805980605301999</v>
      </c>
      <c r="AF124" s="14">
        <v>0.170458389783087</v>
      </c>
      <c r="AG124" s="14">
        <v>0.19298489229361801</v>
      </c>
      <c r="AH124" s="14">
        <v>0.224968255762171</v>
      </c>
      <c r="AI124" s="14">
        <v>0.33163805165135302</v>
      </c>
      <c r="AJ124" s="14">
        <v>0.32461603886908602</v>
      </c>
      <c r="AK124" s="14">
        <v>0.273608228817664</v>
      </c>
      <c r="AL124" s="14">
        <v>0.14275257505001801</v>
      </c>
      <c r="AM124" s="14"/>
      <c r="AN124" s="14">
        <v>0.180092116237033</v>
      </c>
      <c r="AO124" s="14">
        <v>0.180455106756617</v>
      </c>
      <c r="AP124" s="14"/>
      <c r="AQ124" s="14">
        <v>0.15529212445369001</v>
      </c>
      <c r="AR124" s="14">
        <v>0.18619879041373699</v>
      </c>
      <c r="AS124" s="14"/>
      <c r="AT124" s="14">
        <v>0.36146035600925802</v>
      </c>
      <c r="AU124" s="14">
        <v>0.17552531071046101</v>
      </c>
      <c r="AV124" s="14">
        <v>8.6562458873447795E-2</v>
      </c>
      <c r="AW124" s="14"/>
      <c r="AX124" s="14">
        <v>7.8082371386355806E-2</v>
      </c>
    </row>
    <row r="125" spans="2:50" x14ac:dyDescent="0.3">
      <c r="B125" t="s">
        <v>104</v>
      </c>
      <c r="C125" s="14">
        <v>8.2150248976128298E-2</v>
      </c>
      <c r="D125" s="14">
        <v>9.6779648528395407E-2</v>
      </c>
      <c r="E125" s="14">
        <v>6.6401174215105996E-2</v>
      </c>
      <c r="F125" s="14"/>
      <c r="G125" s="14">
        <v>7.27214004444873E-2</v>
      </c>
      <c r="H125" s="14">
        <v>8.0418017702055297E-2</v>
      </c>
      <c r="I125" s="14">
        <v>0.10667058288513</v>
      </c>
      <c r="J125" s="14">
        <v>7.0644633400475706E-2</v>
      </c>
      <c r="K125" s="14">
        <v>9.2037011593843004E-2</v>
      </c>
      <c r="L125" s="14">
        <v>7.1003076872831195E-2</v>
      </c>
      <c r="M125" s="14"/>
      <c r="N125" s="14">
        <v>7.5414120779794397E-2</v>
      </c>
      <c r="O125" s="14">
        <v>7.5640538813584193E-2</v>
      </c>
      <c r="P125" s="14">
        <v>9.3953240478095806E-2</v>
      </c>
      <c r="Q125" s="14">
        <v>8.07728671603367E-2</v>
      </c>
      <c r="R125" s="14"/>
      <c r="S125" s="14">
        <v>0.129905241010349</v>
      </c>
      <c r="T125" s="14">
        <v>3.49185209307405E-2</v>
      </c>
      <c r="U125" s="14">
        <v>8.2212678878995499E-2</v>
      </c>
      <c r="V125" s="14"/>
      <c r="W125" s="14">
        <v>3.6091138587607298E-2</v>
      </c>
      <c r="X125" s="14">
        <v>0.14476287620988801</v>
      </c>
      <c r="Y125" s="14">
        <v>4.5030274288007502E-2</v>
      </c>
      <c r="Z125" s="14"/>
      <c r="AA125" s="14">
        <v>4.4094890807454198E-2</v>
      </c>
      <c r="AB125" s="14">
        <v>5.8653695897814599E-2</v>
      </c>
      <c r="AC125" s="14">
        <v>5.8338894097235E-2</v>
      </c>
      <c r="AD125" s="14">
        <v>9.3211406305348105E-2</v>
      </c>
      <c r="AE125" s="14">
        <v>7.1942792475623005E-2</v>
      </c>
      <c r="AF125" s="14">
        <v>8.5002882055456794E-2</v>
      </c>
      <c r="AG125" s="14">
        <v>9.4795143654771305E-2</v>
      </c>
      <c r="AH125" s="14">
        <v>7.1303952768701107E-2</v>
      </c>
      <c r="AI125" s="14">
        <v>0.15532700443675099</v>
      </c>
      <c r="AJ125" s="14">
        <v>0.11315809667971501</v>
      </c>
      <c r="AK125" s="14">
        <v>0.29107578557861902</v>
      </c>
      <c r="AL125" s="14">
        <v>0.243023047560364</v>
      </c>
      <c r="AM125" s="14"/>
      <c r="AN125" s="14">
        <v>8.8608915199141505E-2</v>
      </c>
      <c r="AO125" s="14">
        <v>7.9481815719393598E-2</v>
      </c>
      <c r="AP125" s="14"/>
      <c r="AQ125" s="14">
        <v>5.8312294414624002E-2</v>
      </c>
      <c r="AR125" s="14">
        <v>8.7715491235575996E-2</v>
      </c>
      <c r="AS125" s="14"/>
      <c r="AT125" s="14">
        <v>0.17631521278277701</v>
      </c>
      <c r="AU125" s="14">
        <v>6.3160865278646103E-2</v>
      </c>
      <c r="AV125" s="14">
        <v>5.0825248082006003E-2</v>
      </c>
      <c r="AW125" s="14"/>
      <c r="AX125" s="14">
        <v>6.1651054416176597E-2</v>
      </c>
    </row>
    <row r="126" spans="2:50" x14ac:dyDescent="0.3">
      <c r="B126" t="s">
        <v>105</v>
      </c>
      <c r="C126" s="14">
        <v>8.2303959742020594E-2</v>
      </c>
      <c r="D126" s="14">
        <v>4.7304547612353698E-2</v>
      </c>
      <c r="E126" s="14">
        <v>0.115455672557201</v>
      </c>
      <c r="F126" s="14"/>
      <c r="G126" s="14">
        <v>0.107203175567568</v>
      </c>
      <c r="H126" s="14">
        <v>8.6054642834984804E-2</v>
      </c>
      <c r="I126" s="14">
        <v>8.2324339585170103E-2</v>
      </c>
      <c r="J126" s="14">
        <v>0.10813592735402799</v>
      </c>
      <c r="K126" s="14">
        <v>6.8356550688624507E-2</v>
      </c>
      <c r="L126" s="14">
        <v>5.6307509089394497E-2</v>
      </c>
      <c r="M126" s="14"/>
      <c r="N126" s="14">
        <v>8.0389719138697399E-2</v>
      </c>
      <c r="O126" s="14">
        <v>7.9789275455486697E-2</v>
      </c>
      <c r="P126" s="14">
        <v>8.1124757904298794E-2</v>
      </c>
      <c r="Q126" s="14">
        <v>8.53275477095298E-2</v>
      </c>
      <c r="R126" s="14"/>
      <c r="S126" s="14">
        <v>6.1528639790201602E-2</v>
      </c>
      <c r="T126" s="14">
        <v>5.7269614199911903E-2</v>
      </c>
      <c r="U126" s="14">
        <v>9.4663896126741601E-2</v>
      </c>
      <c r="V126" s="14"/>
      <c r="W126" s="14">
        <v>4.9463731260708597E-2</v>
      </c>
      <c r="X126" s="14">
        <v>5.2242953679717097E-2</v>
      </c>
      <c r="Y126" s="14">
        <v>0.18414099097947001</v>
      </c>
      <c r="Z126" s="14"/>
      <c r="AA126" s="14">
        <v>0.302519098718112</v>
      </c>
      <c r="AB126" s="14">
        <v>0.181251979151901</v>
      </c>
      <c r="AC126" s="14">
        <v>9.3769260062698395E-2</v>
      </c>
      <c r="AD126" s="14">
        <v>9.0489320560595402E-2</v>
      </c>
      <c r="AE126" s="14">
        <v>4.98641874978345E-2</v>
      </c>
      <c r="AF126" s="14">
        <v>5.9618526742161101E-2</v>
      </c>
      <c r="AG126" s="14">
        <v>4.19029035533241E-2</v>
      </c>
      <c r="AH126" s="14">
        <v>0</v>
      </c>
      <c r="AI126" s="14">
        <v>5.28049500947744E-2</v>
      </c>
      <c r="AJ126" s="14">
        <v>1.8731663290188098E-2</v>
      </c>
      <c r="AK126" s="14">
        <v>0</v>
      </c>
      <c r="AL126" s="14">
        <v>0</v>
      </c>
      <c r="AM126" s="14"/>
      <c r="AN126" s="14">
        <v>8.5008762851069494E-2</v>
      </c>
      <c r="AO126" s="14">
        <v>8.1186455551544204E-2</v>
      </c>
      <c r="AP126" s="14"/>
      <c r="AQ126" s="14">
        <v>7.1841100866764998E-2</v>
      </c>
      <c r="AR126" s="14">
        <v>8.4746633429352902E-2</v>
      </c>
      <c r="AS126" s="14"/>
      <c r="AT126" s="14">
        <v>5.7724245759154698E-2</v>
      </c>
      <c r="AU126" s="14">
        <v>8.0944935985699407E-2</v>
      </c>
      <c r="AV126" s="14">
        <v>4.4347963598334601E-2</v>
      </c>
      <c r="AW126" s="14"/>
      <c r="AX126" s="14">
        <v>8.0965874530884899E-2</v>
      </c>
    </row>
    <row r="127" spans="2:50" x14ac:dyDescent="0.3">
      <c r="B127" t="s">
        <v>106</v>
      </c>
      <c r="C127" s="14">
        <v>0.41408201274551398</v>
      </c>
      <c r="D127" s="14">
        <v>0.47017998097543701</v>
      </c>
      <c r="E127" s="14">
        <v>0.36417041727454402</v>
      </c>
      <c r="F127" s="14"/>
      <c r="G127" s="14">
        <v>0.33264506010934702</v>
      </c>
      <c r="H127" s="14">
        <v>0.46558719559385098</v>
      </c>
      <c r="I127" s="14">
        <v>0.42390625480727401</v>
      </c>
      <c r="J127" s="14">
        <v>0.42963283304931199</v>
      </c>
      <c r="K127" s="14">
        <v>0.39732678860715998</v>
      </c>
      <c r="L127" s="14">
        <v>0.41053626297607898</v>
      </c>
      <c r="M127" s="14"/>
      <c r="N127" s="14">
        <v>0.39729689368469701</v>
      </c>
      <c r="O127" s="14">
        <v>0.45127593472605099</v>
      </c>
      <c r="P127" s="14">
        <v>0.39961569040185901</v>
      </c>
      <c r="Q127" s="14">
        <v>0.41203243850313798</v>
      </c>
      <c r="R127" s="14"/>
      <c r="S127" s="14">
        <v>0.28645928102523299</v>
      </c>
      <c r="T127" s="14">
        <v>0.62621266380385399</v>
      </c>
      <c r="U127" s="14">
        <v>0.35851964260716401</v>
      </c>
      <c r="V127" s="14"/>
      <c r="W127" s="14">
        <v>0.661737798870217</v>
      </c>
      <c r="X127" s="14">
        <v>0.24715992551959201</v>
      </c>
      <c r="Y127" s="14">
        <v>0.30029425679410499</v>
      </c>
      <c r="Z127" s="14"/>
      <c r="AA127" s="14">
        <v>0.278372344200706</v>
      </c>
      <c r="AB127" s="14">
        <v>0.365215288684831</v>
      </c>
      <c r="AC127" s="14">
        <v>0.39625490556479598</v>
      </c>
      <c r="AD127" s="14">
        <v>0.409312224981489</v>
      </c>
      <c r="AE127" s="14">
        <v>0.45945758576562901</v>
      </c>
      <c r="AF127" s="14">
        <v>0.43168141381946301</v>
      </c>
      <c r="AG127" s="14">
        <v>0.44362862075367598</v>
      </c>
      <c r="AH127" s="14">
        <v>0.50637412497312195</v>
      </c>
      <c r="AI127" s="14">
        <v>0.33160724830105798</v>
      </c>
      <c r="AJ127" s="14">
        <v>0.306849369567404</v>
      </c>
      <c r="AK127" s="14">
        <v>0.30526273233216</v>
      </c>
      <c r="AL127" s="14">
        <v>0.24847387469149601</v>
      </c>
      <c r="AM127" s="14"/>
      <c r="AN127" s="14">
        <v>0.434603752665079</v>
      </c>
      <c r="AO127" s="14">
        <v>0.40560334371439</v>
      </c>
      <c r="AP127" s="14"/>
      <c r="AQ127" s="14">
        <v>0.45177613669775002</v>
      </c>
      <c r="AR127" s="14">
        <v>0.40528188977310797</v>
      </c>
      <c r="AS127" s="14"/>
      <c r="AT127" s="14">
        <v>0.170981371421395</v>
      </c>
      <c r="AU127" s="14">
        <v>0.36996912609020399</v>
      </c>
      <c r="AV127" s="14">
        <v>0.63541478898668602</v>
      </c>
      <c r="AW127" s="14"/>
      <c r="AX127" s="14">
        <v>0.61429637179147401</v>
      </c>
    </row>
    <row r="128" spans="2:50" x14ac:dyDescent="0.3">
      <c r="B128" t="s">
        <v>107</v>
      </c>
      <c r="C128" s="14">
        <v>0.26249923045422802</v>
      </c>
      <c r="D128" s="14">
        <v>0.26282825989507902</v>
      </c>
      <c r="E128" s="14">
        <v>0.25905774674139498</v>
      </c>
      <c r="F128" s="14"/>
      <c r="G128" s="14">
        <v>0.27787698664888</v>
      </c>
      <c r="H128" s="14">
        <v>0.23000395914832999</v>
      </c>
      <c r="I128" s="14">
        <v>0.26610699463344001</v>
      </c>
      <c r="J128" s="14">
        <v>0.22352321208057599</v>
      </c>
      <c r="K128" s="14">
        <v>0.28680704395572998</v>
      </c>
      <c r="L128" s="14">
        <v>0.28896538948578798</v>
      </c>
      <c r="M128" s="14"/>
      <c r="N128" s="14">
        <v>0.28510103719504798</v>
      </c>
      <c r="O128" s="14">
        <v>0.26035446591074102</v>
      </c>
      <c r="P128" s="14">
        <v>0.28607659271289798</v>
      </c>
      <c r="Q128" s="14">
        <v>0.23712242764496799</v>
      </c>
      <c r="R128" s="14"/>
      <c r="S128" s="14">
        <v>0.41022501695138802</v>
      </c>
      <c r="T128" s="14">
        <v>0.10730512393972599</v>
      </c>
      <c r="U128" s="14">
        <v>0.27027199661140699</v>
      </c>
      <c r="V128" s="14"/>
      <c r="W128" s="14">
        <v>0.106169596262549</v>
      </c>
      <c r="X128" s="14">
        <v>0.44619395610172802</v>
      </c>
      <c r="Y128" s="14">
        <v>0.17638359124517899</v>
      </c>
      <c r="Z128" s="14"/>
      <c r="AA128" s="14">
        <v>0.17279804305144</v>
      </c>
      <c r="AB128" s="14">
        <v>0.18573401163630601</v>
      </c>
      <c r="AC128" s="14">
        <v>0.219247326567788</v>
      </c>
      <c r="AD128" s="14">
        <v>0.26288530840418101</v>
      </c>
      <c r="AE128" s="14">
        <v>0.25000259852864298</v>
      </c>
      <c r="AF128" s="14">
        <v>0.255461271838544</v>
      </c>
      <c r="AG128" s="14">
        <v>0.28778003594838902</v>
      </c>
      <c r="AH128" s="14">
        <v>0.29627220853087199</v>
      </c>
      <c r="AI128" s="14">
        <v>0.48696505608810498</v>
      </c>
      <c r="AJ128" s="14">
        <v>0.43777413554880101</v>
      </c>
      <c r="AK128" s="14">
        <v>0.56468401439628302</v>
      </c>
      <c r="AL128" s="14">
        <v>0.38577562261038201</v>
      </c>
      <c r="AM128" s="14"/>
      <c r="AN128" s="14">
        <v>0.26870103143617502</v>
      </c>
      <c r="AO128" s="14">
        <v>0.25993692247601002</v>
      </c>
      <c r="AP128" s="14"/>
      <c r="AQ128" s="14">
        <v>0.21360441886831399</v>
      </c>
      <c r="AR128" s="14">
        <v>0.27391428164931297</v>
      </c>
      <c r="AS128" s="14"/>
      <c r="AT128" s="14">
        <v>0.53777556879203503</v>
      </c>
      <c r="AU128" s="14">
        <v>0.23868617598910699</v>
      </c>
      <c r="AV128" s="14">
        <v>0.13738770695545399</v>
      </c>
      <c r="AW128" s="14"/>
      <c r="AX128" s="14">
        <v>0.13973342580253201</v>
      </c>
    </row>
    <row r="129" spans="2:50" x14ac:dyDescent="0.3">
      <c r="B129" t="s">
        <v>108</v>
      </c>
      <c r="C129" s="14">
        <v>0.151582782291285</v>
      </c>
      <c r="D129" s="14">
        <v>0.20735172108035799</v>
      </c>
      <c r="E129" s="14">
        <v>0.105112670533149</v>
      </c>
      <c r="F129" s="14"/>
      <c r="G129" s="14">
        <v>5.4768073460467602E-2</v>
      </c>
      <c r="H129" s="14">
        <v>0.23558323644552001</v>
      </c>
      <c r="I129" s="14">
        <v>0.157799260173834</v>
      </c>
      <c r="J129" s="14">
        <v>0.206109620968736</v>
      </c>
      <c r="K129" s="14">
        <v>0.11051974465143</v>
      </c>
      <c r="L129" s="14">
        <v>0.12157087349029</v>
      </c>
      <c r="M129" s="14"/>
      <c r="N129" s="14">
        <v>0.112195856489649</v>
      </c>
      <c r="O129" s="14">
        <v>0.19092146881531</v>
      </c>
      <c r="P129" s="14">
        <v>0.113539097688961</v>
      </c>
      <c r="Q129" s="14">
        <v>0.17491001085817101</v>
      </c>
      <c r="R129" s="14"/>
      <c r="S129" s="14">
        <v>-0.123765735926155</v>
      </c>
      <c r="T129" s="14">
        <v>0.51890753986412796</v>
      </c>
      <c r="U129" s="14">
        <v>8.8247645995756602E-2</v>
      </c>
      <c r="V129" s="14"/>
      <c r="W129" s="14">
        <v>0.55556820260766804</v>
      </c>
      <c r="X129" s="14">
        <v>-0.19903403058213601</v>
      </c>
      <c r="Y129" s="14">
        <v>0.12391066554892601</v>
      </c>
      <c r="Z129" s="14"/>
      <c r="AA129" s="14">
        <v>0.105574301149266</v>
      </c>
      <c r="AB129" s="14">
        <v>0.17948127704852501</v>
      </c>
      <c r="AC129" s="14">
        <v>0.177007578997008</v>
      </c>
      <c r="AD129" s="14">
        <v>0.146426916577308</v>
      </c>
      <c r="AE129" s="14">
        <v>0.209454987236986</v>
      </c>
      <c r="AF129" s="14">
        <v>0.17622014198091901</v>
      </c>
      <c r="AG129" s="14">
        <v>0.15584858480528699</v>
      </c>
      <c r="AH129" s="14">
        <v>0.21010191644224999</v>
      </c>
      <c r="AI129" s="14">
        <v>-0.155357807787046</v>
      </c>
      <c r="AJ129" s="14">
        <v>-0.13092476598139699</v>
      </c>
      <c r="AK129" s="14">
        <v>-0.25942128206412302</v>
      </c>
      <c r="AL129" s="14">
        <v>-0.137301747918886</v>
      </c>
      <c r="AM129" s="14"/>
      <c r="AN129" s="14">
        <v>0.16590272122890401</v>
      </c>
      <c r="AO129" s="14">
        <v>0.145666421238379</v>
      </c>
      <c r="AP129" s="14"/>
      <c r="AQ129" s="14">
        <v>0.238171717829436</v>
      </c>
      <c r="AR129" s="14">
        <v>0.131367608123796</v>
      </c>
      <c r="AS129" s="14"/>
      <c r="AT129" s="14">
        <v>-0.36679419737063901</v>
      </c>
      <c r="AU129" s="14">
        <v>0.131282950101096</v>
      </c>
      <c r="AV129" s="14">
        <v>0.49802708203123203</v>
      </c>
      <c r="AW129" s="14"/>
      <c r="AX129" s="14">
        <v>0.474562945988942</v>
      </c>
    </row>
    <row r="130" spans="2:50" x14ac:dyDescent="0.3"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</row>
    <row r="131" spans="2:50" x14ac:dyDescent="0.3">
      <c r="B131" s="6" t="s">
        <v>112</v>
      </c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</row>
    <row r="132" spans="2:50" x14ac:dyDescent="0.3">
      <c r="B132" s="24" t="s">
        <v>82</v>
      </c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</row>
    <row r="133" spans="2:50" x14ac:dyDescent="0.3">
      <c r="B133" t="s">
        <v>100</v>
      </c>
      <c r="C133" s="14">
        <v>0.22527161168647</v>
      </c>
      <c r="D133" s="14">
        <v>0.26087041476962702</v>
      </c>
      <c r="E133" s="14">
        <v>0.18974015141615699</v>
      </c>
      <c r="F133" s="14"/>
      <c r="G133" s="14">
        <v>0.263906599886638</v>
      </c>
      <c r="H133" s="14">
        <v>0.25326082300664698</v>
      </c>
      <c r="I133" s="14">
        <v>0.25833975974131401</v>
      </c>
      <c r="J133" s="14">
        <v>0.19451017462641801</v>
      </c>
      <c r="K133" s="14">
        <v>0.222085457086966</v>
      </c>
      <c r="L133" s="14">
        <v>0.1797843269718</v>
      </c>
      <c r="M133" s="14"/>
      <c r="N133" s="14">
        <v>0.21963275420575101</v>
      </c>
      <c r="O133" s="14">
        <v>0.20621385761814601</v>
      </c>
      <c r="P133" s="14">
        <v>0.26905660606120801</v>
      </c>
      <c r="Q133" s="14">
        <v>0.208410035040206</v>
      </c>
      <c r="R133" s="14"/>
      <c r="S133" s="14">
        <v>0.28637596306374802</v>
      </c>
      <c r="T133" s="14">
        <v>0.199075730695466</v>
      </c>
      <c r="U133" s="14">
        <v>0.18137809899559901</v>
      </c>
      <c r="V133" s="14"/>
      <c r="W133" s="14">
        <v>0.20953137565611399</v>
      </c>
      <c r="X133" s="14">
        <v>0.28009195526244801</v>
      </c>
      <c r="Y133" s="14">
        <v>0.15063679924096801</v>
      </c>
      <c r="Z133" s="14"/>
      <c r="AA133" s="14">
        <v>0.13652840140980099</v>
      </c>
      <c r="AB133" s="14">
        <v>0.14298628188668899</v>
      </c>
      <c r="AC133" s="14">
        <v>0.23949640375453901</v>
      </c>
      <c r="AD133" s="14">
        <v>0.194533846181452</v>
      </c>
      <c r="AE133" s="14">
        <v>0.20629860273057199</v>
      </c>
      <c r="AF133" s="14">
        <v>0.25327259633624799</v>
      </c>
      <c r="AG133" s="14">
        <v>0.25292412986954099</v>
      </c>
      <c r="AH133" s="14">
        <v>0.27248076141018701</v>
      </c>
      <c r="AI133" s="14">
        <v>0.46026997159413402</v>
      </c>
      <c r="AJ133" s="14">
        <v>0.33246076453048701</v>
      </c>
      <c r="AK133" s="14">
        <v>0.29107578557861902</v>
      </c>
      <c r="AL133" s="14">
        <v>0.38882305445085502</v>
      </c>
      <c r="AM133" s="14"/>
      <c r="AN133" s="14">
        <v>0.269597815075311</v>
      </c>
      <c r="AO133" s="14">
        <v>0.20695799844444801</v>
      </c>
      <c r="AP133" s="14"/>
      <c r="AQ133" s="14">
        <v>0.18335832828471199</v>
      </c>
      <c r="AR133" s="14">
        <v>0.235056745533329</v>
      </c>
      <c r="AS133" s="14"/>
      <c r="AT133" s="14">
        <v>0.353266637875923</v>
      </c>
      <c r="AU133" s="14">
        <v>0.17500422360780199</v>
      </c>
      <c r="AV133" s="14">
        <v>0.210333957037249</v>
      </c>
      <c r="AW133" s="14"/>
      <c r="AX133" s="14">
        <v>0.17008718733112799</v>
      </c>
    </row>
    <row r="134" spans="2:50" x14ac:dyDescent="0.3">
      <c r="B134" t="s">
        <v>101</v>
      </c>
      <c r="C134" s="14">
        <v>0.47611886307791401</v>
      </c>
      <c r="D134" s="14">
        <v>0.48818404906768997</v>
      </c>
      <c r="E134" s="14">
        <v>0.46572961907118399</v>
      </c>
      <c r="F134" s="14"/>
      <c r="G134" s="14">
        <v>0.41472962299098798</v>
      </c>
      <c r="H134" s="14">
        <v>0.46955677915049499</v>
      </c>
      <c r="I134" s="14">
        <v>0.43840776104315299</v>
      </c>
      <c r="J134" s="14">
        <v>0.48475773244126302</v>
      </c>
      <c r="K134" s="14">
        <v>0.46084721700876902</v>
      </c>
      <c r="L134" s="14">
        <v>0.551170865433809</v>
      </c>
      <c r="M134" s="14"/>
      <c r="N134" s="14">
        <v>0.50816769908028403</v>
      </c>
      <c r="O134" s="14">
        <v>0.50996093468032599</v>
      </c>
      <c r="P134" s="14">
        <v>0.46011290824484902</v>
      </c>
      <c r="Q134" s="14">
        <v>0.45402344188361399</v>
      </c>
      <c r="R134" s="14"/>
      <c r="S134" s="14">
        <v>0.50025700956563401</v>
      </c>
      <c r="T134" s="14">
        <v>0.48184092561838798</v>
      </c>
      <c r="U134" s="14">
        <v>0.46662829175939902</v>
      </c>
      <c r="V134" s="14"/>
      <c r="W134" s="14">
        <v>0.48049104020985101</v>
      </c>
      <c r="X134" s="14">
        <v>0.51197167560854595</v>
      </c>
      <c r="Y134" s="14">
        <v>0.40989624715987699</v>
      </c>
      <c r="Z134" s="14"/>
      <c r="AA134" s="14">
        <v>0.174716045360404</v>
      </c>
      <c r="AB134" s="14">
        <v>0.35180407592351298</v>
      </c>
      <c r="AC134" s="14">
        <v>0.40585811294276603</v>
      </c>
      <c r="AD134" s="14">
        <v>0.47044209044808699</v>
      </c>
      <c r="AE134" s="14">
        <v>0.55780028587211505</v>
      </c>
      <c r="AF134" s="14">
        <v>0.52173073155872696</v>
      </c>
      <c r="AG134" s="14">
        <v>0.54314536006787995</v>
      </c>
      <c r="AH134" s="14">
        <v>0.53555623380345396</v>
      </c>
      <c r="AI134" s="14">
        <v>0.42484056437117301</v>
      </c>
      <c r="AJ134" s="14">
        <v>0.46707963781918299</v>
      </c>
      <c r="AK134" s="14">
        <v>0.38831975931287999</v>
      </c>
      <c r="AL134" s="14">
        <v>0.36351374729161201</v>
      </c>
      <c r="AM134" s="14"/>
      <c r="AN134" s="14">
        <v>0.42649987439394299</v>
      </c>
      <c r="AO134" s="14">
        <v>0.49661921949795501</v>
      </c>
      <c r="AP134" s="14"/>
      <c r="AQ134" s="14">
        <v>0.53306490396694395</v>
      </c>
      <c r="AR134" s="14">
        <v>0.46282416061314602</v>
      </c>
      <c r="AS134" s="14"/>
      <c r="AT134" s="14">
        <v>0.52480140546253695</v>
      </c>
      <c r="AU134" s="14">
        <v>0.48577257028804699</v>
      </c>
      <c r="AV134" s="14">
        <v>0.48083837493576398</v>
      </c>
      <c r="AW134" s="14"/>
      <c r="AX134" s="14">
        <v>0.48921084404404402</v>
      </c>
    </row>
    <row r="135" spans="2:50" x14ac:dyDescent="0.3">
      <c r="B135" t="s">
        <v>102</v>
      </c>
      <c r="C135" s="14">
        <v>0.18239729711883501</v>
      </c>
      <c r="D135" s="14">
        <v>0.153594543127057</v>
      </c>
      <c r="E135" s="14">
        <v>0.21014027071494301</v>
      </c>
      <c r="F135" s="14"/>
      <c r="G135" s="14">
        <v>0.192900757847697</v>
      </c>
      <c r="H135" s="14">
        <v>0.16810816990050301</v>
      </c>
      <c r="I135" s="14">
        <v>0.180587636310826</v>
      </c>
      <c r="J135" s="14">
        <v>0.17722003280063101</v>
      </c>
      <c r="K135" s="14">
        <v>0.20171486819733001</v>
      </c>
      <c r="L135" s="14">
        <v>0.17872799699316599</v>
      </c>
      <c r="M135" s="14"/>
      <c r="N135" s="14">
        <v>0.17999336369803201</v>
      </c>
      <c r="O135" s="14">
        <v>0.18177563774090499</v>
      </c>
      <c r="P135" s="14">
        <v>0.16024627002856801</v>
      </c>
      <c r="Q135" s="14">
        <v>0.198819298044695</v>
      </c>
      <c r="R135" s="14"/>
      <c r="S135" s="14">
        <v>0.133511258659162</v>
      </c>
      <c r="T135" s="14">
        <v>0.215236594933709</v>
      </c>
      <c r="U135" s="14">
        <v>0.209092506790578</v>
      </c>
      <c r="V135" s="14"/>
      <c r="W135" s="14">
        <v>0.212311410807735</v>
      </c>
      <c r="X135" s="14">
        <v>0.13401504712493101</v>
      </c>
      <c r="Y135" s="14">
        <v>0.22749354500921401</v>
      </c>
      <c r="Z135" s="14"/>
      <c r="AA135" s="14">
        <v>0.25875302607477302</v>
      </c>
      <c r="AB135" s="14">
        <v>0.22833558366666701</v>
      </c>
      <c r="AC135" s="14">
        <v>0.225450537448809</v>
      </c>
      <c r="AD135" s="14">
        <v>0.206686862434101</v>
      </c>
      <c r="AE135" s="14">
        <v>0.169954799932163</v>
      </c>
      <c r="AF135" s="14">
        <v>0.16158918389882401</v>
      </c>
      <c r="AG135" s="14">
        <v>0.136463330331243</v>
      </c>
      <c r="AH135" s="14">
        <v>0.14306843485928999</v>
      </c>
      <c r="AI135" s="14">
        <v>6.3569678954224607E-2</v>
      </c>
      <c r="AJ135" s="14">
        <v>0.18082591592464001</v>
      </c>
      <c r="AK135" s="14">
        <v>0.22369301003830999</v>
      </c>
      <c r="AL135" s="14">
        <v>0.12583123005514299</v>
      </c>
      <c r="AM135" s="14"/>
      <c r="AN135" s="14">
        <v>0.19235958991121199</v>
      </c>
      <c r="AO135" s="14">
        <v>0.17828132139217701</v>
      </c>
      <c r="AP135" s="14"/>
      <c r="AQ135" s="14">
        <v>0.16793555106011299</v>
      </c>
      <c r="AR135" s="14">
        <v>0.18577355660887401</v>
      </c>
      <c r="AS135" s="14"/>
      <c r="AT135" s="14">
        <v>7.4605498613154603E-2</v>
      </c>
      <c r="AU135" s="14">
        <v>0.220247225573308</v>
      </c>
      <c r="AV135" s="14">
        <v>0.209746965746265</v>
      </c>
      <c r="AW135" s="14"/>
      <c r="AX135" s="14">
        <v>0.23886306318287301</v>
      </c>
    </row>
    <row r="136" spans="2:50" x14ac:dyDescent="0.3">
      <c r="B136" t="s">
        <v>103</v>
      </c>
      <c r="C136" s="14">
        <v>4.6562558654125501E-2</v>
      </c>
      <c r="D136" s="14">
        <v>5.1330798276313802E-2</v>
      </c>
      <c r="E136" s="14">
        <v>4.1777654288360298E-2</v>
      </c>
      <c r="F136" s="14"/>
      <c r="G136" s="14">
        <v>5.5332197802419797E-2</v>
      </c>
      <c r="H136" s="14">
        <v>5.1445072936793797E-2</v>
      </c>
      <c r="I136" s="14">
        <v>4.8959769329083497E-2</v>
      </c>
      <c r="J136" s="14">
        <v>4.5567793877257901E-2</v>
      </c>
      <c r="K136" s="14">
        <v>4.2632285411051601E-2</v>
      </c>
      <c r="L136" s="14">
        <v>3.9410544632173201E-2</v>
      </c>
      <c r="M136" s="14"/>
      <c r="N136" s="14">
        <v>3.12153745832521E-2</v>
      </c>
      <c r="O136" s="14">
        <v>4.0594213851224498E-2</v>
      </c>
      <c r="P136" s="14">
        <v>5.1033167520799103E-2</v>
      </c>
      <c r="Q136" s="14">
        <v>5.3884245018809299E-2</v>
      </c>
      <c r="R136" s="14"/>
      <c r="S136" s="14">
        <v>3.1312328374869698E-2</v>
      </c>
      <c r="T136" s="14">
        <v>4.8051853167824801E-2</v>
      </c>
      <c r="U136" s="14">
        <v>7.5220871561836794E-2</v>
      </c>
      <c r="V136" s="14"/>
      <c r="W136" s="14">
        <v>5.4441691194708097E-2</v>
      </c>
      <c r="X136" s="14">
        <v>3.3330341628595397E-2</v>
      </c>
      <c r="Y136" s="14">
        <v>4.96896212351432E-2</v>
      </c>
      <c r="Z136" s="14"/>
      <c r="AA136" s="14">
        <v>9.7323133295921599E-2</v>
      </c>
      <c r="AB136" s="14">
        <v>6.4030551836866498E-2</v>
      </c>
      <c r="AC136" s="14">
        <v>4.0508089043628501E-2</v>
      </c>
      <c r="AD136" s="14">
        <v>5.7858534633586901E-2</v>
      </c>
      <c r="AE136" s="14">
        <v>3.1044061788021399E-2</v>
      </c>
      <c r="AF136" s="14">
        <v>3.4292183860208998E-2</v>
      </c>
      <c r="AG136" s="14">
        <v>5.5016487863519099E-2</v>
      </c>
      <c r="AH136" s="14">
        <v>4.8894569927068997E-2</v>
      </c>
      <c r="AI136" s="14">
        <v>1.8636041731464999E-2</v>
      </c>
      <c r="AJ136" s="14">
        <v>1.9633681725690799E-2</v>
      </c>
      <c r="AK136" s="14">
        <v>0</v>
      </c>
      <c r="AL136" s="14">
        <v>0.12183196820239001</v>
      </c>
      <c r="AM136" s="14"/>
      <c r="AN136" s="14">
        <v>4.4620752200585201E-2</v>
      </c>
      <c r="AO136" s="14">
        <v>4.73648266054102E-2</v>
      </c>
      <c r="AP136" s="14"/>
      <c r="AQ136" s="14">
        <v>5.5215119585948297E-2</v>
      </c>
      <c r="AR136" s="14">
        <v>4.4542519660176298E-2</v>
      </c>
      <c r="AS136" s="14"/>
      <c r="AT136" s="14">
        <v>2.1635725362059498E-2</v>
      </c>
      <c r="AU136" s="14">
        <v>5.5893033091875703E-2</v>
      </c>
      <c r="AV136" s="14">
        <v>5.5736652645674803E-2</v>
      </c>
      <c r="AW136" s="14"/>
      <c r="AX136" s="14">
        <v>6.7412879018039898E-2</v>
      </c>
    </row>
    <row r="137" spans="2:50" x14ac:dyDescent="0.3">
      <c r="B137" t="s">
        <v>104</v>
      </c>
      <c r="C137" s="14">
        <v>1.3214774350392399E-2</v>
      </c>
      <c r="D137" s="14">
        <v>2.1030315409856198E-2</v>
      </c>
      <c r="E137" s="14">
        <v>5.9077900861635897E-3</v>
      </c>
      <c r="F137" s="14"/>
      <c r="G137" s="14">
        <v>1.6479123961729202E-2</v>
      </c>
      <c r="H137" s="14">
        <v>7.5264804091175396E-3</v>
      </c>
      <c r="I137" s="14">
        <v>1.2686933257389401E-2</v>
      </c>
      <c r="J137" s="14">
        <v>2.44454468986126E-2</v>
      </c>
      <c r="K137" s="14">
        <v>1.38774678319657E-2</v>
      </c>
      <c r="L137" s="14">
        <v>7.5679494357464103E-3</v>
      </c>
      <c r="M137" s="14"/>
      <c r="N137" s="14">
        <v>6.0535045030254402E-3</v>
      </c>
      <c r="O137" s="14">
        <v>1.7695688797672301E-2</v>
      </c>
      <c r="P137" s="14">
        <v>1.75234573156915E-2</v>
      </c>
      <c r="Q137" s="14">
        <v>1.1284464404999301E-2</v>
      </c>
      <c r="R137" s="14"/>
      <c r="S137" s="14">
        <v>1.06263764561345E-2</v>
      </c>
      <c r="T137" s="14">
        <v>1.5896198834911501E-2</v>
      </c>
      <c r="U137" s="14">
        <v>1.6511754513840401E-2</v>
      </c>
      <c r="V137" s="14"/>
      <c r="W137" s="14">
        <v>1.5996477559444899E-2</v>
      </c>
      <c r="X137" s="14">
        <v>1.5626137387707201E-2</v>
      </c>
      <c r="Y137" s="14">
        <v>3.3418321989896701E-3</v>
      </c>
      <c r="Z137" s="14"/>
      <c r="AA137" s="14">
        <v>1.8429526369841801E-2</v>
      </c>
      <c r="AB137" s="14">
        <v>3.9112228165539102E-2</v>
      </c>
      <c r="AC137" s="14">
        <v>1.5379580457639701E-2</v>
      </c>
      <c r="AD137" s="14">
        <v>2.1562315865329001E-2</v>
      </c>
      <c r="AE137" s="14">
        <v>1.9462618236778199E-2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/>
      <c r="AN137" s="14">
        <v>1.5351104311289099E-2</v>
      </c>
      <c r="AO137" s="14">
        <v>1.23321379486686E-2</v>
      </c>
      <c r="AP137" s="14"/>
      <c r="AQ137" s="14">
        <v>1.2490661112379E-2</v>
      </c>
      <c r="AR137" s="14">
        <v>1.33838268411345E-2</v>
      </c>
      <c r="AS137" s="14"/>
      <c r="AT137" s="14">
        <v>2.3506911115274802E-3</v>
      </c>
      <c r="AU137" s="14">
        <v>1.72109313195845E-2</v>
      </c>
      <c r="AV137" s="14">
        <v>1.5224512936114201E-2</v>
      </c>
      <c r="AW137" s="14"/>
      <c r="AX137" s="14">
        <v>0</v>
      </c>
    </row>
    <row r="138" spans="2:50" x14ac:dyDescent="0.3">
      <c r="B138" t="s">
        <v>105</v>
      </c>
      <c r="C138" s="14">
        <v>5.6434895112263399E-2</v>
      </c>
      <c r="D138" s="14">
        <v>2.4989879349455901E-2</v>
      </c>
      <c r="E138" s="14">
        <v>8.6704514423192394E-2</v>
      </c>
      <c r="F138" s="14"/>
      <c r="G138" s="14">
        <v>5.6651697510527801E-2</v>
      </c>
      <c r="H138" s="14">
        <v>5.0102674596443603E-2</v>
      </c>
      <c r="I138" s="14">
        <v>6.1018140318233903E-2</v>
      </c>
      <c r="J138" s="14">
        <v>7.3498819355818201E-2</v>
      </c>
      <c r="K138" s="14">
        <v>5.8842704463916803E-2</v>
      </c>
      <c r="L138" s="14">
        <v>4.3338316533305402E-2</v>
      </c>
      <c r="M138" s="14"/>
      <c r="N138" s="14">
        <v>5.4937303929656102E-2</v>
      </c>
      <c r="O138" s="14">
        <v>4.3759667311726799E-2</v>
      </c>
      <c r="P138" s="14">
        <v>4.2027590828884201E-2</v>
      </c>
      <c r="Q138" s="14">
        <v>7.35785156076771E-2</v>
      </c>
      <c r="R138" s="14"/>
      <c r="S138" s="14">
        <v>3.7917063880451699E-2</v>
      </c>
      <c r="T138" s="14">
        <v>3.9898696749700702E-2</v>
      </c>
      <c r="U138" s="14">
        <v>5.1168476378746497E-2</v>
      </c>
      <c r="V138" s="14"/>
      <c r="W138" s="14">
        <v>2.72280045721459E-2</v>
      </c>
      <c r="X138" s="14">
        <v>2.49648429877719E-2</v>
      </c>
      <c r="Y138" s="14">
        <v>0.158941955155808</v>
      </c>
      <c r="Z138" s="14"/>
      <c r="AA138" s="14">
        <v>0.31424986748925898</v>
      </c>
      <c r="AB138" s="14">
        <v>0.17373127852072501</v>
      </c>
      <c r="AC138" s="14">
        <v>7.3307276352618106E-2</v>
      </c>
      <c r="AD138" s="14">
        <v>4.8916350437443697E-2</v>
      </c>
      <c r="AE138" s="14">
        <v>1.54396314403502E-2</v>
      </c>
      <c r="AF138" s="14">
        <v>2.91153043459913E-2</v>
      </c>
      <c r="AG138" s="14">
        <v>1.24506918678167E-2</v>
      </c>
      <c r="AH138" s="14">
        <v>0</v>
      </c>
      <c r="AI138" s="14">
        <v>3.2683743349002897E-2</v>
      </c>
      <c r="AJ138" s="14">
        <v>0</v>
      </c>
      <c r="AK138" s="14">
        <v>9.69114450701897E-2</v>
      </c>
      <c r="AL138" s="14">
        <v>0</v>
      </c>
      <c r="AM138" s="14"/>
      <c r="AN138" s="14">
        <v>5.157086410766E-2</v>
      </c>
      <c r="AO138" s="14">
        <v>5.8444496111340498E-2</v>
      </c>
      <c r="AP138" s="14"/>
      <c r="AQ138" s="14">
        <v>4.7935435989903401E-2</v>
      </c>
      <c r="AR138" s="14">
        <v>5.8419190743340503E-2</v>
      </c>
      <c r="AS138" s="14"/>
      <c r="AT138" s="14">
        <v>2.3340041574799401E-2</v>
      </c>
      <c r="AU138" s="14">
        <v>4.5872016119383699E-2</v>
      </c>
      <c r="AV138" s="14">
        <v>2.8119536698933498E-2</v>
      </c>
      <c r="AW138" s="14"/>
      <c r="AX138" s="14">
        <v>3.4426026423914603E-2</v>
      </c>
    </row>
    <row r="139" spans="2:50" x14ac:dyDescent="0.3">
      <c r="B139" t="s">
        <v>106</v>
      </c>
      <c r="C139" s="14">
        <v>0.70139047476438399</v>
      </c>
      <c r="D139" s="14">
        <v>0.749054463837317</v>
      </c>
      <c r="E139" s="14">
        <v>0.65546977048734101</v>
      </c>
      <c r="F139" s="14"/>
      <c r="G139" s="14">
        <v>0.67863622287762604</v>
      </c>
      <c r="H139" s="14">
        <v>0.72281760215714197</v>
      </c>
      <c r="I139" s="14">
        <v>0.696747520784467</v>
      </c>
      <c r="J139" s="14">
        <v>0.67926790706768003</v>
      </c>
      <c r="K139" s="14">
        <v>0.68293267409573599</v>
      </c>
      <c r="L139" s="14">
        <v>0.73095519240560902</v>
      </c>
      <c r="M139" s="14"/>
      <c r="N139" s="14">
        <v>0.72780045328603404</v>
      </c>
      <c r="O139" s="14">
        <v>0.71617479229847103</v>
      </c>
      <c r="P139" s="14">
        <v>0.72916951430605703</v>
      </c>
      <c r="Q139" s="14">
        <v>0.66243347692381904</v>
      </c>
      <c r="R139" s="14"/>
      <c r="S139" s="14">
        <v>0.78663297262938203</v>
      </c>
      <c r="T139" s="14">
        <v>0.68091665631385401</v>
      </c>
      <c r="U139" s="14">
        <v>0.648006390754998</v>
      </c>
      <c r="V139" s="14"/>
      <c r="W139" s="14">
        <v>0.69002241586596602</v>
      </c>
      <c r="X139" s="14">
        <v>0.79206363087099396</v>
      </c>
      <c r="Y139" s="14">
        <v>0.560533046400845</v>
      </c>
      <c r="Z139" s="14"/>
      <c r="AA139" s="14">
        <v>0.31124444677020502</v>
      </c>
      <c r="AB139" s="14">
        <v>0.49479035781020198</v>
      </c>
      <c r="AC139" s="14">
        <v>0.64535451669730504</v>
      </c>
      <c r="AD139" s="14">
        <v>0.66497593662953902</v>
      </c>
      <c r="AE139" s="14">
        <v>0.76409888860268704</v>
      </c>
      <c r="AF139" s="14">
        <v>0.77500332789497595</v>
      </c>
      <c r="AG139" s="14">
        <v>0.79606948993742099</v>
      </c>
      <c r="AH139" s="14">
        <v>0.80803699521364103</v>
      </c>
      <c r="AI139" s="14">
        <v>0.88511053596530798</v>
      </c>
      <c r="AJ139" s="14">
        <v>0.79954040234967005</v>
      </c>
      <c r="AK139" s="14">
        <v>0.6793955448915</v>
      </c>
      <c r="AL139" s="14">
        <v>0.75233680174246698</v>
      </c>
      <c r="AM139" s="14"/>
      <c r="AN139" s="14">
        <v>0.69609768946925399</v>
      </c>
      <c r="AO139" s="14">
        <v>0.70357721794240302</v>
      </c>
      <c r="AP139" s="14"/>
      <c r="AQ139" s="14">
        <v>0.71642323225165605</v>
      </c>
      <c r="AR139" s="14">
        <v>0.69788090614647502</v>
      </c>
      <c r="AS139" s="14"/>
      <c r="AT139" s="14">
        <v>0.878068043338459</v>
      </c>
      <c r="AU139" s="14">
        <v>0.66077679389584798</v>
      </c>
      <c r="AV139" s="14">
        <v>0.69117233197301298</v>
      </c>
      <c r="AW139" s="14"/>
      <c r="AX139" s="14">
        <v>0.65929803137517295</v>
      </c>
    </row>
    <row r="140" spans="2:50" x14ac:dyDescent="0.3">
      <c r="B140" t="s">
        <v>107</v>
      </c>
      <c r="C140" s="14">
        <v>5.9777333004517902E-2</v>
      </c>
      <c r="D140" s="14">
        <v>7.2361113686170001E-2</v>
      </c>
      <c r="E140" s="14">
        <v>4.7685444374523898E-2</v>
      </c>
      <c r="F140" s="14"/>
      <c r="G140" s="14">
        <v>7.1811321764149005E-2</v>
      </c>
      <c r="H140" s="14">
        <v>5.89715533459114E-2</v>
      </c>
      <c r="I140" s="14">
        <v>6.1646702586472903E-2</v>
      </c>
      <c r="J140" s="14">
        <v>7.0013240775870497E-2</v>
      </c>
      <c r="K140" s="14">
        <v>5.6509753243017297E-2</v>
      </c>
      <c r="L140" s="14">
        <v>4.6978494067919603E-2</v>
      </c>
      <c r="M140" s="14"/>
      <c r="N140" s="14">
        <v>3.7268879086277497E-2</v>
      </c>
      <c r="O140" s="14">
        <v>5.8289902648896802E-2</v>
      </c>
      <c r="P140" s="14">
        <v>6.8556624836490596E-2</v>
      </c>
      <c r="Q140" s="14">
        <v>6.5168709423808605E-2</v>
      </c>
      <c r="R140" s="14"/>
      <c r="S140" s="14">
        <v>4.1938704831004203E-2</v>
      </c>
      <c r="T140" s="14">
        <v>6.3948052002736205E-2</v>
      </c>
      <c r="U140" s="14">
        <v>9.1732626075677198E-2</v>
      </c>
      <c r="V140" s="14"/>
      <c r="W140" s="14">
        <v>7.0438168754152999E-2</v>
      </c>
      <c r="X140" s="14">
        <v>4.8956479016302602E-2</v>
      </c>
      <c r="Y140" s="14">
        <v>5.3031453434132798E-2</v>
      </c>
      <c r="Z140" s="14"/>
      <c r="AA140" s="14">
        <v>0.11575265966576299</v>
      </c>
      <c r="AB140" s="14">
        <v>0.103142780002406</v>
      </c>
      <c r="AC140" s="14">
        <v>5.5887669501268201E-2</v>
      </c>
      <c r="AD140" s="14">
        <v>7.9420850498915896E-2</v>
      </c>
      <c r="AE140" s="14">
        <v>5.0506680024799501E-2</v>
      </c>
      <c r="AF140" s="14">
        <v>3.4292183860208998E-2</v>
      </c>
      <c r="AG140" s="14">
        <v>5.5016487863519099E-2</v>
      </c>
      <c r="AH140" s="14">
        <v>4.8894569927068997E-2</v>
      </c>
      <c r="AI140" s="14">
        <v>1.8636041731464999E-2</v>
      </c>
      <c r="AJ140" s="14">
        <v>1.9633681725690799E-2</v>
      </c>
      <c r="AK140" s="14">
        <v>0</v>
      </c>
      <c r="AL140" s="14">
        <v>0.12183196820239001</v>
      </c>
      <c r="AM140" s="14"/>
      <c r="AN140" s="14">
        <v>5.9971856511874297E-2</v>
      </c>
      <c r="AO140" s="14">
        <v>5.9696964554078802E-2</v>
      </c>
      <c r="AP140" s="14"/>
      <c r="AQ140" s="14">
        <v>6.7705780698327306E-2</v>
      </c>
      <c r="AR140" s="14">
        <v>5.7926346501310802E-2</v>
      </c>
      <c r="AS140" s="14"/>
      <c r="AT140" s="14">
        <v>2.3986416473586899E-2</v>
      </c>
      <c r="AU140" s="14">
        <v>7.3103964411460207E-2</v>
      </c>
      <c r="AV140" s="14">
        <v>7.0961165581788901E-2</v>
      </c>
      <c r="AW140" s="14"/>
      <c r="AX140" s="14">
        <v>6.7412879018039898E-2</v>
      </c>
    </row>
    <row r="141" spans="2:50" x14ac:dyDescent="0.3">
      <c r="B141" t="s">
        <v>108</v>
      </c>
      <c r="C141" s="14">
        <v>0.64161314175986595</v>
      </c>
      <c r="D141" s="14">
        <v>0.67669335015114696</v>
      </c>
      <c r="E141" s="14">
        <v>0.60778432611281696</v>
      </c>
      <c r="F141" s="14"/>
      <c r="G141" s="14">
        <v>0.60682490111347698</v>
      </c>
      <c r="H141" s="14">
        <v>0.66384604881123099</v>
      </c>
      <c r="I141" s="14">
        <v>0.63510081819799402</v>
      </c>
      <c r="J141" s="14">
        <v>0.60925466629181002</v>
      </c>
      <c r="K141" s="14">
        <v>0.626422920852718</v>
      </c>
      <c r="L141" s="14">
        <v>0.68397669833768904</v>
      </c>
      <c r="M141" s="14"/>
      <c r="N141" s="14">
        <v>0.69053157419975697</v>
      </c>
      <c r="O141" s="14">
        <v>0.65788488964957503</v>
      </c>
      <c r="P141" s="14">
        <v>0.66061288946956698</v>
      </c>
      <c r="Q141" s="14">
        <v>0.59726476750001101</v>
      </c>
      <c r="R141" s="14"/>
      <c r="S141" s="14">
        <v>0.744694267798378</v>
      </c>
      <c r="T141" s="14">
        <v>0.616968604311118</v>
      </c>
      <c r="U141" s="14">
        <v>0.55627376467932099</v>
      </c>
      <c r="V141" s="14"/>
      <c r="W141" s="14">
        <v>0.61958424711181304</v>
      </c>
      <c r="X141" s="14">
        <v>0.74310715185469201</v>
      </c>
      <c r="Y141" s="14">
        <v>0.50750159296671205</v>
      </c>
      <c r="Z141" s="14"/>
      <c r="AA141" s="14">
        <v>0.19549178710444201</v>
      </c>
      <c r="AB141" s="14">
        <v>0.39164757780779702</v>
      </c>
      <c r="AC141" s="14">
        <v>0.58946684719603704</v>
      </c>
      <c r="AD141" s="14">
        <v>0.58555508613062301</v>
      </c>
      <c r="AE141" s="14">
        <v>0.71359220857788797</v>
      </c>
      <c r="AF141" s="14">
        <v>0.74071114403476601</v>
      </c>
      <c r="AG141" s="14">
        <v>0.74105300207390201</v>
      </c>
      <c r="AH141" s="14">
        <v>0.75914242528657205</v>
      </c>
      <c r="AI141" s="14">
        <v>0.86647449423384304</v>
      </c>
      <c r="AJ141" s="14">
        <v>0.77990672062397903</v>
      </c>
      <c r="AK141" s="14">
        <v>0.6793955448915</v>
      </c>
      <c r="AL141" s="14">
        <v>0.63050483354007603</v>
      </c>
      <c r="AM141" s="14"/>
      <c r="AN141" s="14">
        <v>0.63612583295738001</v>
      </c>
      <c r="AO141" s="14">
        <v>0.643880253388324</v>
      </c>
      <c r="AP141" s="14"/>
      <c r="AQ141" s="14">
        <v>0.64871745155332905</v>
      </c>
      <c r="AR141" s="14">
        <v>0.63995455964516401</v>
      </c>
      <c r="AS141" s="14"/>
      <c r="AT141" s="14">
        <v>0.85408162686487199</v>
      </c>
      <c r="AU141" s="14">
        <v>0.58767282948438804</v>
      </c>
      <c r="AV141" s="14">
        <v>0.62021116639122398</v>
      </c>
      <c r="AW141" s="14"/>
      <c r="AX141" s="14">
        <v>0.59188515235713302</v>
      </c>
    </row>
    <row r="142" spans="2:50" x14ac:dyDescent="0.3"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</row>
    <row r="143" spans="2:50" x14ac:dyDescent="0.3">
      <c r="B143" s="6" t="s">
        <v>113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</row>
    <row r="144" spans="2:50" x14ac:dyDescent="0.3">
      <c r="B144" s="24" t="s">
        <v>82</v>
      </c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</row>
    <row r="145" spans="2:50" x14ac:dyDescent="0.3">
      <c r="B145" t="s">
        <v>100</v>
      </c>
      <c r="C145" s="14">
        <v>0.14205231368549401</v>
      </c>
      <c r="D145" s="14">
        <v>0.180592545898412</v>
      </c>
      <c r="E145" s="14">
        <v>0.105359429974772</v>
      </c>
      <c r="F145" s="14"/>
      <c r="G145" s="14">
        <v>9.7072374452618806E-2</v>
      </c>
      <c r="H145" s="14">
        <v>0.133013057682906</v>
      </c>
      <c r="I145" s="14">
        <v>0.150997072321503</v>
      </c>
      <c r="J145" s="14">
        <v>0.15036625451046701</v>
      </c>
      <c r="K145" s="14">
        <v>0.16900074593438399</v>
      </c>
      <c r="L145" s="14">
        <v>0.14101744421924101</v>
      </c>
      <c r="M145" s="14"/>
      <c r="N145" s="14">
        <v>0.12874416342748601</v>
      </c>
      <c r="O145" s="14">
        <v>0.14388873570449801</v>
      </c>
      <c r="P145" s="14">
        <v>0.13370277074803699</v>
      </c>
      <c r="Q145" s="14">
        <v>0.15295216078144699</v>
      </c>
      <c r="R145" s="14"/>
      <c r="S145" s="14">
        <v>7.8843498532290904E-2</v>
      </c>
      <c r="T145" s="14">
        <v>0.25432153757028197</v>
      </c>
      <c r="U145" s="14">
        <v>9.2542125568109396E-2</v>
      </c>
      <c r="V145" s="14"/>
      <c r="W145" s="14">
        <v>0.27838978412792198</v>
      </c>
      <c r="X145" s="14">
        <v>5.4568090263286802E-2</v>
      </c>
      <c r="Y145" s="14">
        <v>7.77614517111858E-2</v>
      </c>
      <c r="Z145" s="14"/>
      <c r="AA145" s="14">
        <v>6.8437039831325305E-2</v>
      </c>
      <c r="AB145" s="14">
        <v>0.150473141463526</v>
      </c>
      <c r="AC145" s="14">
        <v>8.5838319775082994E-2</v>
      </c>
      <c r="AD145" s="14">
        <v>0.12993196902104301</v>
      </c>
      <c r="AE145" s="14">
        <v>0.13969725244357201</v>
      </c>
      <c r="AF145" s="14">
        <v>0.18510051878151201</v>
      </c>
      <c r="AG145" s="14">
        <v>0.18397965550433201</v>
      </c>
      <c r="AH145" s="14">
        <v>0.173771847641053</v>
      </c>
      <c r="AI145" s="14">
        <v>0.13796764603499601</v>
      </c>
      <c r="AJ145" s="14">
        <v>7.1108603356051195E-2</v>
      </c>
      <c r="AK145" s="14">
        <v>0</v>
      </c>
      <c r="AL145" s="14">
        <v>0.12487940004286301</v>
      </c>
      <c r="AM145" s="14"/>
      <c r="AN145" s="14">
        <v>0.160355081765545</v>
      </c>
      <c r="AO145" s="14">
        <v>0.13449042500001099</v>
      </c>
      <c r="AP145" s="14"/>
      <c r="AQ145" s="14">
        <v>0.13904161888851199</v>
      </c>
      <c r="AR145" s="14">
        <v>0.142755194709586</v>
      </c>
      <c r="AS145" s="14"/>
      <c r="AT145" s="14">
        <v>3.1274212808246403E-2</v>
      </c>
      <c r="AU145" s="14">
        <v>8.9288268633155102E-2</v>
      </c>
      <c r="AV145" s="14">
        <v>0.27136153929446599</v>
      </c>
      <c r="AW145" s="14"/>
      <c r="AX145" s="14">
        <v>0.178796562888421</v>
      </c>
    </row>
    <row r="146" spans="2:50" x14ac:dyDescent="0.3">
      <c r="B146" t="s">
        <v>101</v>
      </c>
      <c r="C146" s="14">
        <v>0.25091058304661201</v>
      </c>
      <c r="D146" s="14">
        <v>0.26908577379285498</v>
      </c>
      <c r="E146" s="14">
        <v>0.23503444443584201</v>
      </c>
      <c r="F146" s="14"/>
      <c r="G146" s="14">
        <v>0.199634571177291</v>
      </c>
      <c r="H146" s="14">
        <v>0.29876879902605602</v>
      </c>
      <c r="I146" s="14">
        <v>0.25569318568117899</v>
      </c>
      <c r="J146" s="14">
        <v>0.24566160806617701</v>
      </c>
      <c r="K146" s="14">
        <v>0.24131067607648099</v>
      </c>
      <c r="L146" s="14">
        <v>0.247328069575869</v>
      </c>
      <c r="M146" s="14"/>
      <c r="N146" s="14">
        <v>0.241750722730809</v>
      </c>
      <c r="O146" s="14">
        <v>0.26956428188167397</v>
      </c>
      <c r="P146" s="14">
        <v>0.22996642678238999</v>
      </c>
      <c r="Q146" s="14">
        <v>0.25947964302884402</v>
      </c>
      <c r="R146" s="14"/>
      <c r="S146" s="14">
        <v>0.15537294703743099</v>
      </c>
      <c r="T146" s="14">
        <v>0.39529497540749098</v>
      </c>
      <c r="U146" s="14">
        <v>0.22221156107054699</v>
      </c>
      <c r="V146" s="14"/>
      <c r="W146" s="14">
        <v>0.414546902047009</v>
      </c>
      <c r="X146" s="14">
        <v>0.141966990440061</v>
      </c>
      <c r="Y146" s="14">
        <v>0.17022906492610501</v>
      </c>
      <c r="Z146" s="14"/>
      <c r="AA146" s="14">
        <v>0.20171246692251199</v>
      </c>
      <c r="AB146" s="14">
        <v>0.16260960479823899</v>
      </c>
      <c r="AC146" s="14">
        <v>0.23898307289026799</v>
      </c>
      <c r="AD146" s="14">
        <v>0.24475599176287999</v>
      </c>
      <c r="AE146" s="14">
        <v>0.30279912092755701</v>
      </c>
      <c r="AF146" s="14">
        <v>0.27774684764723301</v>
      </c>
      <c r="AG146" s="14">
        <v>0.23888875328551501</v>
      </c>
      <c r="AH146" s="14">
        <v>0.30367278598490099</v>
      </c>
      <c r="AI146" s="14">
        <v>0.23101411758510401</v>
      </c>
      <c r="AJ146" s="14">
        <v>0.202323442981689</v>
      </c>
      <c r="AK146" s="14">
        <v>0.22369301003830999</v>
      </c>
      <c r="AL146" s="14">
        <v>0.12183196820239001</v>
      </c>
      <c r="AM146" s="14"/>
      <c r="AN146" s="14">
        <v>0.26676655509264402</v>
      </c>
      <c r="AO146" s="14">
        <v>0.24435960151814501</v>
      </c>
      <c r="AP146" s="14"/>
      <c r="AQ146" s="14">
        <v>0.24239642989306201</v>
      </c>
      <c r="AR146" s="14">
        <v>0.25289830916679101</v>
      </c>
      <c r="AS146" s="14"/>
      <c r="AT146" s="14">
        <v>9.2551922617501906E-2</v>
      </c>
      <c r="AU146" s="14">
        <v>0.216747791056771</v>
      </c>
      <c r="AV146" s="14">
        <v>0.395701100006217</v>
      </c>
      <c r="AW146" s="14"/>
      <c r="AX146" s="14">
        <v>0.31855757565062298</v>
      </c>
    </row>
    <row r="147" spans="2:50" x14ac:dyDescent="0.3">
      <c r="B147" t="s">
        <v>102</v>
      </c>
      <c r="C147" s="14">
        <v>0.224621240950829</v>
      </c>
      <c r="D147" s="14">
        <v>0.21467279923950899</v>
      </c>
      <c r="E147" s="14">
        <v>0.23277238876565101</v>
      </c>
      <c r="F147" s="14"/>
      <c r="G147" s="14">
        <v>0.30239322853001599</v>
      </c>
      <c r="H147" s="14">
        <v>0.188100235765536</v>
      </c>
      <c r="I147" s="14">
        <v>0.26737628647998501</v>
      </c>
      <c r="J147" s="14">
        <v>0.23249003362463</v>
      </c>
      <c r="K147" s="14">
        <v>0.190918319300588</v>
      </c>
      <c r="L147" s="14">
        <v>0.19868047531382901</v>
      </c>
      <c r="M147" s="14"/>
      <c r="N147" s="14">
        <v>0.25062020842671401</v>
      </c>
      <c r="O147" s="14">
        <v>0.23165905670093501</v>
      </c>
      <c r="P147" s="14">
        <v>0.226354987002619</v>
      </c>
      <c r="Q147" s="14">
        <v>0.207555002812437</v>
      </c>
      <c r="R147" s="14"/>
      <c r="S147" s="14">
        <v>0.22785793445261099</v>
      </c>
      <c r="T147" s="14">
        <v>0.18376982776912201</v>
      </c>
      <c r="U147" s="14">
        <v>0.27706855959691801</v>
      </c>
      <c r="V147" s="14"/>
      <c r="W147" s="14">
        <v>0.18123090573210701</v>
      </c>
      <c r="X147" s="14">
        <v>0.21618400558229001</v>
      </c>
      <c r="Y147" s="14">
        <v>0.32335210473248199</v>
      </c>
      <c r="Z147" s="14"/>
      <c r="AA147" s="14">
        <v>0.21692143394522201</v>
      </c>
      <c r="AB147" s="14">
        <v>0.33630777274728801</v>
      </c>
      <c r="AC147" s="14">
        <v>0.25582071513711602</v>
      </c>
      <c r="AD147" s="14">
        <v>0.217900053187046</v>
      </c>
      <c r="AE147" s="14">
        <v>0.20887938135299899</v>
      </c>
      <c r="AF147" s="14">
        <v>0.23169362363375401</v>
      </c>
      <c r="AG147" s="14">
        <v>0.200757313814795</v>
      </c>
      <c r="AH147" s="14">
        <v>0.15842623735946801</v>
      </c>
      <c r="AI147" s="14">
        <v>0.100365746723471</v>
      </c>
      <c r="AJ147" s="14">
        <v>0.231428535354884</v>
      </c>
      <c r="AK147" s="14">
        <v>8.1877487581097599E-2</v>
      </c>
      <c r="AL147" s="14">
        <v>0.48934497734675497</v>
      </c>
      <c r="AM147" s="14"/>
      <c r="AN147" s="14">
        <v>0.202176952626616</v>
      </c>
      <c r="AO147" s="14">
        <v>0.23389422136506199</v>
      </c>
      <c r="AP147" s="14"/>
      <c r="AQ147" s="14">
        <v>0.28475345437219102</v>
      </c>
      <c r="AR147" s="14">
        <v>0.210582690184099</v>
      </c>
      <c r="AS147" s="14"/>
      <c r="AT147" s="14">
        <v>0.16122337421292601</v>
      </c>
      <c r="AU147" s="14">
        <v>0.33464181600700799</v>
      </c>
      <c r="AV147" s="14">
        <v>0.17007832285526001</v>
      </c>
      <c r="AW147" s="14"/>
      <c r="AX147" s="14">
        <v>0.35660003699936399</v>
      </c>
    </row>
    <row r="148" spans="2:50" x14ac:dyDescent="0.3">
      <c r="B148" t="s">
        <v>103</v>
      </c>
      <c r="C148" s="14">
        <v>0.20169285573609</v>
      </c>
      <c r="D148" s="14">
        <v>0.18441727959068999</v>
      </c>
      <c r="E148" s="14">
        <v>0.219678691425509</v>
      </c>
      <c r="F148" s="14"/>
      <c r="G148" s="14">
        <v>0.22579310862619001</v>
      </c>
      <c r="H148" s="14">
        <v>0.18885530373201301</v>
      </c>
      <c r="I148" s="14">
        <v>0.162013167241046</v>
      </c>
      <c r="J148" s="14">
        <v>0.17316667935389499</v>
      </c>
      <c r="K148" s="14">
        <v>0.20470903806747601</v>
      </c>
      <c r="L148" s="14">
        <v>0.248747372059897</v>
      </c>
      <c r="M148" s="14"/>
      <c r="N148" s="14">
        <v>0.19327910159152301</v>
      </c>
      <c r="O148" s="14">
        <v>0.189196839335322</v>
      </c>
      <c r="P148" s="14">
        <v>0.231890470861736</v>
      </c>
      <c r="Q148" s="14">
        <v>0.191839114569446</v>
      </c>
      <c r="R148" s="14"/>
      <c r="S148" s="14">
        <v>0.30691138782566402</v>
      </c>
      <c r="T148" s="14">
        <v>8.8933661832121702E-2</v>
      </c>
      <c r="U148" s="14">
        <v>0.21554322629337899</v>
      </c>
      <c r="V148" s="14"/>
      <c r="W148" s="14">
        <v>6.4487900711514903E-2</v>
      </c>
      <c r="X148" s="14">
        <v>0.34996888880764498</v>
      </c>
      <c r="Y148" s="14">
        <v>0.14995196004064201</v>
      </c>
      <c r="Z148" s="14"/>
      <c r="AA148" s="14">
        <v>9.7150566071955505E-2</v>
      </c>
      <c r="AB148" s="14">
        <v>0.11209247115394699</v>
      </c>
      <c r="AC148" s="14">
        <v>0.20676968739004301</v>
      </c>
      <c r="AD148" s="14">
        <v>0.221966241673826</v>
      </c>
      <c r="AE148" s="14">
        <v>0.19316364889703599</v>
      </c>
      <c r="AF148" s="14">
        <v>0.184173370042269</v>
      </c>
      <c r="AG148" s="14">
        <v>0.23670890892280599</v>
      </c>
      <c r="AH148" s="14">
        <v>0.219113018330681</v>
      </c>
      <c r="AI148" s="14">
        <v>0.28033398859953501</v>
      </c>
      <c r="AJ148" s="14">
        <v>0.32331821716049702</v>
      </c>
      <c r="AK148" s="14">
        <v>0.38831975931287999</v>
      </c>
      <c r="AL148" s="14">
        <v>0</v>
      </c>
      <c r="AM148" s="14"/>
      <c r="AN148" s="14">
        <v>0.20833974895170801</v>
      </c>
      <c r="AO148" s="14">
        <v>0.19894665546840601</v>
      </c>
      <c r="AP148" s="14"/>
      <c r="AQ148" s="14">
        <v>0.18768698165117101</v>
      </c>
      <c r="AR148" s="14">
        <v>0.20496268671662901</v>
      </c>
      <c r="AS148" s="14"/>
      <c r="AT148" s="14">
        <v>0.40957201107181801</v>
      </c>
      <c r="AU148" s="14">
        <v>0.201946568942549</v>
      </c>
      <c r="AV148" s="14">
        <v>9.1827519020815998E-2</v>
      </c>
      <c r="AW148" s="14"/>
      <c r="AX148" s="14">
        <v>6.4880042647809E-2</v>
      </c>
    </row>
    <row r="149" spans="2:50" x14ac:dyDescent="0.3">
      <c r="B149" t="s">
        <v>104</v>
      </c>
      <c r="C149" s="14">
        <v>0.105768032796398</v>
      </c>
      <c r="D149" s="14">
        <v>0.11664071713320399</v>
      </c>
      <c r="E149" s="14">
        <v>9.5040598298771095E-2</v>
      </c>
      <c r="F149" s="14"/>
      <c r="G149" s="14">
        <v>9.0355237045307804E-2</v>
      </c>
      <c r="H149" s="14">
        <v>0.107491669425877</v>
      </c>
      <c r="I149" s="14">
        <v>0.10562726908245</v>
      </c>
      <c r="J149" s="14">
        <v>0.109179498636662</v>
      </c>
      <c r="K149" s="14">
        <v>0.109592022895627</v>
      </c>
      <c r="L149" s="14">
        <v>0.107613775162539</v>
      </c>
      <c r="M149" s="14"/>
      <c r="N149" s="14">
        <v>0.10694197156764799</v>
      </c>
      <c r="O149" s="14">
        <v>0.10672365241634101</v>
      </c>
      <c r="P149" s="14">
        <v>0.111622158508408</v>
      </c>
      <c r="Q149" s="14">
        <v>0.10075710269858899</v>
      </c>
      <c r="R149" s="14"/>
      <c r="S149" s="14">
        <v>0.178461045554028</v>
      </c>
      <c r="T149" s="14">
        <v>3.0617092946682498E-2</v>
      </c>
      <c r="U149" s="14">
        <v>0.112129182344456</v>
      </c>
      <c r="V149" s="14"/>
      <c r="W149" s="14">
        <v>2.8018476750789501E-2</v>
      </c>
      <c r="X149" s="14">
        <v>0.19140382309284501</v>
      </c>
      <c r="Y149" s="14">
        <v>8.14000420721252E-2</v>
      </c>
      <c r="Z149" s="14"/>
      <c r="AA149" s="14">
        <v>0.12588515030230699</v>
      </c>
      <c r="AB149" s="14">
        <v>6.0855443629319203E-2</v>
      </c>
      <c r="AC149" s="14">
        <v>0.101160285179079</v>
      </c>
      <c r="AD149" s="14">
        <v>0.110341610205756</v>
      </c>
      <c r="AE149" s="14">
        <v>0.110035563198635</v>
      </c>
      <c r="AF149" s="14">
        <v>8.3499248440632307E-2</v>
      </c>
      <c r="AG149" s="14">
        <v>9.9938969156612906E-2</v>
      </c>
      <c r="AH149" s="14">
        <v>0.145016110683897</v>
      </c>
      <c r="AI149" s="14">
        <v>0.19751355096211901</v>
      </c>
      <c r="AJ149" s="14">
        <v>0.17182120114687899</v>
      </c>
      <c r="AK149" s="14">
        <v>0.20919829799752199</v>
      </c>
      <c r="AL149" s="14">
        <v>0.263943654407992</v>
      </c>
      <c r="AM149" s="14"/>
      <c r="AN149" s="14">
        <v>0.101073471642235</v>
      </c>
      <c r="AO149" s="14">
        <v>0.107707616400348</v>
      </c>
      <c r="AP149" s="14"/>
      <c r="AQ149" s="14">
        <v>8.6440363599693107E-2</v>
      </c>
      <c r="AR149" s="14">
        <v>0.11028029751745801</v>
      </c>
      <c r="AS149" s="14"/>
      <c r="AT149" s="14">
        <v>0.25891223155399801</v>
      </c>
      <c r="AU149" s="14">
        <v>9.0729861722965002E-2</v>
      </c>
      <c r="AV149" s="14">
        <v>3.6861388925363302E-2</v>
      </c>
      <c r="AW149" s="14"/>
      <c r="AX149" s="14">
        <v>3.1456343774848301E-2</v>
      </c>
    </row>
    <row r="150" spans="2:50" x14ac:dyDescent="0.3">
      <c r="B150" t="s">
        <v>105</v>
      </c>
      <c r="C150" s="14">
        <v>7.4954973784577897E-2</v>
      </c>
      <c r="D150" s="14">
        <v>3.4590884345330399E-2</v>
      </c>
      <c r="E150" s="14">
        <v>0.11211444709945401</v>
      </c>
      <c r="F150" s="14"/>
      <c r="G150" s="14">
        <v>8.4751480168576407E-2</v>
      </c>
      <c r="H150" s="14">
        <v>8.3770934367612501E-2</v>
      </c>
      <c r="I150" s="14">
        <v>5.8293019193837101E-2</v>
      </c>
      <c r="J150" s="14">
        <v>8.9135925808169605E-2</v>
      </c>
      <c r="K150" s="14">
        <v>8.4469197725444894E-2</v>
      </c>
      <c r="L150" s="14">
        <v>5.6612863668626598E-2</v>
      </c>
      <c r="M150" s="14"/>
      <c r="N150" s="14">
        <v>7.8663832255819396E-2</v>
      </c>
      <c r="O150" s="14">
        <v>5.8967433961230997E-2</v>
      </c>
      <c r="P150" s="14">
        <v>6.6463186096809804E-2</v>
      </c>
      <c r="Q150" s="14">
        <v>8.7416976109236502E-2</v>
      </c>
      <c r="R150" s="14"/>
      <c r="S150" s="14">
        <v>5.2553186597974602E-2</v>
      </c>
      <c r="T150" s="14">
        <v>4.7062904474301101E-2</v>
      </c>
      <c r="U150" s="14">
        <v>8.05053451265898E-2</v>
      </c>
      <c r="V150" s="14"/>
      <c r="W150" s="14">
        <v>3.3326030630657998E-2</v>
      </c>
      <c r="X150" s="14">
        <v>4.5908201813871702E-2</v>
      </c>
      <c r="Y150" s="14">
        <v>0.19730537651746</v>
      </c>
      <c r="Z150" s="14"/>
      <c r="AA150" s="14">
        <v>0.28989334292667801</v>
      </c>
      <c r="AB150" s="14">
        <v>0.17766156620768001</v>
      </c>
      <c r="AC150" s="14">
        <v>0.111427919628412</v>
      </c>
      <c r="AD150" s="14">
        <v>7.5104134149447901E-2</v>
      </c>
      <c r="AE150" s="14">
        <v>4.5425033180202003E-2</v>
      </c>
      <c r="AF150" s="14">
        <v>3.7786391454599701E-2</v>
      </c>
      <c r="AG150" s="14">
        <v>3.9726399315939097E-2</v>
      </c>
      <c r="AH150" s="14">
        <v>0</v>
      </c>
      <c r="AI150" s="14">
        <v>5.28049500947744E-2</v>
      </c>
      <c r="AJ150" s="14">
        <v>0</v>
      </c>
      <c r="AK150" s="14">
        <v>9.69114450701897E-2</v>
      </c>
      <c r="AL150" s="14">
        <v>0</v>
      </c>
      <c r="AM150" s="14"/>
      <c r="AN150" s="14">
        <v>6.1288189921252803E-2</v>
      </c>
      <c r="AO150" s="14">
        <v>8.0601480248026505E-2</v>
      </c>
      <c r="AP150" s="14"/>
      <c r="AQ150" s="14">
        <v>5.96811515953709E-2</v>
      </c>
      <c r="AR150" s="14">
        <v>7.8520821705436603E-2</v>
      </c>
      <c r="AS150" s="14"/>
      <c r="AT150" s="14">
        <v>4.6466247735509697E-2</v>
      </c>
      <c r="AU150" s="14">
        <v>6.66456936375526E-2</v>
      </c>
      <c r="AV150" s="14">
        <v>3.4170129897877398E-2</v>
      </c>
      <c r="AW150" s="14"/>
      <c r="AX150" s="14">
        <v>4.9709438038934503E-2</v>
      </c>
    </row>
    <row r="151" spans="2:50" x14ac:dyDescent="0.3">
      <c r="B151" t="s">
        <v>106</v>
      </c>
      <c r="C151" s="14">
        <v>0.39296289673210499</v>
      </c>
      <c r="D151" s="14">
        <v>0.44967831969126698</v>
      </c>
      <c r="E151" s="14">
        <v>0.34039387441061503</v>
      </c>
      <c r="F151" s="14"/>
      <c r="G151" s="14">
        <v>0.29670694562991001</v>
      </c>
      <c r="H151" s="14">
        <v>0.43178185670896202</v>
      </c>
      <c r="I151" s="14">
        <v>0.40669025800268199</v>
      </c>
      <c r="J151" s="14">
        <v>0.39602786257664302</v>
      </c>
      <c r="K151" s="14">
        <v>0.41031142201086401</v>
      </c>
      <c r="L151" s="14">
        <v>0.38834551379511001</v>
      </c>
      <c r="M151" s="14"/>
      <c r="N151" s="14">
        <v>0.37049488615829501</v>
      </c>
      <c r="O151" s="14">
        <v>0.41345301758617198</v>
      </c>
      <c r="P151" s="14">
        <v>0.36366919753042698</v>
      </c>
      <c r="Q151" s="14">
        <v>0.41243180381029199</v>
      </c>
      <c r="R151" s="14"/>
      <c r="S151" s="14">
        <v>0.23421644556972199</v>
      </c>
      <c r="T151" s="14">
        <v>0.64961651297777201</v>
      </c>
      <c r="U151" s="14">
        <v>0.31475368663865699</v>
      </c>
      <c r="V151" s="14"/>
      <c r="W151" s="14">
        <v>0.69293668617493098</v>
      </c>
      <c r="X151" s="14">
        <v>0.19653508070334799</v>
      </c>
      <c r="Y151" s="14">
        <v>0.24799051663729099</v>
      </c>
      <c r="Z151" s="14"/>
      <c r="AA151" s="14">
        <v>0.27014950675383698</v>
      </c>
      <c r="AB151" s="14">
        <v>0.31308274626176502</v>
      </c>
      <c r="AC151" s="14">
        <v>0.32482139266535098</v>
      </c>
      <c r="AD151" s="14">
        <v>0.37468796078392302</v>
      </c>
      <c r="AE151" s="14">
        <v>0.44249637337112802</v>
      </c>
      <c r="AF151" s="14">
        <v>0.46284736642874502</v>
      </c>
      <c r="AG151" s="14">
        <v>0.42286840878984699</v>
      </c>
      <c r="AH151" s="14">
        <v>0.47744463362595502</v>
      </c>
      <c r="AI151" s="14">
        <v>0.36898176362009999</v>
      </c>
      <c r="AJ151" s="14">
        <v>0.27343204633773999</v>
      </c>
      <c r="AK151" s="14">
        <v>0.22369301003830999</v>
      </c>
      <c r="AL151" s="14">
        <v>0.246711368245253</v>
      </c>
      <c r="AM151" s="14"/>
      <c r="AN151" s="14">
        <v>0.42712163685818899</v>
      </c>
      <c r="AO151" s="14">
        <v>0.37885002651815702</v>
      </c>
      <c r="AP151" s="14"/>
      <c r="AQ151" s="14">
        <v>0.381438048781574</v>
      </c>
      <c r="AR151" s="14">
        <v>0.39565350387637699</v>
      </c>
      <c r="AS151" s="14"/>
      <c r="AT151" s="14">
        <v>0.123826135425748</v>
      </c>
      <c r="AU151" s="14">
        <v>0.30603605968992598</v>
      </c>
      <c r="AV151" s="14">
        <v>0.66706263930068299</v>
      </c>
      <c r="AW151" s="14"/>
      <c r="AX151" s="14">
        <v>0.49735413853904398</v>
      </c>
    </row>
    <row r="152" spans="2:50" x14ac:dyDescent="0.3">
      <c r="B152" t="s">
        <v>107</v>
      </c>
      <c r="C152" s="14">
        <v>0.30746088853248799</v>
      </c>
      <c r="D152" s="14">
        <v>0.30105799672389399</v>
      </c>
      <c r="E152" s="14">
        <v>0.31471928972427998</v>
      </c>
      <c r="F152" s="14"/>
      <c r="G152" s="14">
        <v>0.31614834567149802</v>
      </c>
      <c r="H152" s="14">
        <v>0.29634697315788999</v>
      </c>
      <c r="I152" s="14">
        <v>0.26764043632349499</v>
      </c>
      <c r="J152" s="14">
        <v>0.282346177990557</v>
      </c>
      <c r="K152" s="14">
        <v>0.31430106096310201</v>
      </c>
      <c r="L152" s="14">
        <v>0.356361147222435</v>
      </c>
      <c r="M152" s="14"/>
      <c r="N152" s="14">
        <v>0.30022107315917101</v>
      </c>
      <c r="O152" s="14">
        <v>0.29592049175166302</v>
      </c>
      <c r="P152" s="14">
        <v>0.34351262937014398</v>
      </c>
      <c r="Q152" s="14">
        <v>0.29259621726803497</v>
      </c>
      <c r="R152" s="14"/>
      <c r="S152" s="14">
        <v>0.48537243337969199</v>
      </c>
      <c r="T152" s="14">
        <v>0.119550754778804</v>
      </c>
      <c r="U152" s="14">
        <v>0.32767240863783598</v>
      </c>
      <c r="V152" s="14"/>
      <c r="W152" s="14">
        <v>9.2506377462304404E-2</v>
      </c>
      <c r="X152" s="14">
        <v>0.54137271190048997</v>
      </c>
      <c r="Y152" s="14">
        <v>0.23135200211276699</v>
      </c>
      <c r="Z152" s="14"/>
      <c r="AA152" s="14">
        <v>0.22303571637426201</v>
      </c>
      <c r="AB152" s="14">
        <v>0.17294791478326699</v>
      </c>
      <c r="AC152" s="14">
        <v>0.30792997256912202</v>
      </c>
      <c r="AD152" s="14">
        <v>0.332307851879583</v>
      </c>
      <c r="AE152" s="14">
        <v>0.30319921209567102</v>
      </c>
      <c r="AF152" s="14">
        <v>0.26767261848290103</v>
      </c>
      <c r="AG152" s="14">
        <v>0.33664787807941898</v>
      </c>
      <c r="AH152" s="14">
        <v>0.364129129014577</v>
      </c>
      <c r="AI152" s="14">
        <v>0.47784753956165399</v>
      </c>
      <c r="AJ152" s="14">
        <v>0.49513941830737601</v>
      </c>
      <c r="AK152" s="14">
        <v>0.59751805731040197</v>
      </c>
      <c r="AL152" s="14">
        <v>0.263943654407992</v>
      </c>
      <c r="AM152" s="14"/>
      <c r="AN152" s="14">
        <v>0.30941322059394299</v>
      </c>
      <c r="AO152" s="14">
        <v>0.30665427186875399</v>
      </c>
      <c r="AP152" s="14"/>
      <c r="AQ152" s="14">
        <v>0.27412734525086402</v>
      </c>
      <c r="AR152" s="14">
        <v>0.31524298423408798</v>
      </c>
      <c r="AS152" s="14"/>
      <c r="AT152" s="14">
        <v>0.66848424262581596</v>
      </c>
      <c r="AU152" s="14">
        <v>0.29267643066551402</v>
      </c>
      <c r="AV152" s="14">
        <v>0.12868890794617899</v>
      </c>
      <c r="AW152" s="14"/>
      <c r="AX152" s="14">
        <v>9.6336386422657294E-2</v>
      </c>
    </row>
    <row r="153" spans="2:50" x14ac:dyDescent="0.3">
      <c r="B153" t="s">
        <v>108</v>
      </c>
      <c r="C153" s="14">
        <v>8.5502008199617605E-2</v>
      </c>
      <c r="D153" s="14">
        <v>0.14862032296737299</v>
      </c>
      <c r="E153" s="14">
        <v>2.5674584686334601E-2</v>
      </c>
      <c r="F153" s="14"/>
      <c r="G153" s="14">
        <v>-1.94414000415877E-2</v>
      </c>
      <c r="H153" s="14">
        <v>0.135434883551072</v>
      </c>
      <c r="I153" s="14">
        <v>0.139049821679187</v>
      </c>
      <c r="J153" s="14">
        <v>0.113681684586086</v>
      </c>
      <c r="K153" s="14">
        <v>9.6010361047762102E-2</v>
      </c>
      <c r="L153" s="14">
        <v>3.1984366572674602E-2</v>
      </c>
      <c r="M153" s="14"/>
      <c r="N153" s="14">
        <v>7.0273812999123497E-2</v>
      </c>
      <c r="O153" s="14">
        <v>0.117532525834509</v>
      </c>
      <c r="P153" s="14">
        <v>2.0156568160282402E-2</v>
      </c>
      <c r="Q153" s="14">
        <v>0.119835586542257</v>
      </c>
      <c r="R153" s="14"/>
      <c r="S153" s="14">
        <v>-0.25115598780997</v>
      </c>
      <c r="T153" s="14">
        <v>0.53006575819896795</v>
      </c>
      <c r="U153" s="14">
        <v>-1.29187219991789E-2</v>
      </c>
      <c r="V153" s="14"/>
      <c r="W153" s="14">
        <v>0.60043030871262704</v>
      </c>
      <c r="X153" s="14">
        <v>-0.344837631197142</v>
      </c>
      <c r="Y153" s="14">
        <v>1.66385145245244E-2</v>
      </c>
      <c r="Z153" s="14"/>
      <c r="AA153" s="14">
        <v>4.7113790379574798E-2</v>
      </c>
      <c r="AB153" s="14">
        <v>0.14013483147849901</v>
      </c>
      <c r="AC153" s="14">
        <v>1.68914200962293E-2</v>
      </c>
      <c r="AD153" s="14">
        <v>4.2380108904340401E-2</v>
      </c>
      <c r="AE153" s="14">
        <v>0.13929716127545699</v>
      </c>
      <c r="AF153" s="14">
        <v>0.195174747945844</v>
      </c>
      <c r="AG153" s="14">
        <v>8.6220530710427706E-2</v>
      </c>
      <c r="AH153" s="14">
        <v>0.113315504611377</v>
      </c>
      <c r="AI153" s="14">
        <v>-0.108865775941553</v>
      </c>
      <c r="AJ153" s="14">
        <v>-0.221707371969635</v>
      </c>
      <c r="AK153" s="14">
        <v>-0.37382504727209198</v>
      </c>
      <c r="AL153" s="14">
        <v>-1.7232286162738801E-2</v>
      </c>
      <c r="AM153" s="14"/>
      <c r="AN153" s="14">
        <v>0.117708416264246</v>
      </c>
      <c r="AO153" s="14">
        <v>7.2195754649402796E-2</v>
      </c>
      <c r="AP153" s="14"/>
      <c r="AQ153" s="14">
        <v>0.10731070353071</v>
      </c>
      <c r="AR153" s="14">
        <v>8.0410519642289097E-2</v>
      </c>
      <c r="AS153" s="14"/>
      <c r="AT153" s="14">
        <v>-0.54465810720006802</v>
      </c>
      <c r="AU153" s="14">
        <v>1.33596290244118E-2</v>
      </c>
      <c r="AV153" s="14">
        <v>0.53837373135450395</v>
      </c>
      <c r="AW153" s="14"/>
      <c r="AX153" s="14">
        <v>0.40101775211638702</v>
      </c>
    </row>
    <row r="154" spans="2:50" x14ac:dyDescent="0.3"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</row>
    <row r="155" spans="2:50" x14ac:dyDescent="0.3">
      <c r="B155" s="6" t="s">
        <v>114</v>
      </c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</row>
    <row r="156" spans="2:50" x14ac:dyDescent="0.3">
      <c r="B156" s="24" t="s">
        <v>82</v>
      </c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</row>
    <row r="157" spans="2:50" x14ac:dyDescent="0.3">
      <c r="B157" t="s">
        <v>100</v>
      </c>
      <c r="C157" s="14">
        <v>0.143275621078331</v>
      </c>
      <c r="D157" s="14">
        <v>0.17980601481540301</v>
      </c>
      <c r="E157" s="14">
        <v>0.106448084172514</v>
      </c>
      <c r="F157" s="14"/>
      <c r="G157" s="14">
        <v>0.126569116892565</v>
      </c>
      <c r="H157" s="14">
        <v>0.20084972394039</v>
      </c>
      <c r="I157" s="14">
        <v>0.148643051692572</v>
      </c>
      <c r="J157" s="14">
        <v>0.14118260143478101</v>
      </c>
      <c r="K157" s="14">
        <v>0.121523478905432</v>
      </c>
      <c r="L157" s="14">
        <v>0.118457347851967</v>
      </c>
      <c r="M157" s="14"/>
      <c r="N157" s="14">
        <v>0.13931234602627601</v>
      </c>
      <c r="O157" s="14">
        <v>0.14150742175865799</v>
      </c>
      <c r="P157" s="14">
        <v>0.14788425529297899</v>
      </c>
      <c r="Q157" s="14">
        <v>0.142952461896418</v>
      </c>
      <c r="R157" s="14"/>
      <c r="S157" s="14">
        <v>0.109913987551035</v>
      </c>
      <c r="T157" s="14">
        <v>0.19963845305227401</v>
      </c>
      <c r="U157" s="14">
        <v>0.12609775593860401</v>
      </c>
      <c r="V157" s="14"/>
      <c r="W157" s="14">
        <v>0.226430495840233</v>
      </c>
      <c r="X157" s="14">
        <v>9.9937019739124597E-2</v>
      </c>
      <c r="Y157" s="14">
        <v>7.0921232734873496E-2</v>
      </c>
      <c r="Z157" s="14"/>
      <c r="AA157" s="14">
        <v>0.10665005559842999</v>
      </c>
      <c r="AB157" s="14">
        <v>0.137397996689543</v>
      </c>
      <c r="AC157" s="14">
        <v>7.7934373109770305E-2</v>
      </c>
      <c r="AD157" s="14">
        <v>0.115635721487587</v>
      </c>
      <c r="AE157" s="14">
        <v>0.14320466185477199</v>
      </c>
      <c r="AF157" s="14">
        <v>0.220577461042367</v>
      </c>
      <c r="AG157" s="14">
        <v>0.183499955400622</v>
      </c>
      <c r="AH157" s="14">
        <v>0.159609546809902</v>
      </c>
      <c r="AI157" s="14">
        <v>0.137085299021413</v>
      </c>
      <c r="AJ157" s="14">
        <v>8.5508302374084605E-2</v>
      </c>
      <c r="AK157" s="14">
        <v>0</v>
      </c>
      <c r="AL157" s="14">
        <v>0.123594474648633</v>
      </c>
      <c r="AM157" s="14"/>
      <c r="AN157" s="14">
        <v>0.156726315567281</v>
      </c>
      <c r="AO157" s="14">
        <v>0.13771839312117201</v>
      </c>
      <c r="AP157" s="14"/>
      <c r="AQ157" s="14">
        <v>0.130807092427313</v>
      </c>
      <c r="AR157" s="14">
        <v>0.14618654124066099</v>
      </c>
      <c r="AS157" s="14"/>
      <c r="AT157" s="14">
        <v>9.3784045205281705E-2</v>
      </c>
      <c r="AU157" s="14">
        <v>9.7657203475649101E-2</v>
      </c>
      <c r="AV157" s="14">
        <v>0.22344926501342199</v>
      </c>
      <c r="AW157" s="14"/>
      <c r="AX157" s="14">
        <v>0.18997202586279399</v>
      </c>
    </row>
    <row r="158" spans="2:50" x14ac:dyDescent="0.3">
      <c r="B158" t="s">
        <v>101</v>
      </c>
      <c r="C158" s="14">
        <v>0.29271720504773002</v>
      </c>
      <c r="D158" s="14">
        <v>0.32610814953435802</v>
      </c>
      <c r="E158" s="14">
        <v>0.26235830411330802</v>
      </c>
      <c r="F158" s="14"/>
      <c r="G158" s="14">
        <v>0.225966825735641</v>
      </c>
      <c r="H158" s="14">
        <v>0.29956150088752298</v>
      </c>
      <c r="I158" s="14">
        <v>0.32789641614262199</v>
      </c>
      <c r="J158" s="14">
        <v>0.31172490860084601</v>
      </c>
      <c r="K158" s="14">
        <v>0.30453199437150902</v>
      </c>
      <c r="L158" s="14">
        <v>0.27408746389190303</v>
      </c>
      <c r="M158" s="14"/>
      <c r="N158" s="14">
        <v>0.27423557324209302</v>
      </c>
      <c r="O158" s="14">
        <v>0.28459347424640402</v>
      </c>
      <c r="P158" s="14">
        <v>0.31982187546062302</v>
      </c>
      <c r="Q158" s="14">
        <v>0.28735263377000803</v>
      </c>
      <c r="R158" s="14"/>
      <c r="S158" s="14">
        <v>0.27002550782415302</v>
      </c>
      <c r="T158" s="14">
        <v>0.36606869886450999</v>
      </c>
      <c r="U158" s="14">
        <v>0.25251758922978501</v>
      </c>
      <c r="V158" s="14"/>
      <c r="W158" s="14">
        <v>0.36177410360468898</v>
      </c>
      <c r="X158" s="14">
        <v>0.252019204787027</v>
      </c>
      <c r="Y158" s="14">
        <v>0.25953572187046298</v>
      </c>
      <c r="Z158" s="14"/>
      <c r="AA158" s="14">
        <v>0.17143945011843501</v>
      </c>
      <c r="AB158" s="14">
        <v>0.23663087755745099</v>
      </c>
      <c r="AC158" s="14">
        <v>0.263750812751743</v>
      </c>
      <c r="AD158" s="14">
        <v>0.267568458657506</v>
      </c>
      <c r="AE158" s="14">
        <v>0.32967365393507297</v>
      </c>
      <c r="AF158" s="14">
        <v>0.29770972478132302</v>
      </c>
      <c r="AG158" s="14">
        <v>0.36786684905592498</v>
      </c>
      <c r="AH158" s="14">
        <v>0.323439893991678</v>
      </c>
      <c r="AI158" s="14">
        <v>0.27239199958413501</v>
      </c>
      <c r="AJ158" s="14">
        <v>0.264609536424744</v>
      </c>
      <c r="AK158" s="14">
        <v>0.22369301003830999</v>
      </c>
      <c r="AL158" s="14">
        <v>0.246711368245253</v>
      </c>
      <c r="AM158" s="14"/>
      <c r="AN158" s="14">
        <v>0.32553121403735802</v>
      </c>
      <c r="AO158" s="14">
        <v>0.27915991785386401</v>
      </c>
      <c r="AP158" s="14"/>
      <c r="AQ158" s="14">
        <v>0.29205145584555697</v>
      </c>
      <c r="AR158" s="14">
        <v>0.29287263178891998</v>
      </c>
      <c r="AS158" s="14"/>
      <c r="AT158" s="14">
        <v>0.211686731337698</v>
      </c>
      <c r="AU158" s="14">
        <v>0.29645811908838798</v>
      </c>
      <c r="AV158" s="14">
        <v>0.36898613730899499</v>
      </c>
      <c r="AW158" s="14"/>
      <c r="AX158" s="14">
        <v>0.36827092726013599</v>
      </c>
    </row>
    <row r="159" spans="2:50" x14ac:dyDescent="0.3">
      <c r="B159" t="s">
        <v>102</v>
      </c>
      <c r="C159" s="14">
        <v>0.24034704043347099</v>
      </c>
      <c r="D159" s="14">
        <v>0.20956079170002201</v>
      </c>
      <c r="E159" s="14">
        <v>0.27145297712158001</v>
      </c>
      <c r="F159" s="14"/>
      <c r="G159" s="14">
        <v>0.29729060838129201</v>
      </c>
      <c r="H159" s="14">
        <v>0.210137454870893</v>
      </c>
      <c r="I159" s="14">
        <v>0.21257343378465901</v>
      </c>
      <c r="J159" s="14">
        <v>0.24679685564496401</v>
      </c>
      <c r="K159" s="14">
        <v>0.22647317996732799</v>
      </c>
      <c r="L159" s="14">
        <v>0.26097842470843002</v>
      </c>
      <c r="M159" s="14"/>
      <c r="N159" s="14">
        <v>0.242565678353409</v>
      </c>
      <c r="O159" s="14">
        <v>0.23749035912260799</v>
      </c>
      <c r="P159" s="14">
        <v>0.245390172969808</v>
      </c>
      <c r="Q159" s="14">
        <v>0.23741243470746901</v>
      </c>
      <c r="R159" s="14"/>
      <c r="S159" s="14">
        <v>0.23392752438923201</v>
      </c>
      <c r="T159" s="14">
        <v>0.22130804262530601</v>
      </c>
      <c r="U159" s="14">
        <v>0.28067936204920901</v>
      </c>
      <c r="V159" s="14"/>
      <c r="W159" s="14">
        <v>0.21141934444815599</v>
      </c>
      <c r="X159" s="14">
        <v>0.23198564026239299</v>
      </c>
      <c r="Y159" s="14">
        <v>0.32148091866810302</v>
      </c>
      <c r="Z159" s="14"/>
      <c r="AA159" s="14">
        <v>0.21651410032788301</v>
      </c>
      <c r="AB159" s="14">
        <v>0.26488264340169099</v>
      </c>
      <c r="AC159" s="14">
        <v>0.29241643913521098</v>
      </c>
      <c r="AD159" s="14">
        <v>0.26793947129925</v>
      </c>
      <c r="AE159" s="14">
        <v>0.24431914638461699</v>
      </c>
      <c r="AF159" s="14">
        <v>0.22607947807877901</v>
      </c>
      <c r="AG159" s="14">
        <v>0.17185399621546099</v>
      </c>
      <c r="AH159" s="14">
        <v>0.18552423264249901</v>
      </c>
      <c r="AI159" s="14">
        <v>0.275445010268146</v>
      </c>
      <c r="AJ159" s="14">
        <v>0.269183290759413</v>
      </c>
      <c r="AK159" s="14">
        <v>0.402296691662624</v>
      </c>
      <c r="AL159" s="14">
        <v>0.24942570470377701</v>
      </c>
      <c r="AM159" s="14"/>
      <c r="AN159" s="14">
        <v>0.215999624885821</v>
      </c>
      <c r="AO159" s="14">
        <v>0.25040630826362997</v>
      </c>
      <c r="AP159" s="14"/>
      <c r="AQ159" s="14">
        <v>0.24338818231937601</v>
      </c>
      <c r="AR159" s="14">
        <v>0.23963705118935399</v>
      </c>
      <c r="AS159" s="14"/>
      <c r="AT159" s="14">
        <v>0.20753547293234401</v>
      </c>
      <c r="AU159" s="14">
        <v>0.30438131915290201</v>
      </c>
      <c r="AV159" s="14">
        <v>0.19899346522962999</v>
      </c>
      <c r="AW159" s="14"/>
      <c r="AX159" s="14">
        <v>0.26090430828861699</v>
      </c>
    </row>
    <row r="160" spans="2:50" x14ac:dyDescent="0.3">
      <c r="B160" t="s">
        <v>103</v>
      </c>
      <c r="C160" s="14">
        <v>0.17828881775257499</v>
      </c>
      <c r="D160" s="14">
        <v>0.16387869781770401</v>
      </c>
      <c r="E160" s="14">
        <v>0.19109326747469799</v>
      </c>
      <c r="F160" s="14"/>
      <c r="G160" s="14">
        <v>0.20073177523230901</v>
      </c>
      <c r="H160" s="14">
        <v>0.152535519133217</v>
      </c>
      <c r="I160" s="14">
        <v>0.17248419124645301</v>
      </c>
      <c r="J160" s="14">
        <v>0.151077354434664</v>
      </c>
      <c r="K160" s="14">
        <v>0.184249647391589</v>
      </c>
      <c r="L160" s="14">
        <v>0.20775012997064499</v>
      </c>
      <c r="M160" s="14"/>
      <c r="N160" s="14">
        <v>0.20520554860968501</v>
      </c>
      <c r="O160" s="14">
        <v>0.199269923514618</v>
      </c>
      <c r="P160" s="14">
        <v>0.15210409488936699</v>
      </c>
      <c r="Q160" s="14">
        <v>0.17227940136991099</v>
      </c>
      <c r="R160" s="14"/>
      <c r="S160" s="14">
        <v>0.23456578131726699</v>
      </c>
      <c r="T160" s="14">
        <v>0.11470091962777799</v>
      </c>
      <c r="U160" s="14">
        <v>0.19167670999994199</v>
      </c>
      <c r="V160" s="14"/>
      <c r="W160" s="14">
        <v>0.11109643221014701</v>
      </c>
      <c r="X160" s="14">
        <v>0.26147982401980602</v>
      </c>
      <c r="Y160" s="14">
        <v>0.13804966891725201</v>
      </c>
      <c r="Z160" s="14"/>
      <c r="AA160" s="14">
        <v>9.3719561432605805E-2</v>
      </c>
      <c r="AB160" s="14">
        <v>0.120578361060172</v>
      </c>
      <c r="AC160" s="14">
        <v>0.20164160554285199</v>
      </c>
      <c r="AD160" s="14">
        <v>0.19205313536486401</v>
      </c>
      <c r="AE160" s="14">
        <v>0.176785137830727</v>
      </c>
      <c r="AF160" s="14">
        <v>0.167377663618444</v>
      </c>
      <c r="AG160" s="14">
        <v>0.17771188712487901</v>
      </c>
      <c r="AH160" s="14">
        <v>0.23627206755246399</v>
      </c>
      <c r="AI160" s="14">
        <v>0.16672897359106101</v>
      </c>
      <c r="AJ160" s="14">
        <v>0.29313207032002597</v>
      </c>
      <c r="AK160" s="14">
        <v>0.153709082001136</v>
      </c>
      <c r="AL160" s="14">
        <v>0.116324797994345</v>
      </c>
      <c r="AM160" s="14"/>
      <c r="AN160" s="14">
        <v>0.15803897508791601</v>
      </c>
      <c r="AO160" s="14">
        <v>0.18665515094649099</v>
      </c>
      <c r="AP160" s="14"/>
      <c r="AQ160" s="14">
        <v>0.20058056568415</v>
      </c>
      <c r="AR160" s="14">
        <v>0.17308455505857201</v>
      </c>
      <c r="AS160" s="14"/>
      <c r="AT160" s="14">
        <v>0.300203424594992</v>
      </c>
      <c r="AU160" s="14">
        <v>0.17262079826342799</v>
      </c>
      <c r="AV160" s="14">
        <v>0.118846639616039</v>
      </c>
      <c r="AW160" s="14"/>
      <c r="AX160" s="14">
        <v>0.119171448576134</v>
      </c>
    </row>
    <row r="161" spans="2:50" x14ac:dyDescent="0.3">
      <c r="B161" t="s">
        <v>104</v>
      </c>
      <c r="C161" s="14">
        <v>7.3001148496699003E-2</v>
      </c>
      <c r="D161" s="14">
        <v>7.8857287911018897E-2</v>
      </c>
      <c r="E161" s="14">
        <v>6.8027353117963096E-2</v>
      </c>
      <c r="F161" s="14"/>
      <c r="G161" s="14">
        <v>6.3797377742279296E-2</v>
      </c>
      <c r="H161" s="14">
        <v>7.5435094824899407E-2</v>
      </c>
      <c r="I161" s="14">
        <v>6.5213027542986093E-2</v>
      </c>
      <c r="J161" s="14">
        <v>5.3975809296793298E-2</v>
      </c>
      <c r="K161" s="14">
        <v>9.0116806365256305E-2</v>
      </c>
      <c r="L161" s="14">
        <v>8.3199642080655001E-2</v>
      </c>
      <c r="M161" s="14"/>
      <c r="N161" s="14">
        <v>6.6081393520868101E-2</v>
      </c>
      <c r="O161" s="14">
        <v>6.8465992981819601E-2</v>
      </c>
      <c r="P161" s="14">
        <v>7.4964129110730304E-2</v>
      </c>
      <c r="Q161" s="14">
        <v>7.7313859782006805E-2</v>
      </c>
      <c r="R161" s="14"/>
      <c r="S161" s="14">
        <v>0.10383947515985301</v>
      </c>
      <c r="T161" s="14">
        <v>4.3508459106919202E-2</v>
      </c>
      <c r="U161" s="14">
        <v>7.2165637443673603E-2</v>
      </c>
      <c r="V161" s="14"/>
      <c r="W161" s="14">
        <v>4.3007009520542497E-2</v>
      </c>
      <c r="X161" s="14">
        <v>0.114970098265406</v>
      </c>
      <c r="Y161" s="14">
        <v>5.0603483983256398E-2</v>
      </c>
      <c r="Z161" s="14"/>
      <c r="AA161" s="14">
        <v>9.2600940366364098E-2</v>
      </c>
      <c r="AB161" s="14">
        <v>5.2567503939723599E-2</v>
      </c>
      <c r="AC161" s="14">
        <v>9.5623262239069404E-2</v>
      </c>
      <c r="AD161" s="14">
        <v>7.3789282135272194E-2</v>
      </c>
      <c r="AE161" s="14">
        <v>7.62279754103697E-2</v>
      </c>
      <c r="AF161" s="14">
        <v>5.6424509460726503E-2</v>
      </c>
      <c r="AG161" s="14">
        <v>7.1324523056410405E-2</v>
      </c>
      <c r="AH161" s="14">
        <v>8.6128284170307295E-2</v>
      </c>
      <c r="AI161" s="14">
        <v>8.2191795021097303E-2</v>
      </c>
      <c r="AJ161" s="14">
        <v>7.07148966065866E-2</v>
      </c>
      <c r="AK161" s="14">
        <v>0.12338977122774</v>
      </c>
      <c r="AL161" s="14">
        <v>0.263943654407992</v>
      </c>
      <c r="AM161" s="14"/>
      <c r="AN161" s="14">
        <v>7.5948004903031899E-2</v>
      </c>
      <c r="AO161" s="14">
        <v>7.1783638663250604E-2</v>
      </c>
      <c r="AP161" s="14"/>
      <c r="AQ161" s="14">
        <v>5.3204448026064902E-2</v>
      </c>
      <c r="AR161" s="14">
        <v>7.7622913915898206E-2</v>
      </c>
      <c r="AS161" s="14"/>
      <c r="AT161" s="14">
        <v>0.14465639833551699</v>
      </c>
      <c r="AU161" s="14">
        <v>6.3322530424869003E-2</v>
      </c>
      <c r="AV161" s="14">
        <v>4.6318024305745997E-2</v>
      </c>
      <c r="AW161" s="14"/>
      <c r="AX161" s="14">
        <v>3.3408526810333697E-2</v>
      </c>
    </row>
    <row r="162" spans="2:50" x14ac:dyDescent="0.3">
      <c r="B162" t="s">
        <v>105</v>
      </c>
      <c r="C162" s="14">
        <v>7.2370167191193796E-2</v>
      </c>
      <c r="D162" s="14">
        <v>4.1789058221494799E-2</v>
      </c>
      <c r="E162" s="14">
        <v>0.100620013999936</v>
      </c>
      <c r="F162" s="14"/>
      <c r="G162" s="14">
        <v>8.5644296015913501E-2</v>
      </c>
      <c r="H162" s="14">
        <v>6.1480706343076903E-2</v>
      </c>
      <c r="I162" s="14">
        <v>7.3189879590707704E-2</v>
      </c>
      <c r="J162" s="14">
        <v>9.5242470587951905E-2</v>
      </c>
      <c r="K162" s="14">
        <v>7.3104892998885604E-2</v>
      </c>
      <c r="L162" s="14">
        <v>5.55269914963996E-2</v>
      </c>
      <c r="M162" s="14"/>
      <c r="N162" s="14">
        <v>7.2599460247669195E-2</v>
      </c>
      <c r="O162" s="14">
        <v>6.8672828375892794E-2</v>
      </c>
      <c r="P162" s="14">
        <v>5.9835472276493003E-2</v>
      </c>
      <c r="Q162" s="14">
        <v>8.2689208474186898E-2</v>
      </c>
      <c r="R162" s="14"/>
      <c r="S162" s="14">
        <v>4.7727723758460502E-2</v>
      </c>
      <c r="T162" s="14">
        <v>5.4775426723213602E-2</v>
      </c>
      <c r="U162" s="14">
        <v>7.6862945338787098E-2</v>
      </c>
      <c r="V162" s="14"/>
      <c r="W162" s="14">
        <v>4.6272614376231903E-2</v>
      </c>
      <c r="X162" s="14">
        <v>3.9608212926244203E-2</v>
      </c>
      <c r="Y162" s="14">
        <v>0.15940897382605199</v>
      </c>
      <c r="Z162" s="14"/>
      <c r="AA162" s="14">
        <v>0.31907589215628102</v>
      </c>
      <c r="AB162" s="14">
        <v>0.18794261735141901</v>
      </c>
      <c r="AC162" s="14">
        <v>6.8633507221355E-2</v>
      </c>
      <c r="AD162" s="14">
        <v>8.3013931055520601E-2</v>
      </c>
      <c r="AE162" s="14">
        <v>2.97894245844409E-2</v>
      </c>
      <c r="AF162" s="14">
        <v>3.1831163018360101E-2</v>
      </c>
      <c r="AG162" s="14">
        <v>2.7742789146702598E-2</v>
      </c>
      <c r="AH162" s="14">
        <v>9.0259748331492796E-3</v>
      </c>
      <c r="AI162" s="14">
        <v>6.6156922514147301E-2</v>
      </c>
      <c r="AJ162" s="14">
        <v>1.6851903515145799E-2</v>
      </c>
      <c r="AK162" s="14">
        <v>9.69114450701897E-2</v>
      </c>
      <c r="AL162" s="14">
        <v>0</v>
      </c>
      <c r="AM162" s="14"/>
      <c r="AN162" s="14">
        <v>6.7755865518592195E-2</v>
      </c>
      <c r="AO162" s="14">
        <v>7.4276591151593602E-2</v>
      </c>
      <c r="AP162" s="14"/>
      <c r="AQ162" s="14">
        <v>7.9968255697538598E-2</v>
      </c>
      <c r="AR162" s="14">
        <v>7.05963068065944E-2</v>
      </c>
      <c r="AS162" s="14"/>
      <c r="AT162" s="14">
        <v>4.21339275941678E-2</v>
      </c>
      <c r="AU162" s="14">
        <v>6.5560029594763605E-2</v>
      </c>
      <c r="AV162" s="14">
        <v>4.3406468526168203E-2</v>
      </c>
      <c r="AW162" s="14"/>
      <c r="AX162" s="14">
        <v>2.8272763201985799E-2</v>
      </c>
    </row>
    <row r="163" spans="2:50" x14ac:dyDescent="0.3">
      <c r="B163" t="s">
        <v>106</v>
      </c>
      <c r="C163" s="14">
        <v>0.43599282612606099</v>
      </c>
      <c r="D163" s="14">
        <v>0.50591416434976</v>
      </c>
      <c r="E163" s="14">
        <v>0.36880638828582302</v>
      </c>
      <c r="F163" s="14"/>
      <c r="G163" s="14">
        <v>0.35253594262820598</v>
      </c>
      <c r="H163" s="14">
        <v>0.500411224827914</v>
      </c>
      <c r="I163" s="14">
        <v>0.47653946783519402</v>
      </c>
      <c r="J163" s="14">
        <v>0.45290751003562701</v>
      </c>
      <c r="K163" s="14">
        <v>0.42605547327694099</v>
      </c>
      <c r="L163" s="14">
        <v>0.39254481174387001</v>
      </c>
      <c r="M163" s="14"/>
      <c r="N163" s="14">
        <v>0.41354791926836898</v>
      </c>
      <c r="O163" s="14">
        <v>0.42610089600506201</v>
      </c>
      <c r="P163" s="14">
        <v>0.46770613075360201</v>
      </c>
      <c r="Q163" s="14">
        <v>0.430305095666425</v>
      </c>
      <c r="R163" s="14"/>
      <c r="S163" s="14">
        <v>0.37993949537518801</v>
      </c>
      <c r="T163" s="14">
        <v>0.565707151916783</v>
      </c>
      <c r="U163" s="14">
        <v>0.37861534516838902</v>
      </c>
      <c r="V163" s="14"/>
      <c r="W163" s="14">
        <v>0.58820459944492298</v>
      </c>
      <c r="X163" s="14">
        <v>0.351956224526151</v>
      </c>
      <c r="Y163" s="14">
        <v>0.33045695460533703</v>
      </c>
      <c r="Z163" s="14"/>
      <c r="AA163" s="14">
        <v>0.27808950571686603</v>
      </c>
      <c r="AB163" s="14">
        <v>0.37402887424699399</v>
      </c>
      <c r="AC163" s="14">
        <v>0.34168518586151297</v>
      </c>
      <c r="AD163" s="14">
        <v>0.383204180145093</v>
      </c>
      <c r="AE163" s="14">
        <v>0.47287831578984602</v>
      </c>
      <c r="AF163" s="14">
        <v>0.51828718582369004</v>
      </c>
      <c r="AG163" s="14">
        <v>0.55136680445654696</v>
      </c>
      <c r="AH163" s="14">
        <v>0.48304944080158102</v>
      </c>
      <c r="AI163" s="14">
        <v>0.40947729860554799</v>
      </c>
      <c r="AJ163" s="14">
        <v>0.35011783879882902</v>
      </c>
      <c r="AK163" s="14">
        <v>0.22369301003830999</v>
      </c>
      <c r="AL163" s="14">
        <v>0.37030584289388602</v>
      </c>
      <c r="AM163" s="14"/>
      <c r="AN163" s="14">
        <v>0.48225752960463902</v>
      </c>
      <c r="AO163" s="14">
        <v>0.41687831097503503</v>
      </c>
      <c r="AP163" s="14"/>
      <c r="AQ163" s="14">
        <v>0.42285854827287001</v>
      </c>
      <c r="AR163" s="14">
        <v>0.43905917302958097</v>
      </c>
      <c r="AS163" s="14"/>
      <c r="AT163" s="14">
        <v>0.30547077654297899</v>
      </c>
      <c r="AU163" s="14">
        <v>0.39411532256403797</v>
      </c>
      <c r="AV163" s="14">
        <v>0.59243540232241798</v>
      </c>
      <c r="AW163" s="14"/>
      <c r="AX163" s="14">
        <v>0.55824295312293004</v>
      </c>
    </row>
    <row r="164" spans="2:50" x14ac:dyDescent="0.3">
      <c r="B164" t="s">
        <v>107</v>
      </c>
      <c r="C164" s="14">
        <v>0.25128996624927402</v>
      </c>
      <c r="D164" s="14">
        <v>0.24273598572872301</v>
      </c>
      <c r="E164" s="14">
        <v>0.259120620592661</v>
      </c>
      <c r="F164" s="14"/>
      <c r="G164" s="14">
        <v>0.26452915297458801</v>
      </c>
      <c r="H164" s="14">
        <v>0.22797061395811599</v>
      </c>
      <c r="I164" s="14">
        <v>0.23769721878944</v>
      </c>
      <c r="J164" s="14">
        <v>0.20505316373145699</v>
      </c>
      <c r="K164" s="14">
        <v>0.27436645375684499</v>
      </c>
      <c r="L164" s="14">
        <v>0.29094977205130002</v>
      </c>
      <c r="M164" s="14"/>
      <c r="N164" s="14">
        <v>0.27128694213055299</v>
      </c>
      <c r="O164" s="14">
        <v>0.26773591649643702</v>
      </c>
      <c r="P164" s="14">
        <v>0.22706822400009699</v>
      </c>
      <c r="Q164" s="14">
        <v>0.24959326115191799</v>
      </c>
      <c r="R164" s="14"/>
      <c r="S164" s="14">
        <v>0.33840525647712</v>
      </c>
      <c r="T164" s="14">
        <v>0.15820937873469701</v>
      </c>
      <c r="U164" s="14">
        <v>0.26384234744361601</v>
      </c>
      <c r="V164" s="14"/>
      <c r="W164" s="14">
        <v>0.15410344173068899</v>
      </c>
      <c r="X164" s="14">
        <v>0.37644992228521101</v>
      </c>
      <c r="Y164" s="14">
        <v>0.18865315290050799</v>
      </c>
      <c r="Z164" s="14"/>
      <c r="AA164" s="14">
        <v>0.18632050179897</v>
      </c>
      <c r="AB164" s="14">
        <v>0.17314586499989601</v>
      </c>
      <c r="AC164" s="14">
        <v>0.29726486778192102</v>
      </c>
      <c r="AD164" s="14">
        <v>0.26584241750013599</v>
      </c>
      <c r="AE164" s="14">
        <v>0.25301311324109599</v>
      </c>
      <c r="AF164" s="14">
        <v>0.223802173079171</v>
      </c>
      <c r="AG164" s="14">
        <v>0.249036410181289</v>
      </c>
      <c r="AH164" s="14">
        <v>0.32240035172277098</v>
      </c>
      <c r="AI164" s="14">
        <v>0.24892076861215801</v>
      </c>
      <c r="AJ164" s="14">
        <v>0.363846966926613</v>
      </c>
      <c r="AK164" s="14">
        <v>0.27709885322887601</v>
      </c>
      <c r="AL164" s="14">
        <v>0.38026845240233698</v>
      </c>
      <c r="AM164" s="14"/>
      <c r="AN164" s="14">
        <v>0.233986979990948</v>
      </c>
      <c r="AO164" s="14">
        <v>0.25843878960974098</v>
      </c>
      <c r="AP164" s="14"/>
      <c r="AQ164" s="14">
        <v>0.253785013710215</v>
      </c>
      <c r="AR164" s="14">
        <v>0.25070746897446999</v>
      </c>
      <c r="AS164" s="14"/>
      <c r="AT164" s="14">
        <v>0.44485982293050902</v>
      </c>
      <c r="AU164" s="14">
        <v>0.23594332868829701</v>
      </c>
      <c r="AV164" s="14">
        <v>0.165164663921784</v>
      </c>
      <c r="AW164" s="14"/>
      <c r="AX164" s="14">
        <v>0.152579975386467</v>
      </c>
    </row>
    <row r="165" spans="2:50" x14ac:dyDescent="0.3">
      <c r="B165" t="s">
        <v>108</v>
      </c>
      <c r="C165" s="14">
        <v>0.184702859876788</v>
      </c>
      <c r="D165" s="14">
        <v>0.26317817862103698</v>
      </c>
      <c r="E165" s="14">
        <v>0.109685767693161</v>
      </c>
      <c r="F165" s="14"/>
      <c r="G165" s="14">
        <v>8.8006789653617704E-2</v>
      </c>
      <c r="H165" s="14">
        <v>0.27244061086979698</v>
      </c>
      <c r="I165" s="14">
        <v>0.23884224904575399</v>
      </c>
      <c r="J165" s="14">
        <v>0.247854346304169</v>
      </c>
      <c r="K165" s="14">
        <v>0.151689019520096</v>
      </c>
      <c r="L165" s="14">
        <v>0.10159503969257</v>
      </c>
      <c r="M165" s="14"/>
      <c r="N165" s="14">
        <v>0.14226097713781599</v>
      </c>
      <c r="O165" s="14">
        <v>0.15836497950862499</v>
      </c>
      <c r="P165" s="14">
        <v>0.24063790675350499</v>
      </c>
      <c r="Q165" s="14">
        <v>0.18071183451450701</v>
      </c>
      <c r="R165" s="14"/>
      <c r="S165" s="14">
        <v>4.1534238898068003E-2</v>
      </c>
      <c r="T165" s="14">
        <v>0.40749777318208602</v>
      </c>
      <c r="U165" s="14">
        <v>0.11477299772477299</v>
      </c>
      <c r="V165" s="14"/>
      <c r="W165" s="14">
        <v>0.43410115771423302</v>
      </c>
      <c r="X165" s="14">
        <v>-2.4493697759059799E-2</v>
      </c>
      <c r="Y165" s="14">
        <v>0.14180380170482901</v>
      </c>
      <c r="Z165" s="14"/>
      <c r="AA165" s="14">
        <v>9.1769003917895803E-2</v>
      </c>
      <c r="AB165" s="14">
        <v>0.20088300924709801</v>
      </c>
      <c r="AC165" s="14">
        <v>4.4420318079591799E-2</v>
      </c>
      <c r="AD165" s="14">
        <v>0.117361762644957</v>
      </c>
      <c r="AE165" s="14">
        <v>0.219865202548749</v>
      </c>
      <c r="AF165" s="14">
        <v>0.29448501274451899</v>
      </c>
      <c r="AG165" s="14">
        <v>0.30233039427525799</v>
      </c>
      <c r="AH165" s="14">
        <v>0.16064908907880901</v>
      </c>
      <c r="AI165" s="14">
        <v>0.16055652999339001</v>
      </c>
      <c r="AJ165" s="14">
        <v>-1.3729128127784301E-2</v>
      </c>
      <c r="AK165" s="14">
        <v>-5.34058431905651E-2</v>
      </c>
      <c r="AL165" s="14">
        <v>-9.9626095084509592E-3</v>
      </c>
      <c r="AM165" s="14"/>
      <c r="AN165" s="14">
        <v>0.24827054961369099</v>
      </c>
      <c r="AO165" s="14">
        <v>0.15843952136529399</v>
      </c>
      <c r="AP165" s="14"/>
      <c r="AQ165" s="14">
        <v>0.169073534562656</v>
      </c>
      <c r="AR165" s="14">
        <v>0.18835170405511001</v>
      </c>
      <c r="AS165" s="14"/>
      <c r="AT165" s="14">
        <v>-0.139389046387529</v>
      </c>
      <c r="AU165" s="14">
        <v>0.15817199387573999</v>
      </c>
      <c r="AV165" s="14">
        <v>0.42727073840063301</v>
      </c>
      <c r="AW165" s="14"/>
      <c r="AX165" s="14">
        <v>0.40566297773646198</v>
      </c>
    </row>
    <row r="166" spans="2:50" x14ac:dyDescent="0.3"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</row>
    <row r="167" spans="2:50" x14ac:dyDescent="0.3">
      <c r="B167" s="6" t="s">
        <v>124</v>
      </c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</row>
    <row r="168" spans="2:50" x14ac:dyDescent="0.3">
      <c r="B168" s="24" t="s">
        <v>82</v>
      </c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</row>
    <row r="169" spans="2:50" x14ac:dyDescent="0.3">
      <c r="B169" t="s">
        <v>119</v>
      </c>
      <c r="C169" s="14">
        <v>0.26292372522095903</v>
      </c>
      <c r="D169" s="14">
        <v>0.30107903065290398</v>
      </c>
      <c r="E169" s="14">
        <v>0.22528206071717499</v>
      </c>
      <c r="F169" s="14"/>
      <c r="G169" s="14">
        <v>0.21763862709603299</v>
      </c>
      <c r="H169" s="14">
        <v>0.298257628966137</v>
      </c>
      <c r="I169" s="14">
        <v>0.28646565049758499</v>
      </c>
      <c r="J169" s="14">
        <v>0.25837770228201701</v>
      </c>
      <c r="K169" s="14">
        <v>0.22007863721086099</v>
      </c>
      <c r="L169" s="14">
        <v>0.277526180202046</v>
      </c>
      <c r="M169" s="14"/>
      <c r="N169" s="14">
        <v>0.27308512333255303</v>
      </c>
      <c r="O169" s="14">
        <v>0.24467522806518199</v>
      </c>
      <c r="P169" s="14">
        <v>0.30320101285795498</v>
      </c>
      <c r="Q169" s="14">
        <v>0.24060777658053301</v>
      </c>
      <c r="R169" s="14"/>
      <c r="S169" s="14">
        <v>0.333892861253486</v>
      </c>
      <c r="T169" s="14">
        <v>0.23679453521623001</v>
      </c>
      <c r="U169" s="14">
        <v>0.20932238649756199</v>
      </c>
      <c r="V169" s="14"/>
      <c r="W169" s="14">
        <v>0.24584003412762701</v>
      </c>
      <c r="X169" s="14">
        <v>0.33497854494560297</v>
      </c>
      <c r="Y169" s="14">
        <v>0.15256801483695501</v>
      </c>
      <c r="Z169" s="14"/>
      <c r="AA169" s="14">
        <v>0.116368906780686</v>
      </c>
      <c r="AB169" s="14">
        <v>0.16651576185435699</v>
      </c>
      <c r="AC169" s="14">
        <v>0.226442400262934</v>
      </c>
      <c r="AD169" s="14">
        <v>0.230594647924768</v>
      </c>
      <c r="AE169" s="14">
        <v>0.23810962916172401</v>
      </c>
      <c r="AF169" s="14">
        <v>0.27674204745508102</v>
      </c>
      <c r="AG169" s="14">
        <v>0.34201149167433198</v>
      </c>
      <c r="AH169" s="14">
        <v>0.36109636685687801</v>
      </c>
      <c r="AI169" s="14">
        <v>0.482237063224493</v>
      </c>
      <c r="AJ169" s="14">
        <v>0.31050203530770598</v>
      </c>
      <c r="AK169" s="14">
        <v>0.30610974306771099</v>
      </c>
      <c r="AL169" s="14">
        <v>0.63424949730187796</v>
      </c>
      <c r="AM169" s="14"/>
      <c r="AN169" s="14">
        <v>0.29549881810588602</v>
      </c>
      <c r="AO169" s="14">
        <v>0.24946514752179899</v>
      </c>
      <c r="AP169" s="14"/>
      <c r="AQ169" s="14">
        <v>0.17699028768254499</v>
      </c>
      <c r="AR169" s="14">
        <v>0.28298586590733599</v>
      </c>
      <c r="AS169" s="14"/>
      <c r="AT169" s="14">
        <v>0.39772090447928798</v>
      </c>
      <c r="AU169" s="14">
        <v>0.21683520446172999</v>
      </c>
      <c r="AV169" s="14">
        <v>0.25490732139789002</v>
      </c>
      <c r="AW169" s="14"/>
      <c r="AX169" s="14">
        <v>0.210382275359668</v>
      </c>
    </row>
    <row r="170" spans="2:50" x14ac:dyDescent="0.3">
      <c r="B170" t="s">
        <v>120</v>
      </c>
      <c r="C170" s="14">
        <v>0.430173341850833</v>
      </c>
      <c r="D170" s="14">
        <v>0.44274753346758999</v>
      </c>
      <c r="E170" s="14">
        <v>0.41859396362074902</v>
      </c>
      <c r="F170" s="14"/>
      <c r="G170" s="14">
        <v>0.46542588669150498</v>
      </c>
      <c r="H170" s="14">
        <v>0.45695210799555402</v>
      </c>
      <c r="I170" s="14">
        <v>0.40587842491063603</v>
      </c>
      <c r="J170" s="14">
        <v>0.35153558295725301</v>
      </c>
      <c r="K170" s="14">
        <v>0.44650072976722099</v>
      </c>
      <c r="L170" s="14">
        <v>0.45292902443269101</v>
      </c>
      <c r="M170" s="14"/>
      <c r="N170" s="14">
        <v>0.43368136188220102</v>
      </c>
      <c r="O170" s="14">
        <v>0.46092322436546301</v>
      </c>
      <c r="P170" s="14">
        <v>0.44531231924949299</v>
      </c>
      <c r="Q170" s="14">
        <v>0.40202959487894602</v>
      </c>
      <c r="R170" s="14"/>
      <c r="S170" s="14">
        <v>0.44774996743097001</v>
      </c>
      <c r="T170" s="14">
        <v>0.417420658080635</v>
      </c>
      <c r="U170" s="14">
        <v>0.44596666552527198</v>
      </c>
      <c r="V170" s="14"/>
      <c r="W170" s="14">
        <v>0.42443263755952199</v>
      </c>
      <c r="X170" s="14">
        <v>0.464527190734287</v>
      </c>
      <c r="Y170" s="14">
        <v>0.36971488876786501</v>
      </c>
      <c r="Z170" s="14"/>
      <c r="AA170" s="14">
        <v>0.24142476830832599</v>
      </c>
      <c r="AB170" s="14">
        <v>0.34036913979404898</v>
      </c>
      <c r="AC170" s="14">
        <v>0.40820595957473499</v>
      </c>
      <c r="AD170" s="14">
        <v>0.413097406089666</v>
      </c>
      <c r="AE170" s="14">
        <v>0.49351613870802502</v>
      </c>
      <c r="AF170" s="14">
        <v>0.47743320786893501</v>
      </c>
      <c r="AG170" s="14">
        <v>0.44632965647436901</v>
      </c>
      <c r="AH170" s="14">
        <v>0.439403516623531</v>
      </c>
      <c r="AI170" s="14">
        <v>0.38501160025735298</v>
      </c>
      <c r="AJ170" s="14">
        <v>0.557060602474727</v>
      </c>
      <c r="AK170" s="14">
        <v>0.58289930677383905</v>
      </c>
      <c r="AL170" s="14">
        <v>0.36575050269812198</v>
      </c>
      <c r="AM170" s="14"/>
      <c r="AN170" s="14">
        <v>0.40974644425381601</v>
      </c>
      <c r="AO170" s="14">
        <v>0.43861282625793502</v>
      </c>
      <c r="AP170" s="14"/>
      <c r="AQ170" s="14">
        <v>0.49778913112364598</v>
      </c>
      <c r="AR170" s="14">
        <v>0.41438766498430202</v>
      </c>
      <c r="AS170" s="14"/>
      <c r="AT170" s="14">
        <v>0.45464084637679097</v>
      </c>
      <c r="AU170" s="14">
        <v>0.44143527620093798</v>
      </c>
      <c r="AV170" s="14">
        <v>0.43557829768075101</v>
      </c>
      <c r="AW170" s="14"/>
      <c r="AX170" s="14">
        <v>0.45494077736238298</v>
      </c>
    </row>
    <row r="171" spans="2:50" x14ac:dyDescent="0.3">
      <c r="B171" t="s">
        <v>121</v>
      </c>
      <c r="C171" s="14">
        <v>0.143970081821444</v>
      </c>
      <c r="D171" s="14">
        <v>0.15286011069372801</v>
      </c>
      <c r="E171" s="14">
        <v>0.13668286289458001</v>
      </c>
      <c r="F171" s="14"/>
      <c r="G171" s="14">
        <v>0.17919087654809199</v>
      </c>
      <c r="H171" s="14">
        <v>0.10206886350850899</v>
      </c>
      <c r="I171" s="14">
        <v>0.14747546379776899</v>
      </c>
      <c r="J171" s="14">
        <v>0.171800866194112</v>
      </c>
      <c r="K171" s="14">
        <v>0.14101063201900901</v>
      </c>
      <c r="L171" s="14">
        <v>0.13797609700942801</v>
      </c>
      <c r="M171" s="14"/>
      <c r="N171" s="14">
        <v>0.12748407172572199</v>
      </c>
      <c r="O171" s="14">
        <v>0.14746756976431699</v>
      </c>
      <c r="P171" s="14">
        <v>0.13535232696784399</v>
      </c>
      <c r="Q171" s="14">
        <v>0.155659775808135</v>
      </c>
      <c r="R171" s="14"/>
      <c r="S171" s="14">
        <v>9.8069795127822906E-2</v>
      </c>
      <c r="T171" s="14">
        <v>0.19889973682550799</v>
      </c>
      <c r="U171" s="14">
        <v>0.15022317687314199</v>
      </c>
      <c r="V171" s="14"/>
      <c r="W171" s="14">
        <v>0.19601612168896301</v>
      </c>
      <c r="X171" s="14">
        <v>8.9753029308002802E-2</v>
      </c>
      <c r="Y171" s="14">
        <v>0.16229472175669299</v>
      </c>
      <c r="Z171" s="14"/>
      <c r="AA171" s="14">
        <v>0.19024635321229599</v>
      </c>
      <c r="AB171" s="14">
        <v>0.17501779697873901</v>
      </c>
      <c r="AC171" s="14">
        <v>0.14742201701615601</v>
      </c>
      <c r="AD171" s="14">
        <v>0.16964689713001599</v>
      </c>
      <c r="AE171" s="14">
        <v>0.15183656384789199</v>
      </c>
      <c r="AF171" s="14">
        <v>0.142059130233607</v>
      </c>
      <c r="AG171" s="14">
        <v>0.101899693146978</v>
      </c>
      <c r="AH171" s="14">
        <v>0.141518218349418</v>
      </c>
      <c r="AI171" s="14">
        <v>5.2339971371286598E-2</v>
      </c>
      <c r="AJ171" s="14">
        <v>0.113705698927379</v>
      </c>
      <c r="AK171" s="14">
        <v>0.11099095015844899</v>
      </c>
      <c r="AL171" s="14">
        <v>0</v>
      </c>
      <c r="AM171" s="14"/>
      <c r="AN171" s="14">
        <v>0.133862015888214</v>
      </c>
      <c r="AO171" s="14">
        <v>0.14814628451812401</v>
      </c>
      <c r="AP171" s="14"/>
      <c r="AQ171" s="14">
        <v>0.174011253197455</v>
      </c>
      <c r="AR171" s="14">
        <v>0.136956627876236</v>
      </c>
      <c r="AS171" s="14"/>
      <c r="AT171" s="14">
        <v>7.5067228949729295E-2</v>
      </c>
      <c r="AU171" s="14">
        <v>0.14031264830589099</v>
      </c>
      <c r="AV171" s="14">
        <v>0.19512974454931201</v>
      </c>
      <c r="AW171" s="14"/>
      <c r="AX171" s="14">
        <v>0.15586595622027399</v>
      </c>
    </row>
    <row r="172" spans="2:50" x14ac:dyDescent="0.3">
      <c r="B172" t="s">
        <v>122</v>
      </c>
      <c r="C172" s="14">
        <v>5.4103552055458103E-2</v>
      </c>
      <c r="D172" s="14">
        <v>4.9608424674255899E-2</v>
      </c>
      <c r="E172" s="14">
        <v>5.8796382097869797E-2</v>
      </c>
      <c r="F172" s="14"/>
      <c r="G172" s="14">
        <v>5.1859465442749497E-2</v>
      </c>
      <c r="H172" s="14">
        <v>4.0019252181762298E-2</v>
      </c>
      <c r="I172" s="14">
        <v>4.3885725375901297E-2</v>
      </c>
      <c r="J172" s="14">
        <v>6.9046427540015595E-2</v>
      </c>
      <c r="K172" s="14">
        <v>7.1965117162008194E-2</v>
      </c>
      <c r="L172" s="14">
        <v>4.9927715283413797E-2</v>
      </c>
      <c r="M172" s="14"/>
      <c r="N172" s="14">
        <v>6.8571667655397905E-2</v>
      </c>
      <c r="O172" s="14">
        <v>4.64526948291661E-2</v>
      </c>
      <c r="P172" s="14">
        <v>3.5174719520175597E-2</v>
      </c>
      <c r="Q172" s="14">
        <v>6.4169878737817598E-2</v>
      </c>
      <c r="R172" s="14"/>
      <c r="S172" s="14">
        <v>5.3562024308093703E-2</v>
      </c>
      <c r="T172" s="14">
        <v>5.1474981762261701E-2</v>
      </c>
      <c r="U172" s="14">
        <v>6.3921670666171604E-2</v>
      </c>
      <c r="V172" s="14"/>
      <c r="W172" s="14">
        <v>5.5289825308970197E-2</v>
      </c>
      <c r="X172" s="14">
        <v>5.2559832431529799E-2</v>
      </c>
      <c r="Y172" s="14">
        <v>5.9287012705394097E-2</v>
      </c>
      <c r="Z172" s="14"/>
      <c r="AA172" s="14">
        <v>0.100486708439964</v>
      </c>
      <c r="AB172" s="14">
        <v>9.5888470833699196E-2</v>
      </c>
      <c r="AC172" s="14">
        <v>5.5245642743075599E-2</v>
      </c>
      <c r="AD172" s="14">
        <v>6.7745167895942399E-2</v>
      </c>
      <c r="AE172" s="14">
        <v>5.14259587578638E-2</v>
      </c>
      <c r="AF172" s="14">
        <v>3.4871788278540997E-2</v>
      </c>
      <c r="AG172" s="14">
        <v>4.1912535687873301E-2</v>
      </c>
      <c r="AH172" s="14">
        <v>4.4965966213013998E-2</v>
      </c>
      <c r="AI172" s="14">
        <v>1.4349301072639899E-2</v>
      </c>
      <c r="AJ172" s="14">
        <v>0</v>
      </c>
      <c r="AK172" s="14">
        <v>0</v>
      </c>
      <c r="AL172" s="14">
        <v>0</v>
      </c>
      <c r="AM172" s="14"/>
      <c r="AN172" s="14">
        <v>5.8824999072968301E-2</v>
      </c>
      <c r="AO172" s="14">
        <v>5.2152860410092698E-2</v>
      </c>
      <c r="AP172" s="14"/>
      <c r="AQ172" s="14">
        <v>4.3593362718032103E-2</v>
      </c>
      <c r="AR172" s="14">
        <v>5.6557275578779903E-2</v>
      </c>
      <c r="AS172" s="14"/>
      <c r="AT172" s="14">
        <v>3.0068482120164199E-2</v>
      </c>
      <c r="AU172" s="14">
        <v>6.5120206826539198E-2</v>
      </c>
      <c r="AV172" s="14">
        <v>5.8117840934294902E-2</v>
      </c>
      <c r="AW172" s="14"/>
      <c r="AX172" s="14">
        <v>4.5450954424478301E-2</v>
      </c>
    </row>
    <row r="173" spans="2:50" x14ac:dyDescent="0.3">
      <c r="B173" t="s">
        <v>105</v>
      </c>
      <c r="C173" s="14">
        <v>0.10882929905130601</v>
      </c>
      <c r="D173" s="14">
        <v>5.3704900511522699E-2</v>
      </c>
      <c r="E173" s="14">
        <v>0.16064473066962601</v>
      </c>
      <c r="F173" s="14"/>
      <c r="G173" s="14">
        <v>8.5885144221620399E-2</v>
      </c>
      <c r="H173" s="14">
        <v>0.10270214734803799</v>
      </c>
      <c r="I173" s="14">
        <v>0.116294735418109</v>
      </c>
      <c r="J173" s="14">
        <v>0.14923942102660301</v>
      </c>
      <c r="K173" s="14">
        <v>0.1204448838409</v>
      </c>
      <c r="L173" s="14">
        <v>8.1640983072421E-2</v>
      </c>
      <c r="M173" s="14"/>
      <c r="N173" s="14">
        <v>9.7177775404126601E-2</v>
      </c>
      <c r="O173" s="14">
        <v>0.100481282975871</v>
      </c>
      <c r="P173" s="14">
        <v>8.0959621404533E-2</v>
      </c>
      <c r="Q173" s="14">
        <v>0.13753297399456901</v>
      </c>
      <c r="R173" s="14"/>
      <c r="S173" s="14">
        <v>6.6725351879627595E-2</v>
      </c>
      <c r="T173" s="14">
        <v>9.5410088115364902E-2</v>
      </c>
      <c r="U173" s="14">
        <v>0.13056610043785299</v>
      </c>
      <c r="V173" s="14"/>
      <c r="W173" s="14">
        <v>7.8421381314917299E-2</v>
      </c>
      <c r="X173" s="14">
        <v>5.8181402580576601E-2</v>
      </c>
      <c r="Y173" s="14">
        <v>0.256135361933092</v>
      </c>
      <c r="Z173" s="14"/>
      <c r="AA173" s="14">
        <v>0.35147326325872902</v>
      </c>
      <c r="AB173" s="14">
        <v>0.22220883053915499</v>
      </c>
      <c r="AC173" s="14">
        <v>0.1626839804031</v>
      </c>
      <c r="AD173" s="14">
        <v>0.11891588095960701</v>
      </c>
      <c r="AE173" s="14">
        <v>6.5111709524494202E-2</v>
      </c>
      <c r="AF173" s="14">
        <v>6.8893826163836103E-2</v>
      </c>
      <c r="AG173" s="14">
        <v>6.7846623016448504E-2</v>
      </c>
      <c r="AH173" s="14">
        <v>1.30159319571586E-2</v>
      </c>
      <c r="AI173" s="14">
        <v>6.6062064074227503E-2</v>
      </c>
      <c r="AJ173" s="14">
        <v>1.8731663290188098E-2</v>
      </c>
      <c r="AK173" s="14">
        <v>0</v>
      </c>
      <c r="AL173" s="14">
        <v>0</v>
      </c>
      <c r="AM173" s="14"/>
      <c r="AN173" s="14">
        <v>0.102067722679116</v>
      </c>
      <c r="AO173" s="14">
        <v>0.11162288129205</v>
      </c>
      <c r="AP173" s="14"/>
      <c r="AQ173" s="14">
        <v>0.107615965278322</v>
      </c>
      <c r="AR173" s="14">
        <v>0.109112565653346</v>
      </c>
      <c r="AS173" s="14"/>
      <c r="AT173" s="14">
        <v>4.2502538074028103E-2</v>
      </c>
      <c r="AU173" s="14">
        <v>0.136296664204902</v>
      </c>
      <c r="AV173" s="14">
        <v>5.6266795437751503E-2</v>
      </c>
      <c r="AW173" s="14"/>
      <c r="AX173" s="14">
        <v>0.13336003663319701</v>
      </c>
    </row>
    <row r="174" spans="2:50" x14ac:dyDescent="0.3"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</row>
    <row r="175" spans="2:50" x14ac:dyDescent="0.3">
      <c r="B175" s="6" t="s">
        <v>125</v>
      </c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</row>
    <row r="176" spans="2:50" x14ac:dyDescent="0.3">
      <c r="B176" s="24" t="s">
        <v>82</v>
      </c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</row>
    <row r="177" spans="2:50" x14ac:dyDescent="0.3">
      <c r="B177" t="s">
        <v>119</v>
      </c>
      <c r="C177" s="14">
        <v>0.247367066681838</v>
      </c>
      <c r="D177" s="14">
        <v>0.31159247698174902</v>
      </c>
      <c r="E177" s="14">
        <v>0.18487789986111</v>
      </c>
      <c r="F177" s="14"/>
      <c r="G177" s="14">
        <v>0.213269747303377</v>
      </c>
      <c r="H177" s="14">
        <v>0.30148410317242302</v>
      </c>
      <c r="I177" s="14">
        <v>0.27758318991888598</v>
      </c>
      <c r="J177" s="14">
        <v>0.219839510892854</v>
      </c>
      <c r="K177" s="14">
        <v>0.22287116259604201</v>
      </c>
      <c r="L177" s="14">
        <v>0.23756283662599101</v>
      </c>
      <c r="M177" s="14"/>
      <c r="N177" s="14">
        <v>0.25305954268591502</v>
      </c>
      <c r="O177" s="14">
        <v>0.230310040731391</v>
      </c>
      <c r="P177" s="14">
        <v>0.301174429388473</v>
      </c>
      <c r="Q177" s="14">
        <v>0.217370156696258</v>
      </c>
      <c r="R177" s="14"/>
      <c r="S177" s="14">
        <v>0.30240910244666203</v>
      </c>
      <c r="T177" s="14">
        <v>0.22775913682732599</v>
      </c>
      <c r="U177" s="14">
        <v>0.20754502028347499</v>
      </c>
      <c r="V177" s="14"/>
      <c r="W177" s="14">
        <v>0.25314861521608401</v>
      </c>
      <c r="X177" s="14">
        <v>0.29915572882791303</v>
      </c>
      <c r="Y177" s="14">
        <v>0.12813133935371701</v>
      </c>
      <c r="Z177" s="14"/>
      <c r="AA177" s="14">
        <v>0.16429316193787999</v>
      </c>
      <c r="AB177" s="14">
        <v>0.129884714736163</v>
      </c>
      <c r="AC177" s="14">
        <v>0.22089587944573399</v>
      </c>
      <c r="AD177" s="14">
        <v>0.23064681588434499</v>
      </c>
      <c r="AE177" s="14">
        <v>0.23606279693123899</v>
      </c>
      <c r="AF177" s="14">
        <v>0.25792830363458502</v>
      </c>
      <c r="AG177" s="14">
        <v>0.30598323137620698</v>
      </c>
      <c r="AH177" s="14">
        <v>0.32935829113835902</v>
      </c>
      <c r="AI177" s="14">
        <v>0.45419641970483099</v>
      </c>
      <c r="AJ177" s="14">
        <v>0.26491167274982402</v>
      </c>
      <c r="AK177" s="14">
        <v>0.39997945576001998</v>
      </c>
      <c r="AL177" s="14">
        <v>0.49149692225185998</v>
      </c>
      <c r="AM177" s="14"/>
      <c r="AN177" s="14">
        <v>0.275712590817695</v>
      </c>
      <c r="AO177" s="14">
        <v>0.23565595843255599</v>
      </c>
      <c r="AP177" s="14"/>
      <c r="AQ177" s="14">
        <v>0.191792959845973</v>
      </c>
      <c r="AR177" s="14">
        <v>0.26034147550101899</v>
      </c>
      <c r="AS177" s="14"/>
      <c r="AT177" s="14">
        <v>0.35966108121150198</v>
      </c>
      <c r="AU177" s="14">
        <v>0.18310049660337099</v>
      </c>
      <c r="AV177" s="14">
        <v>0.26913126332017301</v>
      </c>
      <c r="AW177" s="14"/>
      <c r="AX177" s="14">
        <v>0.27625078876730502</v>
      </c>
    </row>
    <row r="178" spans="2:50" x14ac:dyDescent="0.3">
      <c r="B178" t="s">
        <v>120</v>
      </c>
      <c r="C178" s="14">
        <v>0.42083247586956402</v>
      </c>
      <c r="D178" s="14">
        <v>0.42306890886529303</v>
      </c>
      <c r="E178" s="14">
        <v>0.41898283468290598</v>
      </c>
      <c r="F178" s="14"/>
      <c r="G178" s="14">
        <v>0.42857714779261902</v>
      </c>
      <c r="H178" s="14">
        <v>0.40405826475929701</v>
      </c>
      <c r="I178" s="14">
        <v>0.38637580105705499</v>
      </c>
      <c r="J178" s="14">
        <v>0.386175092733548</v>
      </c>
      <c r="K178" s="14">
        <v>0.437483396134691</v>
      </c>
      <c r="L178" s="14">
        <v>0.47046400292951801</v>
      </c>
      <c r="M178" s="14"/>
      <c r="N178" s="14">
        <v>0.42670725323230202</v>
      </c>
      <c r="O178" s="14">
        <v>0.42761453025367202</v>
      </c>
      <c r="P178" s="14">
        <v>0.42226692956032502</v>
      </c>
      <c r="Q178" s="14">
        <v>0.41352424888814798</v>
      </c>
      <c r="R178" s="14"/>
      <c r="S178" s="14">
        <v>0.44117804850652298</v>
      </c>
      <c r="T178" s="14">
        <v>0.39418098607626201</v>
      </c>
      <c r="U178" s="14">
        <v>0.46353352848193002</v>
      </c>
      <c r="V178" s="14"/>
      <c r="W178" s="14">
        <v>0.38173492239733903</v>
      </c>
      <c r="X178" s="14">
        <v>0.47915061561490102</v>
      </c>
      <c r="Y178" s="14">
        <v>0.371260877454619</v>
      </c>
      <c r="Z178" s="14"/>
      <c r="AA178" s="14">
        <v>0.20951546124015999</v>
      </c>
      <c r="AB178" s="14">
        <v>0.315257156087145</v>
      </c>
      <c r="AC178" s="14">
        <v>0.37517380530498201</v>
      </c>
      <c r="AD178" s="14">
        <v>0.40912435725806801</v>
      </c>
      <c r="AE178" s="14">
        <v>0.443744596251121</v>
      </c>
      <c r="AF178" s="14">
        <v>0.46853648488723099</v>
      </c>
      <c r="AG178" s="14">
        <v>0.47302484560380798</v>
      </c>
      <c r="AH178" s="14">
        <v>0.47439867696899102</v>
      </c>
      <c r="AI178" s="14">
        <v>0.428826269424599</v>
      </c>
      <c r="AJ178" s="14">
        <v>0.54104633226527499</v>
      </c>
      <c r="AK178" s="14">
        <v>0.48902959408153002</v>
      </c>
      <c r="AL178" s="14">
        <v>0.50850307774813996</v>
      </c>
      <c r="AM178" s="14"/>
      <c r="AN178" s="14">
        <v>0.41860695231952799</v>
      </c>
      <c r="AO178" s="14">
        <v>0.421751963090223</v>
      </c>
      <c r="AP178" s="14"/>
      <c r="AQ178" s="14">
        <v>0.44066549193881899</v>
      </c>
      <c r="AR178" s="14">
        <v>0.41620223215984697</v>
      </c>
      <c r="AS178" s="14"/>
      <c r="AT178" s="14">
        <v>0.45266349492581898</v>
      </c>
      <c r="AU178" s="14">
        <v>0.45800120692496299</v>
      </c>
      <c r="AV178" s="14">
        <v>0.39419242924419601</v>
      </c>
      <c r="AW178" s="14"/>
      <c r="AX178" s="14">
        <v>0.31364418943890598</v>
      </c>
    </row>
    <row r="179" spans="2:50" x14ac:dyDescent="0.3">
      <c r="B179" t="s">
        <v>121</v>
      </c>
      <c r="C179" s="14">
        <v>0.16434021101920601</v>
      </c>
      <c r="D179" s="14">
        <v>0.16350568716865699</v>
      </c>
      <c r="E179" s="14">
        <v>0.16643722290082399</v>
      </c>
      <c r="F179" s="14"/>
      <c r="G179" s="14">
        <v>0.202513141960243</v>
      </c>
      <c r="H179" s="14">
        <v>0.13611176305140699</v>
      </c>
      <c r="I179" s="14">
        <v>0.181180769014957</v>
      </c>
      <c r="J179" s="14">
        <v>0.175847194896568</v>
      </c>
      <c r="K179" s="14">
        <v>0.13009270481937699</v>
      </c>
      <c r="L179" s="14">
        <v>0.17160911424046901</v>
      </c>
      <c r="M179" s="14"/>
      <c r="N179" s="14">
        <v>0.16442220570139601</v>
      </c>
      <c r="O179" s="14">
        <v>0.18173210099606699</v>
      </c>
      <c r="P179" s="14">
        <v>0.155345114672856</v>
      </c>
      <c r="Q179" s="14">
        <v>0.16117661035279099</v>
      </c>
      <c r="R179" s="14"/>
      <c r="S179" s="14">
        <v>0.120607955372981</v>
      </c>
      <c r="T179" s="14">
        <v>0.233425401128914</v>
      </c>
      <c r="U179" s="14">
        <v>0.14669211569097601</v>
      </c>
      <c r="V179" s="14"/>
      <c r="W179" s="14">
        <v>0.22723251928162799</v>
      </c>
      <c r="X179" s="14">
        <v>0.10723717685360799</v>
      </c>
      <c r="Y179" s="14">
        <v>0.18087269348717699</v>
      </c>
      <c r="Z179" s="14"/>
      <c r="AA179" s="14">
        <v>0.15133071440375401</v>
      </c>
      <c r="AB179" s="14">
        <v>0.19500242221359801</v>
      </c>
      <c r="AC179" s="14">
        <v>0.14634327466490599</v>
      </c>
      <c r="AD179" s="14">
        <v>0.18013355682315299</v>
      </c>
      <c r="AE179" s="14">
        <v>0.218158004495316</v>
      </c>
      <c r="AF179" s="14">
        <v>0.15679186103628201</v>
      </c>
      <c r="AG179" s="14">
        <v>0.132666178259956</v>
      </c>
      <c r="AH179" s="14">
        <v>0.13735284958122801</v>
      </c>
      <c r="AI179" s="14">
        <v>1.3457780952058599E-2</v>
      </c>
      <c r="AJ179" s="14">
        <v>0.155869670250675</v>
      </c>
      <c r="AK179" s="14">
        <v>0.11099095015844899</v>
      </c>
      <c r="AL179" s="14">
        <v>0</v>
      </c>
      <c r="AM179" s="14"/>
      <c r="AN179" s="14">
        <v>0.14902575531721801</v>
      </c>
      <c r="AO179" s="14">
        <v>0.170667462109898</v>
      </c>
      <c r="AP179" s="14"/>
      <c r="AQ179" s="14">
        <v>0.205735663152052</v>
      </c>
      <c r="AR179" s="14">
        <v>0.154675970785663</v>
      </c>
      <c r="AS179" s="14"/>
      <c r="AT179" s="14">
        <v>0.101410935157734</v>
      </c>
      <c r="AU179" s="14">
        <v>0.153622392503033</v>
      </c>
      <c r="AV179" s="14">
        <v>0.22720954789318301</v>
      </c>
      <c r="AW179" s="14"/>
      <c r="AX179" s="14">
        <v>0.17696851790398699</v>
      </c>
    </row>
    <row r="180" spans="2:50" x14ac:dyDescent="0.3">
      <c r="B180" t="s">
        <v>122</v>
      </c>
      <c r="C180" s="14">
        <v>5.8089790869841298E-2</v>
      </c>
      <c r="D180" s="14">
        <v>5.1203186559161402E-2</v>
      </c>
      <c r="E180" s="14">
        <v>6.5082276551471294E-2</v>
      </c>
      <c r="F180" s="14"/>
      <c r="G180" s="14">
        <v>3.8440997622584197E-2</v>
      </c>
      <c r="H180" s="14">
        <v>5.4216575698814197E-2</v>
      </c>
      <c r="I180" s="14">
        <v>5.1383287127816098E-2</v>
      </c>
      <c r="J180" s="14">
        <v>7.4370895953179805E-2</v>
      </c>
      <c r="K180" s="14">
        <v>8.3533783290248395E-2</v>
      </c>
      <c r="L180" s="14">
        <v>4.55074917319679E-2</v>
      </c>
      <c r="M180" s="14"/>
      <c r="N180" s="14">
        <v>4.96336282058863E-2</v>
      </c>
      <c r="O180" s="14">
        <v>5.20613189702928E-2</v>
      </c>
      <c r="P180" s="14">
        <v>3.85832922421969E-2</v>
      </c>
      <c r="Q180" s="14">
        <v>7.8419128275441605E-2</v>
      </c>
      <c r="R180" s="14"/>
      <c r="S180" s="14">
        <v>5.0158690880855797E-2</v>
      </c>
      <c r="T180" s="14">
        <v>6.2964039942335306E-2</v>
      </c>
      <c r="U180" s="14">
        <v>6.8225858894237795E-2</v>
      </c>
      <c r="V180" s="14"/>
      <c r="W180" s="14">
        <v>6.6032219024286506E-2</v>
      </c>
      <c r="X180" s="14">
        <v>4.5243849556293403E-2</v>
      </c>
      <c r="Y180" s="14">
        <v>6.6380198036453106E-2</v>
      </c>
      <c r="Z180" s="14"/>
      <c r="AA180" s="14">
        <v>0.119366772093049</v>
      </c>
      <c r="AB180" s="14">
        <v>0.12762961513867899</v>
      </c>
      <c r="AC180" s="14">
        <v>5.32521761923773E-2</v>
      </c>
      <c r="AD180" s="14">
        <v>6.8643129327960503E-2</v>
      </c>
      <c r="AE180" s="14">
        <v>3.81781508585834E-2</v>
      </c>
      <c r="AF180" s="14">
        <v>4.0536424637196297E-2</v>
      </c>
      <c r="AG180" s="14">
        <v>4.7570608004063E-2</v>
      </c>
      <c r="AH180" s="14">
        <v>3.7959514215795902E-2</v>
      </c>
      <c r="AI180" s="14">
        <v>5.0915246796341802E-2</v>
      </c>
      <c r="AJ180" s="14">
        <v>1.9440661444038498E-2</v>
      </c>
      <c r="AK180" s="14">
        <v>0</v>
      </c>
      <c r="AL180" s="14">
        <v>0</v>
      </c>
      <c r="AM180" s="14"/>
      <c r="AN180" s="14">
        <v>6.6050814681146902E-2</v>
      </c>
      <c r="AO180" s="14">
        <v>5.4800650362773297E-2</v>
      </c>
      <c r="AP180" s="14"/>
      <c r="AQ180" s="14">
        <v>5.0063056935561998E-2</v>
      </c>
      <c r="AR180" s="14">
        <v>5.9963723416408501E-2</v>
      </c>
      <c r="AS180" s="14"/>
      <c r="AT180" s="14">
        <v>2.9024800225294699E-2</v>
      </c>
      <c r="AU180" s="14">
        <v>6.8524944070913696E-2</v>
      </c>
      <c r="AV180" s="14">
        <v>6.7717602915254999E-2</v>
      </c>
      <c r="AW180" s="14"/>
      <c r="AX180" s="14">
        <v>7.0547015481536399E-2</v>
      </c>
    </row>
    <row r="181" spans="2:50" x14ac:dyDescent="0.3">
      <c r="B181" t="s">
        <v>105</v>
      </c>
      <c r="C181" s="14">
        <v>0.10937045555954999</v>
      </c>
      <c r="D181" s="14">
        <v>5.0629740425139902E-2</v>
      </c>
      <c r="E181" s="14">
        <v>0.164619766003688</v>
      </c>
      <c r="F181" s="14"/>
      <c r="G181" s="14">
        <v>0.117198965321177</v>
      </c>
      <c r="H181" s="14">
        <v>0.10412929331805899</v>
      </c>
      <c r="I181" s="14">
        <v>0.103476952881286</v>
      </c>
      <c r="J181" s="14">
        <v>0.143767305523851</v>
      </c>
      <c r="K181" s="14">
        <v>0.12601895315964201</v>
      </c>
      <c r="L181" s="14">
        <v>7.4856554472054901E-2</v>
      </c>
      <c r="M181" s="14"/>
      <c r="N181" s="14">
        <v>0.106177370174501</v>
      </c>
      <c r="O181" s="14">
        <v>0.108282009048577</v>
      </c>
      <c r="P181" s="14">
        <v>8.2630234136149006E-2</v>
      </c>
      <c r="Q181" s="14">
        <v>0.12950985578736099</v>
      </c>
      <c r="R181" s="14"/>
      <c r="S181" s="14">
        <v>8.5646202792977702E-2</v>
      </c>
      <c r="T181" s="14">
        <v>8.1670436025163301E-2</v>
      </c>
      <c r="U181" s="14">
        <v>0.114003476649381</v>
      </c>
      <c r="V181" s="14"/>
      <c r="W181" s="14">
        <v>7.1851724080663107E-2</v>
      </c>
      <c r="X181" s="14">
        <v>6.9212629147285099E-2</v>
      </c>
      <c r="Y181" s="14">
        <v>0.25335489166803399</v>
      </c>
      <c r="Z181" s="14"/>
      <c r="AA181" s="14">
        <v>0.35549389032515699</v>
      </c>
      <c r="AB181" s="14">
        <v>0.232226091824414</v>
      </c>
      <c r="AC181" s="14">
        <v>0.20433486439199999</v>
      </c>
      <c r="AD181" s="14">
        <v>0.111452140706474</v>
      </c>
      <c r="AE181" s="14">
        <v>6.3856451463741706E-2</v>
      </c>
      <c r="AF181" s="14">
        <v>7.62069258047052E-2</v>
      </c>
      <c r="AG181" s="14">
        <v>4.0755136755965898E-2</v>
      </c>
      <c r="AH181" s="14">
        <v>2.0930668095626399E-2</v>
      </c>
      <c r="AI181" s="14">
        <v>5.2604283122168999E-2</v>
      </c>
      <c r="AJ181" s="14">
        <v>1.8731663290188098E-2</v>
      </c>
      <c r="AK181" s="14">
        <v>0</v>
      </c>
      <c r="AL181" s="14">
        <v>0</v>
      </c>
      <c r="AM181" s="14"/>
      <c r="AN181" s="14">
        <v>9.0603886864412994E-2</v>
      </c>
      <c r="AO181" s="14">
        <v>0.11712396600455</v>
      </c>
      <c r="AP181" s="14"/>
      <c r="AQ181" s="14">
        <v>0.11174282812759299</v>
      </c>
      <c r="AR181" s="14">
        <v>0.108816598137062</v>
      </c>
      <c r="AS181" s="14"/>
      <c r="AT181" s="14">
        <v>5.7239688479650698E-2</v>
      </c>
      <c r="AU181" s="14">
        <v>0.13675095989771999</v>
      </c>
      <c r="AV181" s="14">
        <v>4.17491566271928E-2</v>
      </c>
      <c r="AW181" s="14"/>
      <c r="AX181" s="14">
        <v>0.16258948840826701</v>
      </c>
    </row>
    <row r="182" spans="2:50" x14ac:dyDescent="0.3"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</row>
    <row r="183" spans="2:50" x14ac:dyDescent="0.3">
      <c r="B183" s="6" t="s">
        <v>126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</row>
    <row r="184" spans="2:50" x14ac:dyDescent="0.3">
      <c r="B184" s="24" t="s">
        <v>82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</row>
    <row r="185" spans="2:50" x14ac:dyDescent="0.3">
      <c r="B185" t="s">
        <v>119</v>
      </c>
      <c r="C185" s="14">
        <v>0.21678714429125401</v>
      </c>
      <c r="D185" s="14">
        <v>0.25545444468063599</v>
      </c>
      <c r="E185" s="14">
        <v>0.17829339648304199</v>
      </c>
      <c r="F185" s="14"/>
      <c r="G185" s="14">
        <v>0.19456980673456001</v>
      </c>
      <c r="H185" s="14">
        <v>0.29845635443544699</v>
      </c>
      <c r="I185" s="14">
        <v>0.23695681708580699</v>
      </c>
      <c r="J185" s="14">
        <v>0.164523199804058</v>
      </c>
      <c r="K185" s="14">
        <v>0.17214670927137901</v>
      </c>
      <c r="L185" s="14">
        <v>0.219122725378427</v>
      </c>
      <c r="M185" s="14"/>
      <c r="N185" s="14">
        <v>0.22008345961982601</v>
      </c>
      <c r="O185" s="14">
        <v>0.199123649373146</v>
      </c>
      <c r="P185" s="14">
        <v>0.27883468772558601</v>
      </c>
      <c r="Q185" s="14">
        <v>0.18266484929750801</v>
      </c>
      <c r="R185" s="14"/>
      <c r="S185" s="14">
        <v>0.265868732705977</v>
      </c>
      <c r="T185" s="14">
        <v>0.213696708998038</v>
      </c>
      <c r="U185" s="14">
        <v>0.16104230688997201</v>
      </c>
      <c r="V185" s="14"/>
      <c r="W185" s="14">
        <v>0.228070702724916</v>
      </c>
      <c r="X185" s="14">
        <v>0.26209158021909801</v>
      </c>
      <c r="Y185" s="14">
        <v>0.10304415418311499</v>
      </c>
      <c r="Z185" s="14"/>
      <c r="AA185" s="14">
        <v>0.123101462746812</v>
      </c>
      <c r="AB185" s="14">
        <v>0.11533136127169299</v>
      </c>
      <c r="AC185" s="14">
        <v>0.20051545556320299</v>
      </c>
      <c r="AD185" s="14">
        <v>0.19149375823588899</v>
      </c>
      <c r="AE185" s="14">
        <v>0.20279061622479999</v>
      </c>
      <c r="AF185" s="14">
        <v>0.20993435629991899</v>
      </c>
      <c r="AG185" s="14">
        <v>0.290349902226817</v>
      </c>
      <c r="AH185" s="14">
        <v>0.31700030986792599</v>
      </c>
      <c r="AI185" s="14">
        <v>0.38400106550817498</v>
      </c>
      <c r="AJ185" s="14">
        <v>0.243023777192374</v>
      </c>
      <c r="AK185" s="14">
        <v>0.189917058776639</v>
      </c>
      <c r="AL185" s="14">
        <v>0.61509139690049397</v>
      </c>
      <c r="AM185" s="14"/>
      <c r="AN185" s="14">
        <v>0.254429539771724</v>
      </c>
      <c r="AO185" s="14">
        <v>0.20123498282402499</v>
      </c>
      <c r="AP185" s="14"/>
      <c r="AQ185" s="14">
        <v>0.153628149045028</v>
      </c>
      <c r="AR185" s="14">
        <v>0.231532331782138</v>
      </c>
      <c r="AS185" s="14"/>
      <c r="AT185" s="14">
        <v>0.29162441510578802</v>
      </c>
      <c r="AU185" s="14">
        <v>0.16404342551869699</v>
      </c>
      <c r="AV185" s="14">
        <v>0.24781099040242899</v>
      </c>
      <c r="AW185" s="14"/>
      <c r="AX185" s="14">
        <v>0.20473076363418799</v>
      </c>
    </row>
    <row r="186" spans="2:50" x14ac:dyDescent="0.3">
      <c r="B186" t="s">
        <v>120</v>
      </c>
      <c r="C186" s="14">
        <v>0.38481302635925602</v>
      </c>
      <c r="D186" s="14">
        <v>0.41827488159590898</v>
      </c>
      <c r="E186" s="14">
        <v>0.35408183957042499</v>
      </c>
      <c r="F186" s="14"/>
      <c r="G186" s="14">
        <v>0.398184058153145</v>
      </c>
      <c r="H186" s="14">
        <v>0.36933387133031698</v>
      </c>
      <c r="I186" s="14">
        <v>0.38392413435768202</v>
      </c>
      <c r="J186" s="14">
        <v>0.37720814284432003</v>
      </c>
      <c r="K186" s="14">
        <v>0.381454535242568</v>
      </c>
      <c r="L186" s="14">
        <v>0.399388514934016</v>
      </c>
      <c r="M186" s="14"/>
      <c r="N186" s="14">
        <v>0.41438052329160902</v>
      </c>
      <c r="O186" s="14">
        <v>0.40435569979155001</v>
      </c>
      <c r="P186" s="14">
        <v>0.36193572927046502</v>
      </c>
      <c r="Q186" s="14">
        <v>0.37608905811922</v>
      </c>
      <c r="R186" s="14"/>
      <c r="S186" s="14">
        <v>0.42358279134308802</v>
      </c>
      <c r="T186" s="14">
        <v>0.34703048294898597</v>
      </c>
      <c r="U186" s="14">
        <v>0.41079531121764101</v>
      </c>
      <c r="V186" s="14"/>
      <c r="W186" s="14">
        <v>0.35448894479256399</v>
      </c>
      <c r="X186" s="14">
        <v>0.43228856971223101</v>
      </c>
      <c r="Y186" s="14">
        <v>0.34224350013577498</v>
      </c>
      <c r="Z186" s="14"/>
      <c r="AA186" s="14">
        <v>0.18870671033035899</v>
      </c>
      <c r="AB186" s="14">
        <v>0.29771523428037699</v>
      </c>
      <c r="AC186" s="14">
        <v>0.29751364564265897</v>
      </c>
      <c r="AD186" s="14">
        <v>0.37082488334840102</v>
      </c>
      <c r="AE186" s="14">
        <v>0.437776118746317</v>
      </c>
      <c r="AF186" s="14">
        <v>0.43715700784890299</v>
      </c>
      <c r="AG186" s="14">
        <v>0.42636186716155</v>
      </c>
      <c r="AH186" s="14">
        <v>0.40498654110500698</v>
      </c>
      <c r="AI186" s="14">
        <v>0.40569421171513198</v>
      </c>
      <c r="AJ186" s="14">
        <v>0.40825538095527703</v>
      </c>
      <c r="AK186" s="14">
        <v>0.69909199106491204</v>
      </c>
      <c r="AL186" s="14">
        <v>0.38490860309950597</v>
      </c>
      <c r="AM186" s="14"/>
      <c r="AN186" s="14">
        <v>0.361471968920548</v>
      </c>
      <c r="AO186" s="14">
        <v>0.39445651183538699</v>
      </c>
      <c r="AP186" s="14"/>
      <c r="AQ186" s="14">
        <v>0.39301983466020501</v>
      </c>
      <c r="AR186" s="14">
        <v>0.38289705339883401</v>
      </c>
      <c r="AS186" s="14"/>
      <c r="AT186" s="14">
        <v>0.44026248965480203</v>
      </c>
      <c r="AU186" s="14">
        <v>0.41032502122571302</v>
      </c>
      <c r="AV186" s="14">
        <v>0.36002012914120501</v>
      </c>
      <c r="AW186" s="14"/>
      <c r="AX186" s="14">
        <v>0.36742789990103902</v>
      </c>
    </row>
    <row r="187" spans="2:50" x14ac:dyDescent="0.3">
      <c r="B187" t="s">
        <v>121</v>
      </c>
      <c r="C187" s="14">
        <v>0.196687036930589</v>
      </c>
      <c r="D187" s="14">
        <v>0.18617890763146799</v>
      </c>
      <c r="E187" s="14">
        <v>0.20821511052274</v>
      </c>
      <c r="F187" s="14"/>
      <c r="G187" s="14">
        <v>0.20747274451839701</v>
      </c>
      <c r="H187" s="14">
        <v>0.163592227739075</v>
      </c>
      <c r="I187" s="14">
        <v>0.200347924210944</v>
      </c>
      <c r="J187" s="14">
        <v>0.21101720989432901</v>
      </c>
      <c r="K187" s="14">
        <v>0.19109176468289299</v>
      </c>
      <c r="L187" s="14">
        <v>0.20929478329378701</v>
      </c>
      <c r="M187" s="14"/>
      <c r="N187" s="14">
        <v>0.1760893977155</v>
      </c>
      <c r="O187" s="14">
        <v>0.20043519614866101</v>
      </c>
      <c r="P187" s="14">
        <v>0.196929924638894</v>
      </c>
      <c r="Q187" s="14">
        <v>0.20418155343727501</v>
      </c>
      <c r="R187" s="14"/>
      <c r="S187" s="14">
        <v>0.158548506237115</v>
      </c>
      <c r="T187" s="14">
        <v>0.247203711997252</v>
      </c>
      <c r="U187" s="14">
        <v>0.20036256691542001</v>
      </c>
      <c r="V187" s="14"/>
      <c r="W187" s="14">
        <v>0.242755802031138</v>
      </c>
      <c r="X187" s="14">
        <v>0.165341341997682</v>
      </c>
      <c r="Y187" s="14">
        <v>0.18753209647972</v>
      </c>
      <c r="Z187" s="14"/>
      <c r="AA187" s="14">
        <v>0.167094669683441</v>
      </c>
      <c r="AB187" s="14">
        <v>0.20606397950482599</v>
      </c>
      <c r="AC187" s="14">
        <v>0.241648948554369</v>
      </c>
      <c r="AD187" s="14">
        <v>0.224462375622178</v>
      </c>
      <c r="AE187" s="14">
        <v>0.18874511730337501</v>
      </c>
      <c r="AF187" s="14">
        <v>0.195121298261408</v>
      </c>
      <c r="AG187" s="14">
        <v>0.15406130293814299</v>
      </c>
      <c r="AH187" s="14">
        <v>0.212701555154586</v>
      </c>
      <c r="AI187" s="14">
        <v>0.106785192858182</v>
      </c>
      <c r="AJ187" s="14">
        <v>0.199676888080033</v>
      </c>
      <c r="AK187" s="14">
        <v>0.11099095015844899</v>
      </c>
      <c r="AL187" s="14">
        <v>0</v>
      </c>
      <c r="AM187" s="14"/>
      <c r="AN187" s="14">
        <v>0.18771722594198201</v>
      </c>
      <c r="AO187" s="14">
        <v>0.200392963374556</v>
      </c>
      <c r="AP187" s="14"/>
      <c r="AQ187" s="14">
        <v>0.23309746833136899</v>
      </c>
      <c r="AR187" s="14">
        <v>0.18818660661919101</v>
      </c>
      <c r="AS187" s="14"/>
      <c r="AT187" s="14">
        <v>0.142860654324859</v>
      </c>
      <c r="AU187" s="14">
        <v>0.19286899560739099</v>
      </c>
      <c r="AV187" s="14">
        <v>0.243662417052774</v>
      </c>
      <c r="AW187" s="14"/>
      <c r="AX187" s="14">
        <v>0.22573619466995501</v>
      </c>
    </row>
    <row r="188" spans="2:50" x14ac:dyDescent="0.3">
      <c r="B188" t="s">
        <v>122</v>
      </c>
      <c r="C188" s="14">
        <v>7.9467868312461803E-2</v>
      </c>
      <c r="D188" s="14">
        <v>7.5132892503846499E-2</v>
      </c>
      <c r="E188" s="14">
        <v>8.3192688864521899E-2</v>
      </c>
      <c r="F188" s="14"/>
      <c r="G188" s="14">
        <v>7.4910068445004196E-2</v>
      </c>
      <c r="H188" s="14">
        <v>4.9568652781728499E-2</v>
      </c>
      <c r="I188" s="14">
        <v>7.5599658305639306E-2</v>
      </c>
      <c r="J188" s="14">
        <v>0.102996818651673</v>
      </c>
      <c r="K188" s="14">
        <v>0.10754758774500001</v>
      </c>
      <c r="L188" s="14">
        <v>7.0608618776276902E-2</v>
      </c>
      <c r="M188" s="14"/>
      <c r="N188" s="14">
        <v>7.8769432254908206E-2</v>
      </c>
      <c r="O188" s="14">
        <v>7.7151733874258305E-2</v>
      </c>
      <c r="P188" s="14">
        <v>6.1461783711969198E-2</v>
      </c>
      <c r="Q188" s="14">
        <v>9.3187382363006596E-2</v>
      </c>
      <c r="R188" s="14"/>
      <c r="S188" s="14">
        <v>5.98147239400433E-2</v>
      </c>
      <c r="T188" s="14">
        <v>9.4639522273537904E-2</v>
      </c>
      <c r="U188" s="14">
        <v>9.4248760101579093E-2</v>
      </c>
      <c r="V188" s="14"/>
      <c r="W188" s="14">
        <v>9.6330627120205001E-2</v>
      </c>
      <c r="X188" s="14">
        <v>5.7145488429153402E-2</v>
      </c>
      <c r="Y188" s="14">
        <v>9.9156590673020698E-2</v>
      </c>
      <c r="Z188" s="14"/>
      <c r="AA188" s="14">
        <v>0.20922137464207899</v>
      </c>
      <c r="AB188" s="14">
        <v>0.13719169191623401</v>
      </c>
      <c r="AC188" s="14">
        <v>7.0879279682223906E-2</v>
      </c>
      <c r="AD188" s="14">
        <v>7.9630055997631899E-2</v>
      </c>
      <c r="AE188" s="14">
        <v>7.8785305582137005E-2</v>
      </c>
      <c r="AF188" s="14">
        <v>7.0877760985158494E-2</v>
      </c>
      <c r="AG188" s="14">
        <v>6.7030070985254597E-2</v>
      </c>
      <c r="AH188" s="14">
        <v>3.9907428213811297E-2</v>
      </c>
      <c r="AI188" s="14">
        <v>5.0915246796341802E-2</v>
      </c>
      <c r="AJ188" s="14">
        <v>5.2733064059270099E-2</v>
      </c>
      <c r="AK188" s="14">
        <v>0</v>
      </c>
      <c r="AL188" s="14">
        <v>0</v>
      </c>
      <c r="AM188" s="14"/>
      <c r="AN188" s="14">
        <v>8.1069601100092106E-2</v>
      </c>
      <c r="AO188" s="14">
        <v>7.8806103655281401E-2</v>
      </c>
      <c r="AP188" s="14"/>
      <c r="AQ188" s="14">
        <v>8.1063465290515002E-2</v>
      </c>
      <c r="AR188" s="14">
        <v>7.9095358007166994E-2</v>
      </c>
      <c r="AS188" s="14"/>
      <c r="AT188" s="14">
        <v>4.6963506020547399E-2</v>
      </c>
      <c r="AU188" s="14">
        <v>9.0952225532883804E-2</v>
      </c>
      <c r="AV188" s="14">
        <v>8.8695173568358002E-2</v>
      </c>
      <c r="AW188" s="14"/>
      <c r="AX188" s="14">
        <v>6.7661859279201E-2</v>
      </c>
    </row>
    <row r="189" spans="2:50" x14ac:dyDescent="0.3">
      <c r="B189" t="s">
        <v>105</v>
      </c>
      <c r="C189" s="14">
        <v>0.122244924106439</v>
      </c>
      <c r="D189" s="14">
        <v>6.4958873588139801E-2</v>
      </c>
      <c r="E189" s="14">
        <v>0.17621696455927099</v>
      </c>
      <c r="F189" s="14"/>
      <c r="G189" s="14">
        <v>0.12486332214889399</v>
      </c>
      <c r="H189" s="14">
        <v>0.119048893713433</v>
      </c>
      <c r="I189" s="14">
        <v>0.10317146603992899</v>
      </c>
      <c r="J189" s="14">
        <v>0.14425462880562001</v>
      </c>
      <c r="K189" s="14">
        <v>0.14775940305815999</v>
      </c>
      <c r="L189" s="14">
        <v>0.101585357617493</v>
      </c>
      <c r="M189" s="14"/>
      <c r="N189" s="14">
        <v>0.11067718711815699</v>
      </c>
      <c r="O189" s="14">
        <v>0.118933720812385</v>
      </c>
      <c r="P189" s="14">
        <v>0.100837874653086</v>
      </c>
      <c r="Q189" s="14">
        <v>0.14387715678299001</v>
      </c>
      <c r="R189" s="14"/>
      <c r="S189" s="14">
        <v>9.2185245773776903E-2</v>
      </c>
      <c r="T189" s="14">
        <v>9.7429573782185697E-2</v>
      </c>
      <c r="U189" s="14">
        <v>0.13355105487538799</v>
      </c>
      <c r="V189" s="14"/>
      <c r="W189" s="14">
        <v>7.8353923331177106E-2</v>
      </c>
      <c r="X189" s="14">
        <v>8.3133019641835906E-2</v>
      </c>
      <c r="Y189" s="14">
        <v>0.26802365852837001</v>
      </c>
      <c r="Z189" s="14"/>
      <c r="AA189" s="14">
        <v>0.31187578259731003</v>
      </c>
      <c r="AB189" s="14">
        <v>0.24369773302687001</v>
      </c>
      <c r="AC189" s="14">
        <v>0.18944267055754499</v>
      </c>
      <c r="AD189" s="14">
        <v>0.13358892679590001</v>
      </c>
      <c r="AE189" s="14">
        <v>9.1902842143371494E-2</v>
      </c>
      <c r="AF189" s="14">
        <v>8.6909576604612404E-2</v>
      </c>
      <c r="AG189" s="14">
        <v>6.2196856688235103E-2</v>
      </c>
      <c r="AH189" s="14">
        <v>2.5404165658669799E-2</v>
      </c>
      <c r="AI189" s="14">
        <v>5.2604283122168999E-2</v>
      </c>
      <c r="AJ189" s="14">
        <v>9.6310889713044703E-2</v>
      </c>
      <c r="AK189" s="14">
        <v>0</v>
      </c>
      <c r="AL189" s="14">
        <v>0</v>
      </c>
      <c r="AM189" s="14"/>
      <c r="AN189" s="14">
        <v>0.11531166426565399</v>
      </c>
      <c r="AO189" s="14">
        <v>0.125109438310751</v>
      </c>
      <c r="AP189" s="14"/>
      <c r="AQ189" s="14">
        <v>0.13919108267288199</v>
      </c>
      <c r="AR189" s="14">
        <v>0.11828865019267</v>
      </c>
      <c r="AS189" s="14"/>
      <c r="AT189" s="14">
        <v>7.8288934894004195E-2</v>
      </c>
      <c r="AU189" s="14">
        <v>0.14181033211531499</v>
      </c>
      <c r="AV189" s="14">
        <v>5.9811289835233698E-2</v>
      </c>
      <c r="AW189" s="14"/>
      <c r="AX189" s="14">
        <v>0.13444328251561799</v>
      </c>
    </row>
    <row r="190" spans="2:50" x14ac:dyDescent="0.3"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</row>
    <row r="191" spans="2:50" x14ac:dyDescent="0.3">
      <c r="B191" s="6" t="s">
        <v>127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</row>
    <row r="192" spans="2:50" x14ac:dyDescent="0.3">
      <c r="B192" s="24" t="s">
        <v>82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</row>
    <row r="193" spans="2:50" x14ac:dyDescent="0.3">
      <c r="B193" t="s">
        <v>119</v>
      </c>
      <c r="C193" s="14">
        <v>0.26239549114212402</v>
      </c>
      <c r="D193" s="14">
        <v>0.30890473489424802</v>
      </c>
      <c r="E193" s="14">
        <v>0.216827066866801</v>
      </c>
      <c r="F193" s="14"/>
      <c r="G193" s="14">
        <v>0.231656921391487</v>
      </c>
      <c r="H193" s="14">
        <v>0.301543187069643</v>
      </c>
      <c r="I193" s="14">
        <v>0.27534763872061202</v>
      </c>
      <c r="J193" s="14">
        <v>0.208528282051164</v>
      </c>
      <c r="K193" s="14">
        <v>0.243997265070861</v>
      </c>
      <c r="L193" s="14">
        <v>0.29186543285299799</v>
      </c>
      <c r="M193" s="14"/>
      <c r="N193" s="14">
        <v>0.292239098294304</v>
      </c>
      <c r="O193" s="14">
        <v>0.22406957977438899</v>
      </c>
      <c r="P193" s="14">
        <v>0.30464472667579301</v>
      </c>
      <c r="Q193" s="14">
        <v>0.24015795751585001</v>
      </c>
      <c r="R193" s="14"/>
      <c r="S193" s="14">
        <v>0.35220779216765202</v>
      </c>
      <c r="T193" s="14">
        <v>0.198643569124</v>
      </c>
      <c r="U193" s="14">
        <v>0.23662030037905801</v>
      </c>
      <c r="V193" s="14"/>
      <c r="W193" s="14">
        <v>0.207786245088312</v>
      </c>
      <c r="X193" s="14">
        <v>0.36886465005855701</v>
      </c>
      <c r="Y193" s="14">
        <v>0.15340018993955101</v>
      </c>
      <c r="Z193" s="14"/>
      <c r="AA193" s="14">
        <v>0.15996332539080499</v>
      </c>
      <c r="AB193" s="14">
        <v>0.11492745708504901</v>
      </c>
      <c r="AC193" s="14">
        <v>0.209110158547747</v>
      </c>
      <c r="AD193" s="14">
        <v>0.23432809620710199</v>
      </c>
      <c r="AE193" s="14">
        <v>0.225615066235511</v>
      </c>
      <c r="AF193" s="14">
        <v>0.29897161321216098</v>
      </c>
      <c r="AG193" s="14">
        <v>0.33666960561339598</v>
      </c>
      <c r="AH193" s="14">
        <v>0.36266126482467298</v>
      </c>
      <c r="AI193" s="14">
        <v>0.54917084251258197</v>
      </c>
      <c r="AJ193" s="14">
        <v>0.45280210645199898</v>
      </c>
      <c r="AK193" s="14">
        <v>0.51181741665402103</v>
      </c>
      <c r="AL193" s="14">
        <v>0.38882305445085502</v>
      </c>
      <c r="AM193" s="14"/>
      <c r="AN193" s="14">
        <v>0.26517595328239801</v>
      </c>
      <c r="AO193" s="14">
        <v>0.26124672800930299</v>
      </c>
      <c r="AP193" s="14"/>
      <c r="AQ193" s="14">
        <v>0.20629564673411799</v>
      </c>
      <c r="AR193" s="14">
        <v>0.27549263939124702</v>
      </c>
      <c r="AS193" s="14"/>
      <c r="AT193" s="14">
        <v>0.46465742149987899</v>
      </c>
      <c r="AU193" s="14">
        <v>0.188262269349702</v>
      </c>
      <c r="AV193" s="14">
        <v>0.24225850870125801</v>
      </c>
      <c r="AW193" s="14"/>
      <c r="AX193" s="14">
        <v>0.164937406051719</v>
      </c>
    </row>
    <row r="194" spans="2:50" x14ac:dyDescent="0.3">
      <c r="B194" t="s">
        <v>120</v>
      </c>
      <c r="C194" s="14">
        <v>0.42700997015997</v>
      </c>
      <c r="D194" s="14">
        <v>0.45032827988951102</v>
      </c>
      <c r="E194" s="14">
        <v>0.40623377174318298</v>
      </c>
      <c r="F194" s="14"/>
      <c r="G194" s="14">
        <v>0.43782528286890599</v>
      </c>
      <c r="H194" s="14">
        <v>0.44253296776079398</v>
      </c>
      <c r="I194" s="14">
        <v>0.40839709087686998</v>
      </c>
      <c r="J194" s="14">
        <v>0.44112316448336603</v>
      </c>
      <c r="K194" s="14">
        <v>0.40462704413606299</v>
      </c>
      <c r="L194" s="14">
        <v>0.428922562255805</v>
      </c>
      <c r="M194" s="14"/>
      <c r="N194" s="14">
        <v>0.41915763440091802</v>
      </c>
      <c r="O194" s="14">
        <v>0.47235772745877103</v>
      </c>
      <c r="P194" s="14">
        <v>0.42197634130182898</v>
      </c>
      <c r="Q194" s="14">
        <v>0.41009025367837598</v>
      </c>
      <c r="R194" s="14"/>
      <c r="S194" s="14">
        <v>0.38455464362561798</v>
      </c>
      <c r="T194" s="14">
        <v>0.46636682310209099</v>
      </c>
      <c r="U194" s="14">
        <v>0.47199566365480999</v>
      </c>
      <c r="V194" s="14"/>
      <c r="W194" s="14">
        <v>0.47503170917294002</v>
      </c>
      <c r="X194" s="14">
        <v>0.401223654946533</v>
      </c>
      <c r="Y194" s="14">
        <v>0.396857244420109</v>
      </c>
      <c r="Z194" s="14"/>
      <c r="AA194" s="14">
        <v>0.23724366691447399</v>
      </c>
      <c r="AB194" s="14">
        <v>0.304991748855306</v>
      </c>
      <c r="AC194" s="14">
        <v>0.42991548383422101</v>
      </c>
      <c r="AD194" s="14">
        <v>0.39884386693879398</v>
      </c>
      <c r="AE194" s="14">
        <v>0.48056862832654101</v>
      </c>
      <c r="AF194" s="14">
        <v>0.45187337884631501</v>
      </c>
      <c r="AG194" s="14">
        <v>0.48173388983064003</v>
      </c>
      <c r="AH194" s="14">
        <v>0.52420482491264098</v>
      </c>
      <c r="AI194" s="14">
        <v>0.285935268239013</v>
      </c>
      <c r="AJ194" s="14">
        <v>0.41879966648481198</v>
      </c>
      <c r="AK194" s="14">
        <v>0.37719163318752902</v>
      </c>
      <c r="AL194" s="14">
        <v>0.61117694554914503</v>
      </c>
      <c r="AM194" s="14"/>
      <c r="AN194" s="14">
        <v>0.41666510403984602</v>
      </c>
      <c r="AO194" s="14">
        <v>0.431284008148347</v>
      </c>
      <c r="AP194" s="14"/>
      <c r="AQ194" s="14">
        <v>0.471925106621845</v>
      </c>
      <c r="AR194" s="14">
        <v>0.41652401949328999</v>
      </c>
      <c r="AS194" s="14"/>
      <c r="AT194" s="14">
        <v>0.38180076425557002</v>
      </c>
      <c r="AU194" s="14">
        <v>0.44212697914530202</v>
      </c>
      <c r="AV194" s="14">
        <v>0.46490390783035301</v>
      </c>
      <c r="AW194" s="14"/>
      <c r="AX194" s="14">
        <v>0.44407573629753799</v>
      </c>
    </row>
    <row r="195" spans="2:50" x14ac:dyDescent="0.3">
      <c r="B195" t="s">
        <v>121</v>
      </c>
      <c r="C195" s="14">
        <v>0.123264889449074</v>
      </c>
      <c r="D195" s="14">
        <v>0.113345931187579</v>
      </c>
      <c r="E195" s="14">
        <v>0.13365092199256201</v>
      </c>
      <c r="F195" s="14"/>
      <c r="G195" s="14">
        <v>0.13793698505926899</v>
      </c>
      <c r="H195" s="14">
        <v>0.121958855386076</v>
      </c>
      <c r="I195" s="14">
        <v>0.13883229316020901</v>
      </c>
      <c r="J195" s="14">
        <v>0.128797954483933</v>
      </c>
      <c r="K195" s="14">
        <v>0.14616850406381199</v>
      </c>
      <c r="L195" s="14">
        <v>8.1882836218108102E-2</v>
      </c>
      <c r="M195" s="14"/>
      <c r="N195" s="14">
        <v>0.11162672413328199</v>
      </c>
      <c r="O195" s="14">
        <v>0.122344046703375</v>
      </c>
      <c r="P195" s="14">
        <v>0.112104954532698</v>
      </c>
      <c r="Q195" s="14">
        <v>0.13674107704958399</v>
      </c>
      <c r="R195" s="14"/>
      <c r="S195" s="14">
        <v>0.11324512326686501</v>
      </c>
      <c r="T195" s="14">
        <v>0.14963812255936201</v>
      </c>
      <c r="U195" s="14">
        <v>0.10180650657024699</v>
      </c>
      <c r="V195" s="14"/>
      <c r="W195" s="14">
        <v>0.149000895805081</v>
      </c>
      <c r="X195" s="14">
        <v>9.6619057574666004E-2</v>
      </c>
      <c r="Y195" s="14">
        <v>0.143635989578839</v>
      </c>
      <c r="Z195" s="14"/>
      <c r="AA195" s="14">
        <v>0.129109977439893</v>
      </c>
      <c r="AB195" s="14">
        <v>0.18122018066062001</v>
      </c>
      <c r="AC195" s="14">
        <v>0.12465352494909999</v>
      </c>
      <c r="AD195" s="14">
        <v>0.15817882453616899</v>
      </c>
      <c r="AE195" s="14">
        <v>0.129330567550131</v>
      </c>
      <c r="AF195" s="14">
        <v>0.117363974291707</v>
      </c>
      <c r="AG195" s="14">
        <v>8.1332435582125995E-2</v>
      </c>
      <c r="AH195" s="14">
        <v>7.5954890667912195E-2</v>
      </c>
      <c r="AI195" s="14">
        <v>5.0202162480655101E-2</v>
      </c>
      <c r="AJ195" s="14">
        <v>7.5684761265193495E-2</v>
      </c>
      <c r="AK195" s="14">
        <v>0.11099095015844899</v>
      </c>
      <c r="AL195" s="14">
        <v>0</v>
      </c>
      <c r="AM195" s="14"/>
      <c r="AN195" s="14">
        <v>0.12638958872091199</v>
      </c>
      <c r="AO195" s="14">
        <v>0.121973902863553</v>
      </c>
      <c r="AP195" s="14"/>
      <c r="AQ195" s="14">
        <v>0.124109077214864</v>
      </c>
      <c r="AR195" s="14">
        <v>0.12306780419089999</v>
      </c>
      <c r="AS195" s="14"/>
      <c r="AT195" s="14">
        <v>6.2846562258859304E-2</v>
      </c>
      <c r="AU195" s="14">
        <v>0.134181679963471</v>
      </c>
      <c r="AV195" s="14">
        <v>0.157303219222097</v>
      </c>
      <c r="AW195" s="14"/>
      <c r="AX195" s="14">
        <v>0.157870173185955</v>
      </c>
    </row>
    <row r="196" spans="2:50" x14ac:dyDescent="0.3">
      <c r="B196" t="s">
        <v>122</v>
      </c>
      <c r="C196" s="14">
        <v>4.6602269830701801E-2</v>
      </c>
      <c r="D196" s="14">
        <v>4.3241058519739001E-2</v>
      </c>
      <c r="E196" s="14">
        <v>4.9142511771816999E-2</v>
      </c>
      <c r="F196" s="14"/>
      <c r="G196" s="14">
        <v>5.2473229629892502E-2</v>
      </c>
      <c r="H196" s="14">
        <v>2.8497620595423701E-2</v>
      </c>
      <c r="I196" s="14">
        <v>5.7861279600049199E-2</v>
      </c>
      <c r="J196" s="14">
        <v>5.8706904688519197E-2</v>
      </c>
      <c r="K196" s="14">
        <v>3.4004482931592001E-2</v>
      </c>
      <c r="L196" s="14">
        <v>5.0597014835759901E-2</v>
      </c>
      <c r="M196" s="14"/>
      <c r="N196" s="14">
        <v>5.6702576391437901E-2</v>
      </c>
      <c r="O196" s="14">
        <v>3.9281434547054198E-2</v>
      </c>
      <c r="P196" s="14">
        <v>3.1826605400917203E-2</v>
      </c>
      <c r="Q196" s="14">
        <v>5.5732248257500797E-2</v>
      </c>
      <c r="R196" s="14"/>
      <c r="S196" s="14">
        <v>4.9098505717124499E-2</v>
      </c>
      <c r="T196" s="14">
        <v>4.9508257898420997E-2</v>
      </c>
      <c r="U196" s="14">
        <v>4.5912620783477097E-2</v>
      </c>
      <c r="V196" s="14"/>
      <c r="W196" s="14">
        <v>4.4031570232202097E-2</v>
      </c>
      <c r="X196" s="14">
        <v>4.9388369820679803E-2</v>
      </c>
      <c r="Y196" s="14">
        <v>4.0501952025001398E-2</v>
      </c>
      <c r="Z196" s="14"/>
      <c r="AA196" s="14">
        <v>0.139911274756291</v>
      </c>
      <c r="AB196" s="14">
        <v>0.117636343276386</v>
      </c>
      <c r="AC196" s="14">
        <v>3.01582917265126E-2</v>
      </c>
      <c r="AD196" s="14">
        <v>6.0409203856017099E-2</v>
      </c>
      <c r="AE196" s="14">
        <v>4.0346548720265697E-2</v>
      </c>
      <c r="AF196" s="14">
        <v>2.6403834620760201E-2</v>
      </c>
      <c r="AG196" s="14">
        <v>2.2908881002657901E-2</v>
      </c>
      <c r="AH196" s="14">
        <v>1.6011612334924801E-2</v>
      </c>
      <c r="AI196" s="14">
        <v>3.4280361620882098E-2</v>
      </c>
      <c r="AJ196" s="14">
        <v>1.8390322066184302E-2</v>
      </c>
      <c r="AK196" s="14">
        <v>0</v>
      </c>
      <c r="AL196" s="14">
        <v>0</v>
      </c>
      <c r="AM196" s="14"/>
      <c r="AN196" s="14">
        <v>6.1261549521995202E-2</v>
      </c>
      <c r="AO196" s="14">
        <v>4.0545708290388498E-2</v>
      </c>
      <c r="AP196" s="14"/>
      <c r="AQ196" s="14">
        <v>4.8920481225550302E-2</v>
      </c>
      <c r="AR196" s="14">
        <v>4.6061056951565899E-2</v>
      </c>
      <c r="AS196" s="14"/>
      <c r="AT196" s="14">
        <v>2.3742186474762401E-2</v>
      </c>
      <c r="AU196" s="14">
        <v>6.1788950296746997E-2</v>
      </c>
      <c r="AV196" s="14">
        <v>4.69479513194795E-2</v>
      </c>
      <c r="AW196" s="14"/>
      <c r="AX196" s="14">
        <v>3.43585826237926E-2</v>
      </c>
    </row>
    <row r="197" spans="2:50" x14ac:dyDescent="0.3">
      <c r="B197" t="s">
        <v>105</v>
      </c>
      <c r="C197" s="14">
        <v>0.14072737941812999</v>
      </c>
      <c r="D197" s="14">
        <v>8.4179995508922703E-2</v>
      </c>
      <c r="E197" s="14">
        <v>0.194145727625637</v>
      </c>
      <c r="F197" s="14"/>
      <c r="G197" s="14">
        <v>0.14010758105044499</v>
      </c>
      <c r="H197" s="14">
        <v>0.105467369188063</v>
      </c>
      <c r="I197" s="14">
        <v>0.11956169764226</v>
      </c>
      <c r="J197" s="14">
        <v>0.16284369429301801</v>
      </c>
      <c r="K197" s="14">
        <v>0.171202703797671</v>
      </c>
      <c r="L197" s="14">
        <v>0.14673215383732899</v>
      </c>
      <c r="M197" s="14"/>
      <c r="N197" s="14">
        <v>0.120273966780058</v>
      </c>
      <c r="O197" s="14">
        <v>0.14194721151640999</v>
      </c>
      <c r="P197" s="14">
        <v>0.129447372088763</v>
      </c>
      <c r="Q197" s="14">
        <v>0.15727846349869001</v>
      </c>
      <c r="R197" s="14"/>
      <c r="S197" s="14">
        <v>0.10089393522274</v>
      </c>
      <c r="T197" s="14">
        <v>0.135843227316126</v>
      </c>
      <c r="U197" s="14">
        <v>0.14366490861240699</v>
      </c>
      <c r="V197" s="14"/>
      <c r="W197" s="14">
        <v>0.12414957970146499</v>
      </c>
      <c r="X197" s="14">
        <v>8.3904267599564597E-2</v>
      </c>
      <c r="Y197" s="14">
        <v>0.26560462403649998</v>
      </c>
      <c r="Z197" s="14"/>
      <c r="AA197" s="14">
        <v>0.33377175549853599</v>
      </c>
      <c r="AB197" s="14">
        <v>0.28122427012263901</v>
      </c>
      <c r="AC197" s="14">
        <v>0.20616254094242001</v>
      </c>
      <c r="AD197" s="14">
        <v>0.14824000846191801</v>
      </c>
      <c r="AE197" s="14">
        <v>0.124139189167551</v>
      </c>
      <c r="AF197" s="14">
        <v>0.10538719902905599</v>
      </c>
      <c r="AG197" s="14">
        <v>7.7355187971180503E-2</v>
      </c>
      <c r="AH197" s="14">
        <v>2.11674072598491E-2</v>
      </c>
      <c r="AI197" s="14">
        <v>8.0411365146867406E-2</v>
      </c>
      <c r="AJ197" s="14">
        <v>3.4323143731811799E-2</v>
      </c>
      <c r="AK197" s="14">
        <v>0</v>
      </c>
      <c r="AL197" s="14">
        <v>0</v>
      </c>
      <c r="AM197" s="14"/>
      <c r="AN197" s="14">
        <v>0.130507804434849</v>
      </c>
      <c r="AO197" s="14">
        <v>0.14494965268840901</v>
      </c>
      <c r="AP197" s="14"/>
      <c r="AQ197" s="14">
        <v>0.148749688203622</v>
      </c>
      <c r="AR197" s="14">
        <v>0.13885447997299699</v>
      </c>
      <c r="AS197" s="14"/>
      <c r="AT197" s="14">
        <v>6.6953065510930096E-2</v>
      </c>
      <c r="AU197" s="14">
        <v>0.17364012124477801</v>
      </c>
      <c r="AV197" s="14">
        <v>8.8586412926812505E-2</v>
      </c>
      <c r="AW197" s="14"/>
      <c r="AX197" s="14">
        <v>0.19875810184099599</v>
      </c>
    </row>
    <row r="198" spans="2:50" x14ac:dyDescent="0.3"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</row>
    <row r="199" spans="2:50" x14ac:dyDescent="0.3">
      <c r="B199" s="6" t="s">
        <v>94</v>
      </c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</row>
    <row r="200" spans="2:50" x14ac:dyDescent="0.3">
      <c r="B200" s="24" t="s">
        <v>82</v>
      </c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</row>
    <row r="201" spans="2:50" x14ac:dyDescent="0.3">
      <c r="B201" t="s">
        <v>128</v>
      </c>
      <c r="C201" s="14">
        <v>0.53327578716586499</v>
      </c>
      <c r="D201" s="14">
        <v>0.52125862868767003</v>
      </c>
      <c r="E201" s="14">
        <v>0.54330928132176903</v>
      </c>
      <c r="F201" s="14"/>
      <c r="G201" s="14">
        <v>0.59490466329376102</v>
      </c>
      <c r="H201" s="14">
        <v>0.56681648369624604</v>
      </c>
      <c r="I201" s="14">
        <v>0.51475219021256502</v>
      </c>
      <c r="J201" s="14">
        <v>0.45542451369808201</v>
      </c>
      <c r="K201" s="14">
        <v>0.51396332770434505</v>
      </c>
      <c r="L201" s="14">
        <v>0.55812350823136503</v>
      </c>
      <c r="M201" s="14"/>
      <c r="N201" s="14">
        <v>0.54077988070056704</v>
      </c>
      <c r="O201" s="14">
        <v>0.57119774587642402</v>
      </c>
      <c r="P201" s="14">
        <v>0.54083489815686503</v>
      </c>
      <c r="Q201" s="14">
        <v>0.504587959434875</v>
      </c>
      <c r="R201" s="14"/>
      <c r="S201" s="14">
        <v>0.71672459612902495</v>
      </c>
      <c r="T201" s="14">
        <v>0.37200002943964</v>
      </c>
      <c r="U201" s="14">
        <v>0.52155967409810899</v>
      </c>
      <c r="V201" s="14"/>
      <c r="W201" s="14">
        <v>0.35354845921356598</v>
      </c>
      <c r="X201" s="14">
        <v>0.75066188867901096</v>
      </c>
      <c r="Y201" s="14">
        <v>0.42368854134546602</v>
      </c>
      <c r="Z201" s="14"/>
      <c r="AA201" s="14">
        <v>0.28931234476531298</v>
      </c>
      <c r="AB201" s="14">
        <v>0.44922278200395199</v>
      </c>
      <c r="AC201" s="14">
        <v>0.49949169623637302</v>
      </c>
      <c r="AD201" s="14">
        <v>0.55646374127980003</v>
      </c>
      <c r="AE201" s="14">
        <v>0.50326238301499504</v>
      </c>
      <c r="AF201" s="14">
        <v>0.57123748567895305</v>
      </c>
      <c r="AG201" s="14">
        <v>0.57061890582820196</v>
      </c>
      <c r="AH201" s="14">
        <v>0.54378959885134504</v>
      </c>
      <c r="AI201" s="14">
        <v>0.72013977281609998</v>
      </c>
      <c r="AJ201" s="14">
        <v>0.71783736192021597</v>
      </c>
      <c r="AK201" s="14">
        <v>0.35897634080997298</v>
      </c>
      <c r="AL201" s="14">
        <v>0.62969415710611398</v>
      </c>
      <c r="AM201" s="14"/>
      <c r="AN201" s="14">
        <v>0.51728265778922999</v>
      </c>
      <c r="AO201" s="14">
        <v>0.53988343599524902</v>
      </c>
      <c r="AP201" s="14"/>
      <c r="AQ201" s="14">
        <v>0.54733218702060404</v>
      </c>
      <c r="AR201" s="14">
        <v>0.52999416036833702</v>
      </c>
      <c r="AS201" s="14"/>
      <c r="AT201" s="14">
        <v>0.83055249006203002</v>
      </c>
      <c r="AU201" s="14">
        <v>0.51648695868530703</v>
      </c>
      <c r="AV201" s="14">
        <v>0.404847915335379</v>
      </c>
      <c r="AW201" s="14"/>
      <c r="AX201" s="14">
        <v>0.44924074267564701</v>
      </c>
    </row>
    <row r="202" spans="2:50" x14ac:dyDescent="0.3">
      <c r="B202" t="s">
        <v>129</v>
      </c>
      <c r="C202" s="14">
        <v>0.34952055004368399</v>
      </c>
      <c r="D202" s="14">
        <v>0.39598382639680002</v>
      </c>
      <c r="E202" s="14">
        <v>0.307215604703587</v>
      </c>
      <c r="F202" s="14"/>
      <c r="G202" s="14">
        <v>0.29168194192295999</v>
      </c>
      <c r="H202" s="14">
        <v>0.338202837151522</v>
      </c>
      <c r="I202" s="14">
        <v>0.407370872593247</v>
      </c>
      <c r="J202" s="14">
        <v>0.40596895353158902</v>
      </c>
      <c r="K202" s="14">
        <v>0.33277023093649999</v>
      </c>
      <c r="L202" s="14">
        <v>0.31770595157897202</v>
      </c>
      <c r="M202" s="14"/>
      <c r="N202" s="14">
        <v>0.33414470091045601</v>
      </c>
      <c r="O202" s="14">
        <v>0.32179572318934402</v>
      </c>
      <c r="P202" s="14">
        <v>0.37424699514625698</v>
      </c>
      <c r="Q202" s="14">
        <v>0.354681476758544</v>
      </c>
      <c r="R202" s="14"/>
      <c r="S202" s="14">
        <v>0.21326090514575199</v>
      </c>
      <c r="T202" s="14">
        <v>0.52974620245903703</v>
      </c>
      <c r="U202" s="14">
        <v>0.329831740322926</v>
      </c>
      <c r="V202" s="14"/>
      <c r="W202" s="14">
        <v>0.55942424603594698</v>
      </c>
      <c r="X202" s="14">
        <v>0.18526625534912999</v>
      </c>
      <c r="Y202" s="14">
        <v>0.310045811539779</v>
      </c>
      <c r="Z202" s="14"/>
      <c r="AA202" s="14">
        <v>0.35274793011614303</v>
      </c>
      <c r="AB202" s="14">
        <v>0.34778369127505598</v>
      </c>
      <c r="AC202" s="14">
        <v>0.34697033370790098</v>
      </c>
      <c r="AD202" s="14">
        <v>0.31049332845567301</v>
      </c>
      <c r="AE202" s="14">
        <v>0.39244218643088702</v>
      </c>
      <c r="AF202" s="14">
        <v>0.36881699737340501</v>
      </c>
      <c r="AG202" s="14">
        <v>0.37160546163178998</v>
      </c>
      <c r="AH202" s="14">
        <v>0.39402316770575901</v>
      </c>
      <c r="AI202" s="14">
        <v>0.25306795433652202</v>
      </c>
      <c r="AJ202" s="14">
        <v>0.208196275790545</v>
      </c>
      <c r="AK202" s="14">
        <v>0.53003270903157695</v>
      </c>
      <c r="AL202" s="14">
        <v>0.37030584289388602</v>
      </c>
      <c r="AM202" s="14"/>
      <c r="AN202" s="14">
        <v>0.362664203772884</v>
      </c>
      <c r="AO202" s="14">
        <v>0.34409017765487299</v>
      </c>
      <c r="AP202" s="14"/>
      <c r="AQ202" s="14">
        <v>0.34905781790084001</v>
      </c>
      <c r="AR202" s="14">
        <v>0.34962858013785703</v>
      </c>
      <c r="AS202" s="14"/>
      <c r="AT202" s="14">
        <v>0.13093641376342499</v>
      </c>
      <c r="AU202" s="14">
        <v>0.33637942341356603</v>
      </c>
      <c r="AV202" s="14">
        <v>0.52505389792164303</v>
      </c>
      <c r="AW202" s="14"/>
      <c r="AX202" s="14">
        <v>0.45827649262944498</v>
      </c>
    </row>
    <row r="203" spans="2:50" x14ac:dyDescent="0.3">
      <c r="B203" t="s">
        <v>79</v>
      </c>
      <c r="C203" s="14">
        <v>0.117203662790451</v>
      </c>
      <c r="D203" s="14">
        <v>8.2757544915530099E-2</v>
      </c>
      <c r="E203" s="14">
        <v>0.149475113974644</v>
      </c>
      <c r="F203" s="14"/>
      <c r="G203" s="14">
        <v>0.113413394783279</v>
      </c>
      <c r="H203" s="14">
        <v>9.4980679152231795E-2</v>
      </c>
      <c r="I203" s="14">
        <v>7.7876937194188006E-2</v>
      </c>
      <c r="J203" s="14">
        <v>0.138606532770329</v>
      </c>
      <c r="K203" s="14">
        <v>0.15326644135915499</v>
      </c>
      <c r="L203" s="14">
        <v>0.124170540189662</v>
      </c>
      <c r="M203" s="14"/>
      <c r="N203" s="14">
        <v>0.12507541838897701</v>
      </c>
      <c r="O203" s="14">
        <v>0.107006530934232</v>
      </c>
      <c r="P203" s="14">
        <v>8.4918106696877493E-2</v>
      </c>
      <c r="Q203" s="14">
        <v>0.140730563806581</v>
      </c>
      <c r="R203" s="14"/>
      <c r="S203" s="14">
        <v>7.0014498725222502E-2</v>
      </c>
      <c r="T203" s="14">
        <v>9.8253768101323996E-2</v>
      </c>
      <c r="U203" s="14">
        <v>0.148608585578966</v>
      </c>
      <c r="V203" s="14"/>
      <c r="W203" s="14">
        <v>8.70272947504864E-2</v>
      </c>
      <c r="X203" s="14">
        <v>6.4071855971859104E-2</v>
      </c>
      <c r="Y203" s="14">
        <v>0.26626564711475498</v>
      </c>
      <c r="Z203" s="14"/>
      <c r="AA203" s="14">
        <v>0.35793972511854399</v>
      </c>
      <c r="AB203" s="14">
        <v>0.202993526720992</v>
      </c>
      <c r="AC203" s="14">
        <v>0.153537970055725</v>
      </c>
      <c r="AD203" s="14">
        <v>0.13304293026452699</v>
      </c>
      <c r="AE203" s="14">
        <v>0.104295430554118</v>
      </c>
      <c r="AF203" s="14">
        <v>5.9945516947641803E-2</v>
      </c>
      <c r="AG203" s="14">
        <v>5.7775632540008698E-2</v>
      </c>
      <c r="AH203" s="14">
        <v>6.2187233442895402E-2</v>
      </c>
      <c r="AI203" s="14">
        <v>2.6792272847378399E-2</v>
      </c>
      <c r="AJ203" s="14">
        <v>7.3966362289239099E-2</v>
      </c>
      <c r="AK203" s="14">
        <v>0.11099095015844899</v>
      </c>
      <c r="AL203" s="14">
        <v>0</v>
      </c>
      <c r="AM203" s="14"/>
      <c r="AN203" s="14">
        <v>0.120053138437886</v>
      </c>
      <c r="AO203" s="14">
        <v>0.116026386349879</v>
      </c>
      <c r="AP203" s="14"/>
      <c r="AQ203" s="14">
        <v>0.10360999507855501</v>
      </c>
      <c r="AR203" s="14">
        <v>0.120377259493806</v>
      </c>
      <c r="AS203" s="14"/>
      <c r="AT203" s="14">
        <v>3.8511096174544901E-2</v>
      </c>
      <c r="AU203" s="14">
        <v>0.147133617901127</v>
      </c>
      <c r="AV203" s="14">
        <v>7.0098186742977506E-2</v>
      </c>
      <c r="AW203" s="14"/>
      <c r="AX203" s="14">
        <v>9.2482764694908098E-2</v>
      </c>
    </row>
    <row r="204" spans="2:50" x14ac:dyDescent="0.3"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</row>
    <row r="205" spans="2:50" x14ac:dyDescent="0.3">
      <c r="B205" s="6" t="s">
        <v>134</v>
      </c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</row>
    <row r="206" spans="2:50" x14ac:dyDescent="0.3">
      <c r="B206" s="24" t="s">
        <v>82</v>
      </c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</row>
    <row r="207" spans="2:50" x14ac:dyDescent="0.3">
      <c r="B207" t="s">
        <v>130</v>
      </c>
      <c r="C207" s="14">
        <v>0.38559445051087698</v>
      </c>
      <c r="D207" s="14">
        <v>0.43785746579106599</v>
      </c>
      <c r="E207" s="14">
        <v>0.33807583392475998</v>
      </c>
      <c r="F207" s="14"/>
      <c r="G207" s="14">
        <v>0.32349200242381598</v>
      </c>
      <c r="H207" s="14">
        <v>0.37092782298288401</v>
      </c>
      <c r="I207" s="14">
        <v>0.38602812093619199</v>
      </c>
      <c r="J207" s="14">
        <v>0.34600223557751197</v>
      </c>
      <c r="K207" s="14">
        <v>0.45603610371210301</v>
      </c>
      <c r="L207" s="14">
        <v>0.40786782089047302</v>
      </c>
      <c r="M207" s="14"/>
      <c r="N207" s="14">
        <v>0.35680547161818499</v>
      </c>
      <c r="O207" s="14">
        <v>0.34930882726841</v>
      </c>
      <c r="P207" s="14">
        <v>0.42241774781088098</v>
      </c>
      <c r="Q207" s="14">
        <v>0.39339041312914302</v>
      </c>
      <c r="R207" s="14"/>
      <c r="S207" s="14">
        <v>0.35984613379267999</v>
      </c>
      <c r="T207" s="14">
        <v>0.45137226005851899</v>
      </c>
      <c r="U207" s="14">
        <v>0.38173623553657299</v>
      </c>
      <c r="V207" s="14"/>
      <c r="W207" s="14">
        <v>0.46258772766610001</v>
      </c>
      <c r="X207" s="14">
        <v>0.34901320213528397</v>
      </c>
      <c r="Y207" s="14">
        <v>0.32302660771384401</v>
      </c>
      <c r="Z207" s="14"/>
      <c r="AA207" s="14">
        <v>0.150410553122029</v>
      </c>
      <c r="AB207" s="14">
        <v>0.36225232715038702</v>
      </c>
      <c r="AC207" s="14">
        <v>0.35662323488492198</v>
      </c>
      <c r="AD207" s="14">
        <v>0.34923824742269199</v>
      </c>
      <c r="AE207" s="14">
        <v>0.41649718758860099</v>
      </c>
      <c r="AF207" s="14">
        <v>0.370922484053058</v>
      </c>
      <c r="AG207" s="14">
        <v>0.42054565196502203</v>
      </c>
      <c r="AH207" s="14">
        <v>0.46906591434246703</v>
      </c>
      <c r="AI207" s="14">
        <v>0.52724541870575004</v>
      </c>
      <c r="AJ207" s="14">
        <v>0.50008133737277904</v>
      </c>
      <c r="AK207" s="14">
        <v>0.43661188837260001</v>
      </c>
      <c r="AL207" s="14">
        <v>0.50937009725901505</v>
      </c>
      <c r="AM207" s="14"/>
      <c r="AN207" s="14">
        <v>0.42881928316586299</v>
      </c>
      <c r="AO207" s="14">
        <v>0.36773587460825902</v>
      </c>
      <c r="AP207" s="14"/>
      <c r="AQ207" s="14">
        <v>0.35144271885530998</v>
      </c>
      <c r="AR207" s="14">
        <v>0.39356756161621498</v>
      </c>
      <c r="AS207" s="14"/>
      <c r="AT207" s="14">
        <v>0.36859541221178399</v>
      </c>
      <c r="AU207" s="14">
        <v>0.35741460776914802</v>
      </c>
      <c r="AV207" s="14">
        <v>0.46282558340401903</v>
      </c>
      <c r="AW207" s="14"/>
      <c r="AX207" s="14">
        <v>0.40518580922622899</v>
      </c>
    </row>
    <row r="208" spans="2:50" x14ac:dyDescent="0.3">
      <c r="B208" t="s">
        <v>131</v>
      </c>
      <c r="C208" s="14">
        <v>0.26905874817852798</v>
      </c>
      <c r="D208" s="14">
        <v>0.28531225077588002</v>
      </c>
      <c r="E208" s="14">
        <v>0.25508776021831198</v>
      </c>
      <c r="F208" s="14"/>
      <c r="G208" s="14">
        <v>0.30455887205180499</v>
      </c>
      <c r="H208" s="14">
        <v>0.30688671200567202</v>
      </c>
      <c r="I208" s="14">
        <v>0.25676859290430398</v>
      </c>
      <c r="J208" s="14">
        <v>0.26296628276462602</v>
      </c>
      <c r="K208" s="14">
        <v>0.241149474547356</v>
      </c>
      <c r="L208" s="14">
        <v>0.25275272474335603</v>
      </c>
      <c r="M208" s="14"/>
      <c r="N208" s="14">
        <v>0.27091680264859902</v>
      </c>
      <c r="O208" s="14">
        <v>0.29809270669139698</v>
      </c>
      <c r="P208" s="14">
        <v>0.26829373800254802</v>
      </c>
      <c r="Q208" s="14">
        <v>0.25334191287885399</v>
      </c>
      <c r="R208" s="14"/>
      <c r="S208" s="14">
        <v>0.21714482973641899</v>
      </c>
      <c r="T208" s="14">
        <v>0.31852371905391003</v>
      </c>
      <c r="U208" s="14">
        <v>0.28684784759477699</v>
      </c>
      <c r="V208" s="14"/>
      <c r="W208" s="14">
        <v>0.32652821118966202</v>
      </c>
      <c r="X208" s="14">
        <v>0.22045371842604899</v>
      </c>
      <c r="Y208" s="14">
        <v>0.26896989925604498</v>
      </c>
      <c r="Z208" s="14"/>
      <c r="AA208" s="14">
        <v>0.38612117684552899</v>
      </c>
      <c r="AB208" s="14">
        <v>0.22503128669407699</v>
      </c>
      <c r="AC208" s="14">
        <v>0.24729005426522499</v>
      </c>
      <c r="AD208" s="14">
        <v>0.29028344214646401</v>
      </c>
      <c r="AE208" s="14">
        <v>0.25596085592339002</v>
      </c>
      <c r="AF208" s="14">
        <v>0.28904252281542903</v>
      </c>
      <c r="AG208" s="14">
        <v>0.31661923333019298</v>
      </c>
      <c r="AH208" s="14">
        <v>0.26194161283454298</v>
      </c>
      <c r="AI208" s="14">
        <v>0.10992380430761101</v>
      </c>
      <c r="AJ208" s="14">
        <v>0.230952959262818</v>
      </c>
      <c r="AK208" s="14">
        <v>0.112702059879861</v>
      </c>
      <c r="AL208" s="14">
        <v>0.123594474648633</v>
      </c>
      <c r="AM208" s="14"/>
      <c r="AN208" s="14">
        <v>0.225286082251766</v>
      </c>
      <c r="AO208" s="14">
        <v>0.287143664392144</v>
      </c>
      <c r="AP208" s="14"/>
      <c r="AQ208" s="14">
        <v>0.33525035659878499</v>
      </c>
      <c r="AR208" s="14">
        <v>0.25360556256854599</v>
      </c>
      <c r="AS208" s="14"/>
      <c r="AT208" s="14">
        <v>0.201027451984608</v>
      </c>
      <c r="AU208" s="14">
        <v>0.28198931583478098</v>
      </c>
      <c r="AV208" s="14">
        <v>0.300764626440153</v>
      </c>
      <c r="AW208" s="14"/>
      <c r="AX208" s="14">
        <v>0.27717900345503199</v>
      </c>
    </row>
    <row r="209" spans="2:50" x14ac:dyDescent="0.3">
      <c r="B209" t="s">
        <v>132</v>
      </c>
      <c r="C209" s="14">
        <v>0.18457053564939799</v>
      </c>
      <c r="D209" s="14">
        <v>0.16697501889455599</v>
      </c>
      <c r="E209" s="14">
        <v>0.20043485029611</v>
      </c>
      <c r="F209" s="14"/>
      <c r="G209" s="14">
        <v>0.161597211644083</v>
      </c>
      <c r="H209" s="14">
        <v>0.132084638284345</v>
      </c>
      <c r="I209" s="14">
        <v>0.188831956196645</v>
      </c>
      <c r="J209" s="14">
        <v>0.18054451995203299</v>
      </c>
      <c r="K209" s="14">
        <v>0.18077714174613699</v>
      </c>
      <c r="L209" s="14">
        <v>0.24483482035102599</v>
      </c>
      <c r="M209" s="14"/>
      <c r="N209" s="14">
        <v>0.20470243532803301</v>
      </c>
      <c r="O209" s="14">
        <v>0.159008131564641</v>
      </c>
      <c r="P209" s="14">
        <v>0.182537207795677</v>
      </c>
      <c r="Q209" s="14">
        <v>0.19004736438220701</v>
      </c>
      <c r="R209" s="14"/>
      <c r="S209" s="14">
        <v>0.25539075383604498</v>
      </c>
      <c r="T209" s="14">
        <v>0.11451846661224099</v>
      </c>
      <c r="U209" s="14">
        <v>0.18977505354176899</v>
      </c>
      <c r="V209" s="14"/>
      <c r="W209" s="14">
        <v>9.7953792249971999E-2</v>
      </c>
      <c r="X209" s="14">
        <v>0.28995804332507003</v>
      </c>
      <c r="Y209" s="14">
        <v>0.125567446954054</v>
      </c>
      <c r="Z209" s="14"/>
      <c r="AA209" s="14">
        <v>0.107727492986295</v>
      </c>
      <c r="AB209" s="14">
        <v>0.10576703989998</v>
      </c>
      <c r="AC209" s="14">
        <v>0.17788581204236101</v>
      </c>
      <c r="AD209" s="14">
        <v>0.20686408498455</v>
      </c>
      <c r="AE209" s="14">
        <v>0.20590072714645799</v>
      </c>
      <c r="AF209" s="14">
        <v>0.21143634380179099</v>
      </c>
      <c r="AG209" s="14">
        <v>0.15754155387923799</v>
      </c>
      <c r="AH209" s="14">
        <v>0.216512328744738</v>
      </c>
      <c r="AI209" s="14">
        <v>0.183838852472265</v>
      </c>
      <c r="AJ209" s="14">
        <v>0.23459327308688799</v>
      </c>
      <c r="AK209" s="14">
        <v>0.149778042812451</v>
      </c>
      <c r="AL209" s="14">
        <v>0.25071063009800598</v>
      </c>
      <c r="AM209" s="14"/>
      <c r="AN209" s="14">
        <v>0.19084837468206001</v>
      </c>
      <c r="AO209" s="14">
        <v>0.18197681213486</v>
      </c>
      <c r="AP209" s="14"/>
      <c r="AQ209" s="14">
        <v>0.16479600309353701</v>
      </c>
      <c r="AR209" s="14">
        <v>0.189187125716166</v>
      </c>
      <c r="AS209" s="14"/>
      <c r="AT209" s="14">
        <v>0.312028514382653</v>
      </c>
      <c r="AU209" s="14">
        <v>0.19236010342395701</v>
      </c>
      <c r="AV209" s="14">
        <v>0.112621749236895</v>
      </c>
      <c r="AW209" s="14"/>
      <c r="AX209" s="14">
        <v>0.13389271004494999</v>
      </c>
    </row>
    <row r="210" spans="2:50" x14ac:dyDescent="0.3">
      <c r="B210" t="s">
        <v>133</v>
      </c>
      <c r="C210" s="14">
        <v>5.8377060344433497E-2</v>
      </c>
      <c r="D210" s="14">
        <v>5.5515498585905702E-2</v>
      </c>
      <c r="E210" s="14">
        <v>6.0521832096285498E-2</v>
      </c>
      <c r="F210" s="14"/>
      <c r="G210" s="14">
        <v>9.8500863157876498E-2</v>
      </c>
      <c r="H210" s="14">
        <v>8.5428541752204101E-2</v>
      </c>
      <c r="I210" s="14">
        <v>7.1260177037187705E-2</v>
      </c>
      <c r="J210" s="14">
        <v>8.3690834312812698E-2</v>
      </c>
      <c r="K210" s="14">
        <v>1.6583829229286699E-2</v>
      </c>
      <c r="L210" s="14">
        <v>1.62138930403657E-2</v>
      </c>
      <c r="M210" s="14"/>
      <c r="N210" s="14">
        <v>5.6612255842355602E-2</v>
      </c>
      <c r="O210" s="14">
        <v>6.8379363815205804E-2</v>
      </c>
      <c r="P210" s="14">
        <v>5.7810401347985998E-2</v>
      </c>
      <c r="Q210" s="14">
        <v>5.4293143861640698E-2</v>
      </c>
      <c r="R210" s="14"/>
      <c r="S210" s="14">
        <v>8.3804021699178499E-2</v>
      </c>
      <c r="T210" s="14">
        <v>4.6485786835357E-2</v>
      </c>
      <c r="U210" s="14">
        <v>3.4823504134915702E-2</v>
      </c>
      <c r="V210" s="14"/>
      <c r="W210" s="14">
        <v>5.40529977436588E-2</v>
      </c>
      <c r="X210" s="14">
        <v>6.8782314374035494E-2</v>
      </c>
      <c r="Y210" s="14">
        <v>4.1763871377262798E-2</v>
      </c>
      <c r="Z210" s="14"/>
      <c r="AA210" s="14">
        <v>4.0239816062992498E-2</v>
      </c>
      <c r="AB210" s="14">
        <v>7.2868326663903998E-2</v>
      </c>
      <c r="AC210" s="14">
        <v>6.2512572994107896E-2</v>
      </c>
      <c r="AD210" s="14">
        <v>5.6031264555995199E-2</v>
      </c>
      <c r="AE210" s="14">
        <v>5.3530696362462701E-2</v>
      </c>
      <c r="AF210" s="14">
        <v>5.0088865210392297E-2</v>
      </c>
      <c r="AG210" s="14">
        <v>7.3796359589308899E-2</v>
      </c>
      <c r="AH210" s="14">
        <v>3.0993472920659002E-2</v>
      </c>
      <c r="AI210" s="14">
        <v>0.100105265090462</v>
      </c>
      <c r="AJ210" s="14">
        <v>1.7526715015846499E-2</v>
      </c>
      <c r="AK210" s="14">
        <v>0.189917058776639</v>
      </c>
      <c r="AL210" s="14">
        <v>0.116324797994345</v>
      </c>
      <c r="AM210" s="14"/>
      <c r="AN210" s="14">
        <v>6.2720780778499699E-2</v>
      </c>
      <c r="AO210" s="14">
        <v>5.6582428501883698E-2</v>
      </c>
      <c r="AP210" s="14"/>
      <c r="AQ210" s="14">
        <v>5.4556820428548501E-2</v>
      </c>
      <c r="AR210" s="14">
        <v>5.9268938905836802E-2</v>
      </c>
      <c r="AS210" s="14"/>
      <c r="AT210" s="14">
        <v>5.0349729184685797E-2</v>
      </c>
      <c r="AU210" s="14">
        <v>4.8950804099294302E-2</v>
      </c>
      <c r="AV210" s="14">
        <v>7.5778739645122398E-2</v>
      </c>
      <c r="AW210" s="14"/>
      <c r="AX210" s="14">
        <v>0.118633472526453</v>
      </c>
    </row>
    <row r="211" spans="2:50" x14ac:dyDescent="0.3">
      <c r="B211" t="s">
        <v>79</v>
      </c>
      <c r="C211" s="14">
        <v>0.102399205316764</v>
      </c>
      <c r="D211" s="14">
        <v>5.4339765952591802E-2</v>
      </c>
      <c r="E211" s="14">
        <v>0.14587972346453201</v>
      </c>
      <c r="F211" s="14"/>
      <c r="G211" s="14">
        <v>0.11185105072241899</v>
      </c>
      <c r="H211" s="14">
        <v>0.104672284974895</v>
      </c>
      <c r="I211" s="14">
        <v>9.7111152925671504E-2</v>
      </c>
      <c r="J211" s="14">
        <v>0.12679612739301599</v>
      </c>
      <c r="K211" s="14">
        <v>0.105453450765117</v>
      </c>
      <c r="L211" s="14">
        <v>7.8330740974779198E-2</v>
      </c>
      <c r="M211" s="14"/>
      <c r="N211" s="14">
        <v>0.110963034562827</v>
      </c>
      <c r="O211" s="14">
        <v>0.125210970660347</v>
      </c>
      <c r="P211" s="14">
        <v>6.8940905042908202E-2</v>
      </c>
      <c r="Q211" s="14">
        <v>0.108927165748155</v>
      </c>
      <c r="R211" s="14"/>
      <c r="S211" s="14">
        <v>8.3814260935678203E-2</v>
      </c>
      <c r="T211" s="14">
        <v>6.9099767439973495E-2</v>
      </c>
      <c r="U211" s="14">
        <v>0.106817359191965</v>
      </c>
      <c r="V211" s="14"/>
      <c r="W211" s="14">
        <v>5.8877271150606598E-2</v>
      </c>
      <c r="X211" s="14">
        <v>7.1792721739560403E-2</v>
      </c>
      <c r="Y211" s="14">
        <v>0.24067217469879401</v>
      </c>
      <c r="Z211" s="14"/>
      <c r="AA211" s="14">
        <v>0.315500960983155</v>
      </c>
      <c r="AB211" s="14">
        <v>0.23408101959165301</v>
      </c>
      <c r="AC211" s="14">
        <v>0.15568832581338399</v>
      </c>
      <c r="AD211" s="14">
        <v>9.7582960890299303E-2</v>
      </c>
      <c r="AE211" s="14">
        <v>6.8110532979088007E-2</v>
      </c>
      <c r="AF211" s="14">
        <v>7.8509784119329407E-2</v>
      </c>
      <c r="AG211" s="14">
        <v>3.1497201236237997E-2</v>
      </c>
      <c r="AH211" s="14">
        <v>2.14866711575935E-2</v>
      </c>
      <c r="AI211" s="14">
        <v>7.8886659423913402E-2</v>
      </c>
      <c r="AJ211" s="14">
        <v>1.6845715261668101E-2</v>
      </c>
      <c r="AK211" s="14">
        <v>0.11099095015844899</v>
      </c>
      <c r="AL211" s="14">
        <v>0</v>
      </c>
      <c r="AM211" s="14"/>
      <c r="AN211" s="14">
        <v>9.2325479121812201E-2</v>
      </c>
      <c r="AO211" s="14">
        <v>0.106561220362853</v>
      </c>
      <c r="AP211" s="14"/>
      <c r="AQ211" s="14">
        <v>9.395410102382E-2</v>
      </c>
      <c r="AR211" s="14">
        <v>0.104370811193236</v>
      </c>
      <c r="AS211" s="14"/>
      <c r="AT211" s="14">
        <v>6.7998892236269898E-2</v>
      </c>
      <c r="AU211" s="14">
        <v>0.11928516887281999</v>
      </c>
      <c r="AV211" s="14">
        <v>4.8009301273810902E-2</v>
      </c>
      <c r="AW211" s="14"/>
      <c r="AX211" s="14">
        <v>6.5109004747336399E-2</v>
      </c>
    </row>
    <row r="212" spans="2:50" x14ac:dyDescent="0.3"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</row>
    <row r="213" spans="2:50" x14ac:dyDescent="0.3">
      <c r="B213" s="6" t="s">
        <v>154</v>
      </c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</row>
    <row r="214" spans="2:50" x14ac:dyDescent="0.3">
      <c r="B214" s="24" t="s">
        <v>82</v>
      </c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</row>
    <row r="215" spans="2:50" x14ac:dyDescent="0.3">
      <c r="B215" t="s">
        <v>135</v>
      </c>
      <c r="C215" s="14">
        <v>0.48295813069944998</v>
      </c>
      <c r="D215" s="14">
        <v>0.571063298797017</v>
      </c>
      <c r="E215" s="14">
        <v>0.40118885204035698</v>
      </c>
      <c r="F215" s="14"/>
      <c r="G215" s="14">
        <v>0.32810574415694699</v>
      </c>
      <c r="H215" s="14">
        <v>0.41997316199548301</v>
      </c>
      <c r="I215" s="14">
        <v>0.40310334095842598</v>
      </c>
      <c r="J215" s="14">
        <v>0.52454514203083102</v>
      </c>
      <c r="K215" s="14">
        <v>0.50921213223074302</v>
      </c>
      <c r="L215" s="14">
        <v>0.63414971125168496</v>
      </c>
      <c r="M215" s="14"/>
      <c r="N215" s="14">
        <v>0.54221947478149002</v>
      </c>
      <c r="O215" s="14">
        <v>0.48320593725590599</v>
      </c>
      <c r="P215" s="14">
        <v>0.49313084414394798</v>
      </c>
      <c r="Q215" s="14">
        <v>0.44821205234718797</v>
      </c>
      <c r="R215" s="14"/>
      <c r="S215" s="14">
        <v>0.49226036012755903</v>
      </c>
      <c r="T215" s="14">
        <v>0.494251789540949</v>
      </c>
      <c r="U215" s="14">
        <v>0.49677112155416597</v>
      </c>
      <c r="V215" s="14"/>
      <c r="W215" s="14">
        <v>0.50042481272212502</v>
      </c>
      <c r="X215" s="14">
        <v>0.54270437297517005</v>
      </c>
      <c r="Y215" s="14">
        <v>0.30225190652774298</v>
      </c>
      <c r="Z215" s="14"/>
      <c r="AA215" s="14">
        <v>0.254398937124997</v>
      </c>
      <c r="AB215" s="14">
        <v>0.268844324135117</v>
      </c>
      <c r="AC215" s="14">
        <v>0.41749393125836098</v>
      </c>
      <c r="AD215" s="14">
        <v>0.45703130033363598</v>
      </c>
      <c r="AE215" s="14">
        <v>0.51767793702576304</v>
      </c>
      <c r="AF215" s="14">
        <v>0.52345146621371796</v>
      </c>
      <c r="AG215" s="14">
        <v>0.57593182084845296</v>
      </c>
      <c r="AH215" s="14">
        <v>0.56776496614015104</v>
      </c>
      <c r="AI215" s="14">
        <v>0.611801223927675</v>
      </c>
      <c r="AJ215" s="14">
        <v>0.77633056214096197</v>
      </c>
      <c r="AK215" s="14">
        <v>0.47476242914296701</v>
      </c>
      <c r="AL215" s="14">
        <v>0.63601200374812095</v>
      </c>
      <c r="AM215" s="14"/>
      <c r="AN215" s="14">
        <v>0.46975965983656698</v>
      </c>
      <c r="AO215" s="14">
        <v>0.48841115108670502</v>
      </c>
      <c r="AP215" s="14"/>
      <c r="AQ215" s="14">
        <v>0.46257967188585503</v>
      </c>
      <c r="AR215" s="14">
        <v>0.48771571423621002</v>
      </c>
      <c r="AS215" s="14"/>
      <c r="AT215" s="14">
        <v>0.57339199621302295</v>
      </c>
      <c r="AU215" s="14">
        <v>0.45084469045833597</v>
      </c>
      <c r="AV215" s="14">
        <v>0.51659321496025101</v>
      </c>
      <c r="AW215" s="14"/>
      <c r="AX215" s="14">
        <v>0.43613381972383602</v>
      </c>
    </row>
    <row r="216" spans="2:50" x14ac:dyDescent="0.3">
      <c r="B216" t="s">
        <v>136</v>
      </c>
      <c r="C216" s="14">
        <v>0.38173153618814598</v>
      </c>
      <c r="D216" s="14">
        <v>0.39672156345812498</v>
      </c>
      <c r="E216" s="14">
        <v>0.36597001488185399</v>
      </c>
      <c r="F216" s="14"/>
      <c r="G216" s="14">
        <v>0.35412093312341397</v>
      </c>
      <c r="H216" s="14">
        <v>0.306339015110419</v>
      </c>
      <c r="I216" s="14">
        <v>0.32936530400246899</v>
      </c>
      <c r="J216" s="14">
        <v>0.34076839004897103</v>
      </c>
      <c r="K216" s="14">
        <v>0.44500945175338602</v>
      </c>
      <c r="L216" s="14">
        <v>0.48327764973021697</v>
      </c>
      <c r="M216" s="14"/>
      <c r="N216" s="14">
        <v>0.40181992320946402</v>
      </c>
      <c r="O216" s="14">
        <v>0.41988320607306301</v>
      </c>
      <c r="P216" s="14">
        <v>0.38377454917798398</v>
      </c>
      <c r="Q216" s="14">
        <v>0.350758550540616</v>
      </c>
      <c r="R216" s="14"/>
      <c r="S216" s="14">
        <v>0.491728090999207</v>
      </c>
      <c r="T216" s="14">
        <v>0.294215540993429</v>
      </c>
      <c r="U216" s="14">
        <v>0.382122321372178</v>
      </c>
      <c r="V216" s="14"/>
      <c r="W216" s="14">
        <v>0.29925611742050601</v>
      </c>
      <c r="X216" s="14">
        <v>0.54161603789628798</v>
      </c>
      <c r="Y216" s="14">
        <v>0.20497184446358099</v>
      </c>
      <c r="Z216" s="14"/>
      <c r="AA216" s="14">
        <v>0.189896514433364</v>
      </c>
      <c r="AB216" s="14">
        <v>0.323213807693357</v>
      </c>
      <c r="AC216" s="14">
        <v>0.40958197518484601</v>
      </c>
      <c r="AD216" s="14">
        <v>0.37117478720154501</v>
      </c>
      <c r="AE216" s="14">
        <v>0.38103182610606101</v>
      </c>
      <c r="AF216" s="14">
        <v>0.377317311828469</v>
      </c>
      <c r="AG216" s="14">
        <v>0.390544159948082</v>
      </c>
      <c r="AH216" s="14">
        <v>0.50434418063606201</v>
      </c>
      <c r="AI216" s="14">
        <v>0.54347046257423404</v>
      </c>
      <c r="AJ216" s="14">
        <v>0.32599938730511202</v>
      </c>
      <c r="AK216" s="14">
        <v>0.309501536808092</v>
      </c>
      <c r="AL216" s="14">
        <v>0.24607047940083701</v>
      </c>
      <c r="AM216" s="14"/>
      <c r="AN216" s="14">
        <v>0.38682019505713899</v>
      </c>
      <c r="AO216" s="14">
        <v>0.37962912895895401</v>
      </c>
      <c r="AP216" s="14"/>
      <c r="AQ216" s="14">
        <v>0.37251527713187099</v>
      </c>
      <c r="AR216" s="14">
        <v>0.38388317693574697</v>
      </c>
      <c r="AS216" s="14"/>
      <c r="AT216" s="14">
        <v>0.59516423083721903</v>
      </c>
      <c r="AU216" s="14">
        <v>0.36022658095701499</v>
      </c>
      <c r="AV216" s="14">
        <v>0.30701971180669502</v>
      </c>
      <c r="AW216" s="14"/>
      <c r="AX216" s="14">
        <v>0.33998311663733199</v>
      </c>
    </row>
    <row r="217" spans="2:50" x14ac:dyDescent="0.3">
      <c r="B217" t="s">
        <v>137</v>
      </c>
      <c r="C217" s="14">
        <v>0.21466720144088799</v>
      </c>
      <c r="D217" s="14">
        <v>0.26630439487507901</v>
      </c>
      <c r="E217" s="14">
        <v>0.16512773275855</v>
      </c>
      <c r="F217" s="14"/>
      <c r="G217" s="14">
        <v>0.16218264188478199</v>
      </c>
      <c r="H217" s="14">
        <v>0.18427744621397599</v>
      </c>
      <c r="I217" s="14">
        <v>0.20137102097562201</v>
      </c>
      <c r="J217" s="14">
        <v>0.21737928664452999</v>
      </c>
      <c r="K217" s="14">
        <v>0.25846757247021701</v>
      </c>
      <c r="L217" s="14">
        <v>0.24423467825357301</v>
      </c>
      <c r="M217" s="14"/>
      <c r="N217" s="14">
        <v>0.18842100028247299</v>
      </c>
      <c r="O217" s="14">
        <v>0.18602021516060799</v>
      </c>
      <c r="P217" s="14">
        <v>0.24443974210882699</v>
      </c>
      <c r="Q217" s="14">
        <v>0.22199497559058601</v>
      </c>
      <c r="R217" s="14"/>
      <c r="S217" s="14">
        <v>0.20861994122997801</v>
      </c>
      <c r="T217" s="14">
        <v>0.22480982048380099</v>
      </c>
      <c r="U217" s="14">
        <v>0.22999724018079601</v>
      </c>
      <c r="V217" s="14"/>
      <c r="W217" s="14">
        <v>0.233685536039725</v>
      </c>
      <c r="X217" s="14">
        <v>0.21415305493902201</v>
      </c>
      <c r="Y217" s="14">
        <v>0.174468014663405</v>
      </c>
      <c r="Z217" s="14"/>
      <c r="AA217" s="14">
        <v>0.189785360270562</v>
      </c>
      <c r="AB217" s="14">
        <v>0.195062115640805</v>
      </c>
      <c r="AC217" s="14">
        <v>0.13896137341985401</v>
      </c>
      <c r="AD217" s="14">
        <v>0.18721455966570599</v>
      </c>
      <c r="AE217" s="14">
        <v>0.239449982940932</v>
      </c>
      <c r="AF217" s="14">
        <v>0.23514288639235301</v>
      </c>
      <c r="AG217" s="14">
        <v>0.23966305480459399</v>
      </c>
      <c r="AH217" s="14">
        <v>0.24122195706844701</v>
      </c>
      <c r="AI217" s="14">
        <v>0.22229194878901501</v>
      </c>
      <c r="AJ217" s="14">
        <v>0.55351428293618798</v>
      </c>
      <c r="AK217" s="14">
        <v>8.1877487581097599E-2</v>
      </c>
      <c r="AL217" s="14">
        <v>0.116324797994345</v>
      </c>
      <c r="AM217" s="14"/>
      <c r="AN217" s="14">
        <v>0.20284807863384799</v>
      </c>
      <c r="AO217" s="14">
        <v>0.21955033663858001</v>
      </c>
      <c r="AP217" s="14"/>
      <c r="AQ217" s="14">
        <v>0.18040778220543999</v>
      </c>
      <c r="AR217" s="14">
        <v>0.22266545343945299</v>
      </c>
      <c r="AS217" s="14"/>
      <c r="AT217" s="14">
        <v>0.22938154528504801</v>
      </c>
      <c r="AU217" s="14">
        <v>0.18144904879340201</v>
      </c>
      <c r="AV217" s="14">
        <v>0.254854972586468</v>
      </c>
      <c r="AW217" s="14"/>
      <c r="AX217" s="14">
        <v>0.165744811114025</v>
      </c>
    </row>
    <row r="218" spans="2:50" x14ac:dyDescent="0.3">
      <c r="B218" t="s">
        <v>138</v>
      </c>
      <c r="C218" s="14">
        <v>0.20029580067743999</v>
      </c>
      <c r="D218" s="14">
        <v>0.23883728388512299</v>
      </c>
      <c r="E218" s="14">
        <v>0.16368141147589699</v>
      </c>
      <c r="F218" s="14"/>
      <c r="G218" s="14">
        <v>0.117379372426015</v>
      </c>
      <c r="H218" s="14">
        <v>0.16394539339408801</v>
      </c>
      <c r="I218" s="14">
        <v>0.21402002727063599</v>
      </c>
      <c r="J218" s="14">
        <v>0.18722331339809101</v>
      </c>
      <c r="K218" s="14">
        <v>0.211592241710542</v>
      </c>
      <c r="L218" s="14">
        <v>0.26872527215151798</v>
      </c>
      <c r="M218" s="14"/>
      <c r="N218" s="14">
        <v>0.18087489435040599</v>
      </c>
      <c r="O218" s="14">
        <v>0.16733667018018999</v>
      </c>
      <c r="P218" s="14">
        <v>0.22420540892617399</v>
      </c>
      <c r="Q218" s="14">
        <v>0.21067207636322199</v>
      </c>
      <c r="R218" s="14"/>
      <c r="S218" s="14">
        <v>0.12560451477466</v>
      </c>
      <c r="T218" s="14">
        <v>0.30112500966162398</v>
      </c>
      <c r="U218" s="14">
        <v>0.194404936040836</v>
      </c>
      <c r="V218" s="14"/>
      <c r="W218" s="14">
        <v>0.327452423237511</v>
      </c>
      <c r="X218" s="14">
        <v>0.11602848653919499</v>
      </c>
      <c r="Y218" s="14">
        <v>0.122812685875303</v>
      </c>
      <c r="Z218" s="14"/>
      <c r="AA218" s="14">
        <v>0.191389071502238</v>
      </c>
      <c r="AB218" s="14">
        <v>9.1249420130816605E-2</v>
      </c>
      <c r="AC218" s="14">
        <v>0.13219674716546201</v>
      </c>
      <c r="AD218" s="14">
        <v>0.190442018654437</v>
      </c>
      <c r="AE218" s="14">
        <v>0.23037682900529599</v>
      </c>
      <c r="AF218" s="14">
        <v>0.23473298476558299</v>
      </c>
      <c r="AG218" s="14">
        <v>0.25356223380668003</v>
      </c>
      <c r="AH218" s="14">
        <v>0.26215266351868799</v>
      </c>
      <c r="AI218" s="14">
        <v>0.19513109210267901</v>
      </c>
      <c r="AJ218" s="14">
        <v>0.21816668934341901</v>
      </c>
      <c r="AK218" s="14">
        <v>0.210062396983382</v>
      </c>
      <c r="AL218" s="14">
        <v>0.121191079357974</v>
      </c>
      <c r="AM218" s="14"/>
      <c r="AN218" s="14">
        <v>0.19587790354098</v>
      </c>
      <c r="AO218" s="14">
        <v>0.20212107903007501</v>
      </c>
      <c r="AP218" s="14"/>
      <c r="AQ218" s="14">
        <v>0.18449267411149201</v>
      </c>
      <c r="AR218" s="14">
        <v>0.20398522073943801</v>
      </c>
      <c r="AS218" s="14"/>
      <c r="AT218" s="14">
        <v>8.7245176185297799E-2</v>
      </c>
      <c r="AU218" s="14">
        <v>0.16242719167539801</v>
      </c>
      <c r="AV218" s="14">
        <v>0.32600001265359702</v>
      </c>
      <c r="AW218" s="14"/>
      <c r="AX218" s="14">
        <v>0.24610450406156401</v>
      </c>
    </row>
    <row r="219" spans="2:50" x14ac:dyDescent="0.3">
      <c r="B219" t="s">
        <v>139</v>
      </c>
      <c r="C219" s="14">
        <v>0.177226919556872</v>
      </c>
      <c r="D219" s="14">
        <v>0.14301684893295999</v>
      </c>
      <c r="E219" s="14">
        <v>0.20777188506630101</v>
      </c>
      <c r="F219" s="14"/>
      <c r="G219" s="14">
        <v>0.285505954472486</v>
      </c>
      <c r="H219" s="14">
        <v>0.23310076280790901</v>
      </c>
      <c r="I219" s="14">
        <v>0.23066895763971301</v>
      </c>
      <c r="J219" s="14">
        <v>0.128741938338021</v>
      </c>
      <c r="K219" s="14">
        <v>0.16069618537677</v>
      </c>
      <c r="L219" s="14">
        <v>7.6588514157295604E-2</v>
      </c>
      <c r="M219" s="14"/>
      <c r="N219" s="14">
        <v>0.197304703242216</v>
      </c>
      <c r="O219" s="14">
        <v>0.17303100429554799</v>
      </c>
      <c r="P219" s="14">
        <v>0.13439240576148301</v>
      </c>
      <c r="Q219" s="14">
        <v>0.19899237564119901</v>
      </c>
      <c r="R219" s="14"/>
      <c r="S219" s="14">
        <v>0.2303906042211</v>
      </c>
      <c r="T219" s="14">
        <v>0.144166782707047</v>
      </c>
      <c r="U219" s="14">
        <v>0.14194516734524401</v>
      </c>
      <c r="V219" s="14"/>
      <c r="W219" s="14">
        <v>0.13622055560556701</v>
      </c>
      <c r="X219" s="14">
        <v>0.217924895797032</v>
      </c>
      <c r="Y219" s="14">
        <v>0.19830647543530899</v>
      </c>
      <c r="Z219" s="14"/>
      <c r="AA219" s="14">
        <v>0.21353089143676099</v>
      </c>
      <c r="AB219" s="14">
        <v>0.26177283242018901</v>
      </c>
      <c r="AC219" s="14">
        <v>0.205363701097144</v>
      </c>
      <c r="AD219" s="14">
        <v>0.191866146842706</v>
      </c>
      <c r="AE219" s="14">
        <v>0.15658135526153599</v>
      </c>
      <c r="AF219" s="14">
        <v>0.13834758697986099</v>
      </c>
      <c r="AG219" s="14">
        <v>0.15335633531008899</v>
      </c>
      <c r="AH219" s="14">
        <v>0.160952604135158</v>
      </c>
      <c r="AI219" s="14">
        <v>0.166109955346252</v>
      </c>
      <c r="AJ219" s="14">
        <v>0.125393203780093</v>
      </c>
      <c r="AK219" s="14">
        <v>0.17881414047623101</v>
      </c>
      <c r="AL219" s="14">
        <v>0.14275257505001801</v>
      </c>
      <c r="AM219" s="14"/>
      <c r="AN219" s="14">
        <v>0.15894702253497001</v>
      </c>
      <c r="AO219" s="14">
        <v>0.184779358939654</v>
      </c>
      <c r="AP219" s="14"/>
      <c r="AQ219" s="14">
        <v>0.19284247232728799</v>
      </c>
      <c r="AR219" s="14">
        <v>0.17358129073589501</v>
      </c>
      <c r="AS219" s="14"/>
      <c r="AT219" s="14">
        <v>0.21473833466631601</v>
      </c>
      <c r="AU219" s="14">
        <v>0.179347684424949</v>
      </c>
      <c r="AV219" s="14">
        <v>0.15362809040206199</v>
      </c>
      <c r="AW219" s="14"/>
      <c r="AX219" s="14">
        <v>0.20757556923529299</v>
      </c>
    </row>
    <row r="220" spans="2:50" x14ac:dyDescent="0.3">
      <c r="B220" t="s">
        <v>140</v>
      </c>
      <c r="C220" s="14">
        <v>0.16629151227048999</v>
      </c>
      <c r="D220" s="14">
        <v>0.145388477259594</v>
      </c>
      <c r="E220" s="14">
        <v>0.18617980527578601</v>
      </c>
      <c r="F220" s="14"/>
      <c r="G220" s="14">
        <v>0.23467967334261799</v>
      </c>
      <c r="H220" s="14">
        <v>0.12505337312655501</v>
      </c>
      <c r="I220" s="14">
        <v>0.17724518893316901</v>
      </c>
      <c r="J220" s="14">
        <v>0.14100357272682901</v>
      </c>
      <c r="K220" s="14">
        <v>0.17710351834041901</v>
      </c>
      <c r="L220" s="14">
        <v>0.164523816826118</v>
      </c>
      <c r="M220" s="14"/>
      <c r="N220" s="14">
        <v>0.14522761830004599</v>
      </c>
      <c r="O220" s="14">
        <v>0.16365778379384799</v>
      </c>
      <c r="P220" s="14">
        <v>0.18319384451068599</v>
      </c>
      <c r="Q220" s="14">
        <v>0.166124421042844</v>
      </c>
      <c r="R220" s="14"/>
      <c r="S220" s="14">
        <v>0.24331140742940099</v>
      </c>
      <c r="T220" s="14">
        <v>8.8475182978842201E-2</v>
      </c>
      <c r="U220" s="14">
        <v>0.16835296675133701</v>
      </c>
      <c r="V220" s="14"/>
      <c r="W220" s="14">
        <v>0.101799320103323</v>
      </c>
      <c r="X220" s="14">
        <v>0.24892585368623901</v>
      </c>
      <c r="Y220" s="14">
        <v>0.11182580218735801</v>
      </c>
      <c r="Z220" s="14"/>
      <c r="AA220" s="14">
        <v>9.4922975426639702E-2</v>
      </c>
      <c r="AB220" s="14">
        <v>0.18819485457858801</v>
      </c>
      <c r="AC220" s="14">
        <v>0.15726345466359001</v>
      </c>
      <c r="AD220" s="14">
        <v>0.177005976766652</v>
      </c>
      <c r="AE220" s="14">
        <v>0.158824496228995</v>
      </c>
      <c r="AF220" s="14">
        <v>0.14620653233390599</v>
      </c>
      <c r="AG220" s="14">
        <v>0.189305532543109</v>
      </c>
      <c r="AH220" s="14">
        <v>0.134223669046759</v>
      </c>
      <c r="AI220" s="14">
        <v>0.25467351548636402</v>
      </c>
      <c r="AJ220" s="14">
        <v>9.2790550898480095E-2</v>
      </c>
      <c r="AK220" s="14">
        <v>9.3005613706448997E-2</v>
      </c>
      <c r="AL220" s="14">
        <v>0.12183196820239001</v>
      </c>
      <c r="AM220" s="14"/>
      <c r="AN220" s="14">
        <v>0.19532259187163001</v>
      </c>
      <c r="AO220" s="14">
        <v>0.15429716303309399</v>
      </c>
      <c r="AP220" s="14"/>
      <c r="AQ220" s="14">
        <v>0.16973770500971799</v>
      </c>
      <c r="AR220" s="14">
        <v>0.16548695928684101</v>
      </c>
      <c r="AS220" s="14"/>
      <c r="AT220" s="14">
        <v>0.27230341274897002</v>
      </c>
      <c r="AU220" s="14">
        <v>0.16620707991764599</v>
      </c>
      <c r="AV220" s="14">
        <v>0.109449054158754</v>
      </c>
      <c r="AW220" s="14"/>
      <c r="AX220" s="14">
        <v>0.16135279488347801</v>
      </c>
    </row>
    <row r="221" spans="2:50" x14ac:dyDescent="0.3">
      <c r="B221" t="s">
        <v>141</v>
      </c>
      <c r="C221" s="14">
        <v>0.14934979404811999</v>
      </c>
      <c r="D221" s="14">
        <v>0.15046727288582901</v>
      </c>
      <c r="E221" s="14">
        <v>0.14820522671956601</v>
      </c>
      <c r="F221" s="14"/>
      <c r="G221" s="14">
        <v>9.0997398381403305E-2</v>
      </c>
      <c r="H221" s="14">
        <v>0.16972137412815</v>
      </c>
      <c r="I221" s="14">
        <v>0.16441618677813499</v>
      </c>
      <c r="J221" s="14">
        <v>0.17844912321474499</v>
      </c>
      <c r="K221" s="14">
        <v>0.12559730752498499</v>
      </c>
      <c r="L221" s="14">
        <v>0.150217663033446</v>
      </c>
      <c r="M221" s="14"/>
      <c r="N221" s="14">
        <v>0.16378015489358599</v>
      </c>
      <c r="O221" s="14">
        <v>0.171001242545788</v>
      </c>
      <c r="P221" s="14">
        <v>0.151279129508719</v>
      </c>
      <c r="Q221" s="14">
        <v>0.129833695308293</v>
      </c>
      <c r="R221" s="14"/>
      <c r="S221" s="14">
        <v>0.16742635624729499</v>
      </c>
      <c r="T221" s="14">
        <v>0.13463461206170699</v>
      </c>
      <c r="U221" s="14">
        <v>0.16418550313834801</v>
      </c>
      <c r="V221" s="14"/>
      <c r="W221" s="14">
        <v>0.14229522404529199</v>
      </c>
      <c r="X221" s="14">
        <v>0.18259245116699599</v>
      </c>
      <c r="Y221" s="14">
        <v>9.5410407734970795E-2</v>
      </c>
      <c r="Z221" s="14"/>
      <c r="AA221" s="14">
        <v>0.16642020487161499</v>
      </c>
      <c r="AB221" s="14">
        <v>8.28894893779175E-2</v>
      </c>
      <c r="AC221" s="14">
        <v>0.113545246153962</v>
      </c>
      <c r="AD221" s="14">
        <v>0.158830683498594</v>
      </c>
      <c r="AE221" s="14">
        <v>0.175840757289844</v>
      </c>
      <c r="AF221" s="14">
        <v>0.15482275229328901</v>
      </c>
      <c r="AG221" s="14">
        <v>0.16478418180859999</v>
      </c>
      <c r="AH221" s="14">
        <v>0.19519340249838299</v>
      </c>
      <c r="AI221" s="14">
        <v>4.7567498765191299E-2</v>
      </c>
      <c r="AJ221" s="14">
        <v>0.143721662151196</v>
      </c>
      <c r="AK221" s="14">
        <v>0.19427178217370999</v>
      </c>
      <c r="AL221" s="14">
        <v>0.23991927264297899</v>
      </c>
      <c r="AM221" s="14"/>
      <c r="AN221" s="14">
        <v>0.16885113244779201</v>
      </c>
      <c r="AO221" s="14">
        <v>0.14129270948302899</v>
      </c>
      <c r="AP221" s="14"/>
      <c r="AQ221" s="14">
        <v>0.145499758373004</v>
      </c>
      <c r="AR221" s="14">
        <v>0.150248628769206</v>
      </c>
      <c r="AS221" s="14"/>
      <c r="AT221" s="14">
        <v>0.18075114035784601</v>
      </c>
      <c r="AU221" s="14">
        <v>0.155629885723886</v>
      </c>
      <c r="AV221" s="14">
        <v>0.134129343538433</v>
      </c>
      <c r="AW221" s="14"/>
      <c r="AX221" s="14">
        <v>0.107830711401526</v>
      </c>
    </row>
    <row r="222" spans="2:50" x14ac:dyDescent="0.3">
      <c r="B222" t="s">
        <v>142</v>
      </c>
      <c r="C222" s="14">
        <v>0.13502666220181</v>
      </c>
      <c r="D222" s="14">
        <v>0.16178063159703801</v>
      </c>
      <c r="E222" s="14">
        <v>0.11072689898056499</v>
      </c>
      <c r="F222" s="14"/>
      <c r="G222" s="14">
        <v>0.106399554561971</v>
      </c>
      <c r="H222" s="14">
        <v>0.139569995312431</v>
      </c>
      <c r="I222" s="14">
        <v>0.12390771941765499</v>
      </c>
      <c r="J222" s="14">
        <v>9.2170055552832503E-2</v>
      </c>
      <c r="K222" s="14">
        <v>0.12152123805692699</v>
      </c>
      <c r="L222" s="14">
        <v>0.199057847892086</v>
      </c>
      <c r="M222" s="14"/>
      <c r="N222" s="14">
        <v>0.134236767106131</v>
      </c>
      <c r="O222" s="14">
        <v>0.14468227083339999</v>
      </c>
      <c r="P222" s="14">
        <v>0.12801960190599301</v>
      </c>
      <c r="Q222" s="14">
        <v>0.13502169507998099</v>
      </c>
      <c r="R222" s="14"/>
      <c r="S222" s="14">
        <v>0.138718184063504</v>
      </c>
      <c r="T222" s="14">
        <v>0.135850763190031</v>
      </c>
      <c r="U222" s="14">
        <v>0.14169359490042399</v>
      </c>
      <c r="V222" s="14"/>
      <c r="W222" s="14">
        <v>0.13418846118455299</v>
      </c>
      <c r="X222" s="14">
        <v>0.14893255359719301</v>
      </c>
      <c r="Y222" s="14">
        <v>0.10831222948201601</v>
      </c>
      <c r="Z222" s="14"/>
      <c r="AA222" s="14">
        <v>5.29542484111028E-2</v>
      </c>
      <c r="AB222" s="14">
        <v>7.7782687007979107E-2</v>
      </c>
      <c r="AC222" s="14">
        <v>9.8114540606330097E-2</v>
      </c>
      <c r="AD222" s="14">
        <v>0.110541770998396</v>
      </c>
      <c r="AE222" s="14">
        <v>0.15408240397880901</v>
      </c>
      <c r="AF222" s="14">
        <v>0.17061388760476801</v>
      </c>
      <c r="AG222" s="14">
        <v>0.16686128341095099</v>
      </c>
      <c r="AH222" s="14">
        <v>0.15198397589408899</v>
      </c>
      <c r="AI222" s="14">
        <v>0.19419361139115801</v>
      </c>
      <c r="AJ222" s="14">
        <v>0.30275590438841599</v>
      </c>
      <c r="AK222" s="14">
        <v>0</v>
      </c>
      <c r="AL222" s="14">
        <v>0.123594474648633</v>
      </c>
      <c r="AM222" s="14"/>
      <c r="AN222" s="14">
        <v>0.124064278722783</v>
      </c>
      <c r="AO222" s="14">
        <v>0.139555830862715</v>
      </c>
      <c r="AP222" s="14"/>
      <c r="AQ222" s="14">
        <v>0.145726490762213</v>
      </c>
      <c r="AR222" s="14">
        <v>0.13252866523988299</v>
      </c>
      <c r="AS222" s="14"/>
      <c r="AT222" s="14">
        <v>0.16378514566524699</v>
      </c>
      <c r="AU222" s="14">
        <v>0.14183978876388001</v>
      </c>
      <c r="AV222" s="14">
        <v>0.12604547470389901</v>
      </c>
      <c r="AW222" s="14"/>
      <c r="AX222" s="14">
        <v>0.120761231622896</v>
      </c>
    </row>
    <row r="223" spans="2:50" x14ac:dyDescent="0.3">
      <c r="B223" t="s">
        <v>143</v>
      </c>
      <c r="C223" s="14">
        <v>6.8238252305695801E-2</v>
      </c>
      <c r="D223" s="14">
        <v>5.0311318156364603E-2</v>
      </c>
      <c r="E223" s="14">
        <v>8.3433010457912599E-2</v>
      </c>
      <c r="F223" s="14"/>
      <c r="G223" s="14">
        <v>0.141943329562253</v>
      </c>
      <c r="H223" s="14">
        <v>9.5140517423846493E-2</v>
      </c>
      <c r="I223" s="14">
        <v>6.8959746589285803E-2</v>
      </c>
      <c r="J223" s="14">
        <v>3.06486735642943E-2</v>
      </c>
      <c r="K223" s="14">
        <v>8.3628004940693501E-2</v>
      </c>
      <c r="L223" s="14">
        <v>1.9346089464717799E-2</v>
      </c>
      <c r="M223" s="14"/>
      <c r="N223" s="14">
        <v>7.7069665436387394E-2</v>
      </c>
      <c r="O223" s="14">
        <v>5.4292577723883399E-2</v>
      </c>
      <c r="P223" s="14">
        <v>7.1091583290485996E-2</v>
      </c>
      <c r="Q223" s="14">
        <v>6.9555776169759997E-2</v>
      </c>
      <c r="R223" s="14"/>
      <c r="S223" s="14">
        <v>5.5162778799173702E-2</v>
      </c>
      <c r="T223" s="14">
        <v>8.4940093114585002E-2</v>
      </c>
      <c r="U223" s="14">
        <v>5.66514146234025E-2</v>
      </c>
      <c r="V223" s="14"/>
      <c r="W223" s="14">
        <v>8.6155281095834799E-2</v>
      </c>
      <c r="X223" s="14">
        <v>4.7302416488299803E-2</v>
      </c>
      <c r="Y223" s="14">
        <v>9.3756902413561799E-2</v>
      </c>
      <c r="Z223" s="14"/>
      <c r="AA223" s="14">
        <v>0.13269071310282901</v>
      </c>
      <c r="AB223" s="14">
        <v>0.11722020730864</v>
      </c>
      <c r="AC223" s="14">
        <v>7.1972336164177406E-2</v>
      </c>
      <c r="AD223" s="14">
        <v>6.4016057930722195E-2</v>
      </c>
      <c r="AE223" s="14">
        <v>6.0155956915113003E-2</v>
      </c>
      <c r="AF223" s="14">
        <v>5.1588921342232502E-2</v>
      </c>
      <c r="AG223" s="14">
        <v>4.8532427683142601E-2</v>
      </c>
      <c r="AH223" s="14">
        <v>8.5955661084305302E-2</v>
      </c>
      <c r="AI223" s="14">
        <v>6.0565075828205299E-2</v>
      </c>
      <c r="AJ223" s="14">
        <v>4.2946857424859403E-2</v>
      </c>
      <c r="AK223" s="14">
        <v>0</v>
      </c>
      <c r="AL223" s="14">
        <v>0</v>
      </c>
      <c r="AM223" s="14"/>
      <c r="AN223" s="14">
        <v>7.3850694603454101E-2</v>
      </c>
      <c r="AO223" s="14">
        <v>6.5919441089615297E-2</v>
      </c>
      <c r="AP223" s="14"/>
      <c r="AQ223" s="14">
        <v>5.6091918413651701E-2</v>
      </c>
      <c r="AR223" s="14">
        <v>7.1073952428328202E-2</v>
      </c>
      <c r="AS223" s="14"/>
      <c r="AT223" s="14">
        <v>5.2565397728939402E-2</v>
      </c>
      <c r="AU223" s="14">
        <v>6.7524704636090394E-2</v>
      </c>
      <c r="AV223" s="14">
        <v>7.6199470118858303E-2</v>
      </c>
      <c r="AW223" s="14"/>
      <c r="AX223" s="14">
        <v>0.113767969327214</v>
      </c>
    </row>
    <row r="224" spans="2:50" x14ac:dyDescent="0.3">
      <c r="B224" t="s">
        <v>144</v>
      </c>
      <c r="C224" s="14">
        <v>6.5743907941776605E-2</v>
      </c>
      <c r="D224" s="14">
        <v>8.1015719797129404E-2</v>
      </c>
      <c r="E224" s="14">
        <v>5.1782986016888299E-2</v>
      </c>
      <c r="F224" s="14"/>
      <c r="G224" s="14">
        <v>2.6427755486792898E-2</v>
      </c>
      <c r="H224" s="14">
        <v>8.7542220778728294E-2</v>
      </c>
      <c r="I224" s="14">
        <v>7.2135921682449797E-2</v>
      </c>
      <c r="J224" s="14">
        <v>3.7140787956013298E-2</v>
      </c>
      <c r="K224" s="14">
        <v>5.5585051741460299E-2</v>
      </c>
      <c r="L224" s="14">
        <v>9.4300686045197493E-2</v>
      </c>
      <c r="M224" s="14"/>
      <c r="N224" s="14">
        <v>6.2871683373893497E-2</v>
      </c>
      <c r="O224" s="14">
        <v>5.7843775035224199E-2</v>
      </c>
      <c r="P224" s="14">
        <v>8.7805054416848397E-2</v>
      </c>
      <c r="Q224" s="14">
        <v>5.6361988787679201E-2</v>
      </c>
      <c r="R224" s="14"/>
      <c r="S224" s="14">
        <v>5.0159564191410801E-2</v>
      </c>
      <c r="T224" s="14">
        <v>8.284127962184E-2</v>
      </c>
      <c r="U224" s="14">
        <v>7.8638306580972497E-2</v>
      </c>
      <c r="V224" s="14"/>
      <c r="W224" s="14">
        <v>8.5260345334245397E-2</v>
      </c>
      <c r="X224" s="14">
        <v>5.4244693975868299E-2</v>
      </c>
      <c r="Y224" s="14">
        <v>3.7101431936745803E-2</v>
      </c>
      <c r="Z224" s="14"/>
      <c r="AA224" s="14">
        <v>0</v>
      </c>
      <c r="AB224" s="14">
        <v>3.3102301725981997E-2</v>
      </c>
      <c r="AC224" s="14">
        <v>4.5592807172112199E-2</v>
      </c>
      <c r="AD224" s="14">
        <v>5.7819059141482297E-2</v>
      </c>
      <c r="AE224" s="14">
        <v>6.5997246412772506E-2</v>
      </c>
      <c r="AF224" s="14">
        <v>5.2247182845141502E-2</v>
      </c>
      <c r="AG224" s="14">
        <v>0.12821165325092301</v>
      </c>
      <c r="AH224" s="14">
        <v>6.3350701506082102E-2</v>
      </c>
      <c r="AI224" s="14">
        <v>9.1806089971760305E-2</v>
      </c>
      <c r="AJ224" s="14">
        <v>6.5562211207620097E-2</v>
      </c>
      <c r="AK224" s="14">
        <v>8.1877487581097599E-2</v>
      </c>
      <c r="AL224" s="14">
        <v>0.246711368245253</v>
      </c>
      <c r="AM224" s="14"/>
      <c r="AN224" s="14">
        <v>6.4913725902260994E-2</v>
      </c>
      <c r="AO224" s="14">
        <v>6.6086902189643804E-2</v>
      </c>
      <c r="AP224" s="14"/>
      <c r="AQ224" s="14">
        <v>5.7207336500858602E-2</v>
      </c>
      <c r="AR224" s="14">
        <v>6.7736867866723893E-2</v>
      </c>
      <c r="AS224" s="14"/>
      <c r="AT224" s="14">
        <v>4.3197275100078203E-2</v>
      </c>
      <c r="AU224" s="14">
        <v>6.0187584421571301E-2</v>
      </c>
      <c r="AV224" s="14">
        <v>9.3450016825327303E-2</v>
      </c>
      <c r="AW224" s="14"/>
      <c r="AX224" s="14">
        <v>9.8896339608946296E-2</v>
      </c>
    </row>
    <row r="225" spans="2:50" x14ac:dyDescent="0.3">
      <c r="B225" t="s">
        <v>145</v>
      </c>
      <c r="C225" s="14">
        <v>4.3950824115360998E-2</v>
      </c>
      <c r="D225" s="14">
        <v>4.47035127618641E-2</v>
      </c>
      <c r="E225" s="14">
        <v>4.3586164219424697E-2</v>
      </c>
      <c r="F225" s="14"/>
      <c r="G225" s="14">
        <v>4.5740948748564998E-2</v>
      </c>
      <c r="H225" s="14">
        <v>5.77805637437558E-2</v>
      </c>
      <c r="I225" s="14">
        <v>3.5235658184824499E-2</v>
      </c>
      <c r="J225" s="14">
        <v>3.7988843695227703E-2</v>
      </c>
      <c r="K225" s="14">
        <v>3.37887008170027E-2</v>
      </c>
      <c r="L225" s="14">
        <v>5.0412937159466202E-2</v>
      </c>
      <c r="M225" s="14"/>
      <c r="N225" s="14">
        <v>3.0839857303283799E-2</v>
      </c>
      <c r="O225" s="14">
        <v>3.5875745770786997E-2</v>
      </c>
      <c r="P225" s="14">
        <v>5.7446545480852103E-2</v>
      </c>
      <c r="Q225" s="14">
        <v>4.52421513687069E-2</v>
      </c>
      <c r="R225" s="14"/>
      <c r="S225" s="14">
        <v>3.1562657111504501E-2</v>
      </c>
      <c r="T225" s="14">
        <v>7.0861914836797393E-2</v>
      </c>
      <c r="U225" s="14">
        <v>3.2839355272444498E-2</v>
      </c>
      <c r="V225" s="14"/>
      <c r="W225" s="14">
        <v>6.8747153046757201E-2</v>
      </c>
      <c r="X225" s="14">
        <v>3.1529629887551702E-2</v>
      </c>
      <c r="Y225" s="14">
        <v>2.66399894328351E-2</v>
      </c>
      <c r="Z225" s="14"/>
      <c r="AA225" s="14">
        <v>0</v>
      </c>
      <c r="AB225" s="14">
        <v>3.8204426989890301E-2</v>
      </c>
      <c r="AC225" s="14">
        <v>3.67135387010675E-2</v>
      </c>
      <c r="AD225" s="14">
        <v>3.65252308661509E-2</v>
      </c>
      <c r="AE225" s="14">
        <v>6.6801481713227195E-2</v>
      </c>
      <c r="AF225" s="14">
        <v>3.5382171617454099E-2</v>
      </c>
      <c r="AG225" s="14">
        <v>5.85200540223847E-2</v>
      </c>
      <c r="AH225" s="14">
        <v>4.5268128840174303E-2</v>
      </c>
      <c r="AI225" s="14">
        <v>3.7004343856431803E-2</v>
      </c>
      <c r="AJ225" s="14">
        <v>3.7787028230107697E-2</v>
      </c>
      <c r="AK225" s="14">
        <v>0</v>
      </c>
      <c r="AL225" s="14">
        <v>0.14275257505001801</v>
      </c>
      <c r="AM225" s="14"/>
      <c r="AN225" s="14">
        <v>4.2937549832530598E-2</v>
      </c>
      <c r="AO225" s="14">
        <v>4.4369463924438697E-2</v>
      </c>
      <c r="AP225" s="14"/>
      <c r="AQ225" s="14">
        <v>3.8141811295978399E-2</v>
      </c>
      <c r="AR225" s="14">
        <v>4.5307004384296898E-2</v>
      </c>
      <c r="AS225" s="14"/>
      <c r="AT225" s="14">
        <v>3.0711855675027599E-2</v>
      </c>
      <c r="AU225" s="14">
        <v>3.7775733973626699E-2</v>
      </c>
      <c r="AV225" s="14">
        <v>6.2789311374180895E-2</v>
      </c>
      <c r="AW225" s="14"/>
      <c r="AX225" s="14">
        <v>3.6754208526247098E-2</v>
      </c>
    </row>
    <row r="226" spans="2:50" x14ac:dyDescent="0.3">
      <c r="B226" t="s">
        <v>146</v>
      </c>
      <c r="C226" s="14">
        <v>2.9917384411727799E-2</v>
      </c>
      <c r="D226" s="14">
        <v>3.1418868827022599E-2</v>
      </c>
      <c r="E226" s="14">
        <v>2.8731107621258301E-2</v>
      </c>
      <c r="F226" s="14"/>
      <c r="G226" s="14">
        <v>2.6824721233994899E-2</v>
      </c>
      <c r="H226" s="14">
        <v>2.4612638300220101E-2</v>
      </c>
      <c r="I226" s="14">
        <v>3.91954443394723E-2</v>
      </c>
      <c r="J226" s="14">
        <v>2.98827773293012E-2</v>
      </c>
      <c r="K226" s="14">
        <v>3.4084691020637103E-2</v>
      </c>
      <c r="L226" s="14">
        <v>2.57667143258241E-2</v>
      </c>
      <c r="M226" s="14"/>
      <c r="N226" s="14">
        <v>3.3689285208645899E-2</v>
      </c>
      <c r="O226" s="14">
        <v>2.9515398100069298E-2</v>
      </c>
      <c r="P226" s="14">
        <v>2.4643989231804601E-2</v>
      </c>
      <c r="Q226" s="14">
        <v>3.1927718859786201E-2</v>
      </c>
      <c r="R226" s="14"/>
      <c r="S226" s="14">
        <v>2.4227380094868502E-2</v>
      </c>
      <c r="T226" s="14">
        <v>2.88159469902191E-2</v>
      </c>
      <c r="U226" s="14">
        <v>3.8257653380486603E-2</v>
      </c>
      <c r="V226" s="14"/>
      <c r="W226" s="14">
        <v>2.6181147406496699E-2</v>
      </c>
      <c r="X226" s="14">
        <v>2.5136538703549E-2</v>
      </c>
      <c r="Y226" s="14">
        <v>3.94670613322445E-2</v>
      </c>
      <c r="Z226" s="14"/>
      <c r="AA226" s="14">
        <v>0.10002908810290401</v>
      </c>
      <c r="AB226" s="14">
        <v>6.4554020591534006E-2</v>
      </c>
      <c r="AC226" s="14">
        <v>3.7770628724135002E-2</v>
      </c>
      <c r="AD226" s="14">
        <v>2.6802965734097298E-2</v>
      </c>
      <c r="AE226" s="14">
        <v>3.1159320543385102E-2</v>
      </c>
      <c r="AF226" s="14">
        <v>2.6543027154682399E-2</v>
      </c>
      <c r="AG226" s="14">
        <v>1.6930953201608201E-2</v>
      </c>
      <c r="AH226" s="14">
        <v>6.6907204698003304E-3</v>
      </c>
      <c r="AI226" s="14">
        <v>3.1032886759959299E-2</v>
      </c>
      <c r="AJ226" s="14">
        <v>0</v>
      </c>
      <c r="AK226" s="14">
        <v>0</v>
      </c>
      <c r="AL226" s="14">
        <v>0</v>
      </c>
      <c r="AM226" s="14"/>
      <c r="AN226" s="14">
        <v>3.1065926422037701E-2</v>
      </c>
      <c r="AO226" s="14">
        <v>2.94428580015926E-2</v>
      </c>
      <c r="AP226" s="14"/>
      <c r="AQ226" s="14">
        <v>2.8639360570167399E-2</v>
      </c>
      <c r="AR226" s="14">
        <v>3.0215753647782999E-2</v>
      </c>
      <c r="AS226" s="14"/>
      <c r="AT226" s="14">
        <v>1.21417966446152E-2</v>
      </c>
      <c r="AU226" s="14">
        <v>3.8647211931381403E-2</v>
      </c>
      <c r="AV226" s="14">
        <v>2.6525873055086802E-2</v>
      </c>
      <c r="AW226" s="14"/>
      <c r="AX226" s="14">
        <v>2.5996873366830799E-2</v>
      </c>
    </row>
    <row r="227" spans="2:50" x14ac:dyDescent="0.3">
      <c r="B227" t="s">
        <v>147</v>
      </c>
      <c r="C227" s="14">
        <v>2.8113473160535599E-2</v>
      </c>
      <c r="D227" s="14">
        <v>3.6845484640054597E-2</v>
      </c>
      <c r="E227" s="14">
        <v>2.00557034402939E-2</v>
      </c>
      <c r="F227" s="14"/>
      <c r="G227" s="14">
        <v>2.9325632337035199E-2</v>
      </c>
      <c r="H227" s="14">
        <v>2.5924850923726199E-2</v>
      </c>
      <c r="I227" s="14">
        <v>3.4196107935909201E-2</v>
      </c>
      <c r="J227" s="14">
        <v>3.8353105793980997E-2</v>
      </c>
      <c r="K227" s="14">
        <v>2.3563408639914799E-2</v>
      </c>
      <c r="L227" s="14">
        <v>2.0389010954738201E-2</v>
      </c>
      <c r="M227" s="14"/>
      <c r="N227" s="14">
        <v>3.8486335422305201E-2</v>
      </c>
      <c r="O227" s="14">
        <v>2.5773030152915901E-2</v>
      </c>
      <c r="P227" s="14">
        <v>2.8730588914618601E-2</v>
      </c>
      <c r="Q227" s="14">
        <v>2.4079287509413901E-2</v>
      </c>
      <c r="R227" s="14"/>
      <c r="S227" s="14">
        <v>2.1612902502222701E-2</v>
      </c>
      <c r="T227" s="14">
        <v>3.5296436247907098E-2</v>
      </c>
      <c r="U227" s="14">
        <v>2.51826934751153E-2</v>
      </c>
      <c r="V227" s="14"/>
      <c r="W227" s="14">
        <v>3.5610346005526997E-2</v>
      </c>
      <c r="X227" s="14">
        <v>2.1945281267693399E-2</v>
      </c>
      <c r="Y227" s="14">
        <v>2.8161682251654802E-2</v>
      </c>
      <c r="Z227" s="14"/>
      <c r="AA227" s="14">
        <v>1.8269757671178902E-2</v>
      </c>
      <c r="AB227" s="14">
        <v>3.7171899140346201E-2</v>
      </c>
      <c r="AC227" s="14">
        <v>1.9372347214862501E-2</v>
      </c>
      <c r="AD227" s="14">
        <v>2.4040856602559699E-2</v>
      </c>
      <c r="AE227" s="14">
        <v>3.09693900085788E-2</v>
      </c>
      <c r="AF227" s="14">
        <v>3.4392469621101901E-2</v>
      </c>
      <c r="AG227" s="14">
        <v>2.3923888653217599E-2</v>
      </c>
      <c r="AH227" s="14">
        <v>2.5054170851002901E-2</v>
      </c>
      <c r="AI227" s="14">
        <v>3.7619728034987698E-2</v>
      </c>
      <c r="AJ227" s="14">
        <v>3.7028173209399003E-2</v>
      </c>
      <c r="AK227" s="14">
        <v>9.3005613706448997E-2</v>
      </c>
      <c r="AL227" s="14">
        <v>0.12183196820239001</v>
      </c>
      <c r="AM227" s="14"/>
      <c r="AN227" s="14">
        <v>2.9248399343688E-2</v>
      </c>
      <c r="AO227" s="14">
        <v>2.7644572203822201E-2</v>
      </c>
      <c r="AP227" s="14"/>
      <c r="AQ227" s="14">
        <v>3.1652161684269403E-2</v>
      </c>
      <c r="AR227" s="14">
        <v>2.7287325981485699E-2</v>
      </c>
      <c r="AS227" s="14"/>
      <c r="AT227" s="14">
        <v>1.16242346107012E-2</v>
      </c>
      <c r="AU227" s="14">
        <v>2.5310797651521701E-2</v>
      </c>
      <c r="AV227" s="14">
        <v>4.1908424716629297E-2</v>
      </c>
      <c r="AW227" s="14"/>
      <c r="AX227" s="14">
        <v>3.8650773587649102E-2</v>
      </c>
    </row>
    <row r="228" spans="2:50" x14ac:dyDescent="0.3">
      <c r="B228" t="s">
        <v>148</v>
      </c>
      <c r="C228" s="14">
        <v>2.12062980486083E-2</v>
      </c>
      <c r="D228" s="14">
        <v>2.5048094973835901E-2</v>
      </c>
      <c r="E228" s="14">
        <v>1.7731352073897901E-2</v>
      </c>
      <c r="F228" s="14"/>
      <c r="G228" s="14">
        <v>1.35191190326319E-2</v>
      </c>
      <c r="H228" s="14">
        <v>4.9818020221979002E-2</v>
      </c>
      <c r="I228" s="14">
        <v>3.1532192026948097E-2</v>
      </c>
      <c r="J228" s="14">
        <v>1.21293801724134E-2</v>
      </c>
      <c r="K228" s="14">
        <v>9.0285207719535895E-3</v>
      </c>
      <c r="L228" s="14">
        <v>9.7554302129074007E-3</v>
      </c>
      <c r="M228" s="14"/>
      <c r="N228" s="14">
        <v>2.8468511121396201E-2</v>
      </c>
      <c r="O228" s="14">
        <v>1.03539226765819E-2</v>
      </c>
      <c r="P228" s="14">
        <v>2.1630599568873799E-2</v>
      </c>
      <c r="Q228" s="14">
        <v>2.3262823080167399E-2</v>
      </c>
      <c r="R228" s="14"/>
      <c r="S228" s="14">
        <v>1.76907037138989E-2</v>
      </c>
      <c r="T228" s="14">
        <v>3.5409465259975501E-2</v>
      </c>
      <c r="U228" s="14">
        <v>9.5349294568616103E-3</v>
      </c>
      <c r="V228" s="14"/>
      <c r="W228" s="14">
        <v>3.38579452392627E-2</v>
      </c>
      <c r="X228" s="14">
        <v>9.8137117874842195E-3</v>
      </c>
      <c r="Y228" s="14">
        <v>2.4004417026521799E-2</v>
      </c>
      <c r="Z228" s="14"/>
      <c r="AA228" s="14">
        <v>0</v>
      </c>
      <c r="AB228" s="14">
        <v>3.40261160468101E-2</v>
      </c>
      <c r="AC228" s="14">
        <v>5.7379844507642703E-3</v>
      </c>
      <c r="AD228" s="14">
        <v>2.0888047218232099E-2</v>
      </c>
      <c r="AE228" s="14">
        <v>1.06192747836045E-2</v>
      </c>
      <c r="AF228" s="14">
        <v>3.2018172260678102E-2</v>
      </c>
      <c r="AG228" s="14">
        <v>2.71330560009134E-2</v>
      </c>
      <c r="AH228" s="14">
        <v>2.7810697311433E-2</v>
      </c>
      <c r="AI228" s="14">
        <v>1.77991176247865E-2</v>
      </c>
      <c r="AJ228" s="14">
        <v>0</v>
      </c>
      <c r="AK228" s="14">
        <v>0.13005325327155701</v>
      </c>
      <c r="AL228" s="14">
        <v>0.116324797994345</v>
      </c>
      <c r="AM228" s="14"/>
      <c r="AN228" s="14">
        <v>1.9477340462787599E-2</v>
      </c>
      <c r="AO228" s="14">
        <v>2.1920626326643301E-2</v>
      </c>
      <c r="AP228" s="14"/>
      <c r="AQ228" s="14">
        <v>1.32518452155421E-2</v>
      </c>
      <c r="AR228" s="14">
        <v>2.30633557480492E-2</v>
      </c>
      <c r="AS228" s="14"/>
      <c r="AT228" s="14">
        <v>1.4382967950883899E-2</v>
      </c>
      <c r="AU228" s="14">
        <v>1.7634647468650001E-2</v>
      </c>
      <c r="AV228" s="14">
        <v>3.20585811896099E-2</v>
      </c>
      <c r="AW228" s="14"/>
      <c r="AX228" s="14">
        <v>2.2614934165885898E-2</v>
      </c>
    </row>
    <row r="229" spans="2:50" x14ac:dyDescent="0.3">
      <c r="B229" t="s">
        <v>149</v>
      </c>
      <c r="C229" s="14">
        <v>1.9068576629522702E-2</v>
      </c>
      <c r="D229" s="14">
        <v>2.1745749324114199E-2</v>
      </c>
      <c r="E229" s="14">
        <v>1.56483379483408E-2</v>
      </c>
      <c r="F229" s="14"/>
      <c r="G229" s="14">
        <v>4.2415993827910503E-2</v>
      </c>
      <c r="H229" s="14">
        <v>2.16539142077787E-2</v>
      </c>
      <c r="I229" s="14">
        <v>1.30345762266963E-2</v>
      </c>
      <c r="J229" s="14">
        <v>3.04642349128427E-2</v>
      </c>
      <c r="K229" s="14">
        <v>9.4086395576401406E-3</v>
      </c>
      <c r="L229" s="14">
        <v>7.1908075297377897E-3</v>
      </c>
      <c r="M229" s="14"/>
      <c r="N229" s="14">
        <v>1.5009509865672699E-2</v>
      </c>
      <c r="O229" s="14">
        <v>1.8867620792555901E-2</v>
      </c>
      <c r="P229" s="14">
        <v>2.2307325234916801E-2</v>
      </c>
      <c r="Q229" s="14">
        <v>1.8886564852590101E-2</v>
      </c>
      <c r="R229" s="14"/>
      <c r="S229" s="14">
        <v>2.1536971177997001E-2</v>
      </c>
      <c r="T229" s="14">
        <v>1.9504408866746599E-2</v>
      </c>
      <c r="U229" s="14">
        <v>1.8325751661819201E-2</v>
      </c>
      <c r="V229" s="14"/>
      <c r="W229" s="14">
        <v>2.56317209913038E-2</v>
      </c>
      <c r="X229" s="14">
        <v>1.7552483106318E-2</v>
      </c>
      <c r="Y229" s="14">
        <v>1.21939693366621E-2</v>
      </c>
      <c r="Z229" s="14"/>
      <c r="AA229" s="14">
        <v>2.0089178538362101E-2</v>
      </c>
      <c r="AB229" s="14">
        <v>1.95047148295594E-2</v>
      </c>
      <c r="AC229" s="14">
        <v>2.9094019997120201E-2</v>
      </c>
      <c r="AD229" s="14">
        <v>1.52825914880826E-2</v>
      </c>
      <c r="AE229" s="14">
        <v>2.2006732308623801E-2</v>
      </c>
      <c r="AF229" s="14">
        <v>6.4619650566306802E-3</v>
      </c>
      <c r="AG229" s="14">
        <v>2.8939714112064099E-2</v>
      </c>
      <c r="AH229" s="14">
        <v>7.2420471140355698E-3</v>
      </c>
      <c r="AI229" s="14">
        <v>1.77991176247865E-2</v>
      </c>
      <c r="AJ229" s="14">
        <v>4.8832918830037299E-2</v>
      </c>
      <c r="AK229" s="14">
        <v>0</v>
      </c>
      <c r="AL229" s="14">
        <v>0</v>
      </c>
      <c r="AM229" s="14"/>
      <c r="AN229" s="14">
        <v>2.2260846513010399E-2</v>
      </c>
      <c r="AO229" s="14">
        <v>1.7749672876419799E-2</v>
      </c>
      <c r="AP229" s="14"/>
      <c r="AQ229" s="14">
        <v>2.6921306479350201E-2</v>
      </c>
      <c r="AR229" s="14">
        <v>1.7235267320222299E-2</v>
      </c>
      <c r="AS229" s="14"/>
      <c r="AT229" s="14">
        <v>1.49263691697033E-2</v>
      </c>
      <c r="AU229" s="14">
        <v>1.43526427777468E-2</v>
      </c>
      <c r="AV229" s="14">
        <v>2.8015791405902699E-2</v>
      </c>
      <c r="AW229" s="14"/>
      <c r="AX229" s="14">
        <v>3.9230098894848901E-2</v>
      </c>
    </row>
    <row r="230" spans="2:50" x14ac:dyDescent="0.3">
      <c r="B230" t="s">
        <v>150</v>
      </c>
      <c r="C230" s="14">
        <v>1.6787297717482799E-2</v>
      </c>
      <c r="D230" s="14">
        <v>2.2987904099621301E-2</v>
      </c>
      <c r="E230" s="14">
        <v>1.10402386944889E-2</v>
      </c>
      <c r="F230" s="14"/>
      <c r="G230" s="14">
        <v>3.6590041679677901E-2</v>
      </c>
      <c r="H230" s="14">
        <v>2.3939665728876999E-2</v>
      </c>
      <c r="I230" s="14">
        <v>2.4898639331693902E-2</v>
      </c>
      <c r="J230" s="14">
        <v>2.5145617304852399E-2</v>
      </c>
      <c r="K230" s="14">
        <v>0</v>
      </c>
      <c r="L230" s="14">
        <v>0</v>
      </c>
      <c r="M230" s="14"/>
      <c r="N230" s="14">
        <v>9.2849091259172498E-3</v>
      </c>
      <c r="O230" s="14">
        <v>2.3864988425598199E-2</v>
      </c>
      <c r="P230" s="14">
        <v>2.4342723478699799E-2</v>
      </c>
      <c r="Q230" s="14">
        <v>1.1448663748861901E-2</v>
      </c>
      <c r="R230" s="14"/>
      <c r="S230" s="14">
        <v>2.1619040832629201E-2</v>
      </c>
      <c r="T230" s="14">
        <v>1.58398082676512E-2</v>
      </c>
      <c r="U230" s="14">
        <v>8.4088927177700806E-3</v>
      </c>
      <c r="V230" s="14"/>
      <c r="W230" s="14">
        <v>1.84382616112897E-2</v>
      </c>
      <c r="X230" s="14">
        <v>1.5691529199391201E-2</v>
      </c>
      <c r="Y230" s="14">
        <v>1.3455390112566801E-2</v>
      </c>
      <c r="Z230" s="14"/>
      <c r="AA230" s="14">
        <v>2.2035303188934499E-2</v>
      </c>
      <c r="AB230" s="14">
        <v>3.6159728792637701E-2</v>
      </c>
      <c r="AC230" s="14">
        <v>9.9151508242471507E-3</v>
      </c>
      <c r="AD230" s="14">
        <v>1.21310627736837E-2</v>
      </c>
      <c r="AE230" s="14">
        <v>8.6774615824364298E-3</v>
      </c>
      <c r="AF230" s="14">
        <v>2.53174568264527E-2</v>
      </c>
      <c r="AG230" s="14">
        <v>1.6546100951626602E-2</v>
      </c>
      <c r="AH230" s="14">
        <v>2.15524291852035E-2</v>
      </c>
      <c r="AI230" s="14">
        <v>0</v>
      </c>
      <c r="AJ230" s="14">
        <v>0</v>
      </c>
      <c r="AK230" s="14">
        <v>8.1877487581097599E-2</v>
      </c>
      <c r="AL230" s="14">
        <v>0</v>
      </c>
      <c r="AM230" s="14"/>
      <c r="AN230" s="14">
        <v>1.87961981590021E-2</v>
      </c>
      <c r="AO230" s="14">
        <v>1.59573095182911E-2</v>
      </c>
      <c r="AP230" s="14"/>
      <c r="AQ230" s="14">
        <v>1.3261735860023501E-2</v>
      </c>
      <c r="AR230" s="14">
        <v>1.7610380326638999E-2</v>
      </c>
      <c r="AS230" s="14"/>
      <c r="AT230" s="14">
        <v>1.1992883924854401E-2</v>
      </c>
      <c r="AU230" s="14">
        <v>1.5904495951159899E-2</v>
      </c>
      <c r="AV230" s="14">
        <v>2.31249329438891E-2</v>
      </c>
      <c r="AW230" s="14"/>
      <c r="AX230" s="14">
        <v>2.4046092732562901E-2</v>
      </c>
    </row>
    <row r="231" spans="2:50" x14ac:dyDescent="0.3">
      <c r="B231" t="s">
        <v>151</v>
      </c>
      <c r="C231" s="14">
        <v>1.5516216086129599E-2</v>
      </c>
      <c r="D231" s="14">
        <v>1.7878981554009299E-2</v>
      </c>
      <c r="E231" s="14">
        <v>1.33987241817939E-2</v>
      </c>
      <c r="F231" s="14"/>
      <c r="G231" s="14">
        <v>8.6553999808593896E-3</v>
      </c>
      <c r="H231" s="14">
        <v>1.7478342524689199E-2</v>
      </c>
      <c r="I231" s="14">
        <v>1.6557200914333998E-2</v>
      </c>
      <c r="J231" s="14">
        <v>3.68526960738121E-2</v>
      </c>
      <c r="K231" s="14">
        <v>2.3253514015398498E-3</v>
      </c>
      <c r="L231" s="14">
        <v>1.11296083256363E-2</v>
      </c>
      <c r="M231" s="14"/>
      <c r="N231" s="14">
        <v>1.18727383439199E-2</v>
      </c>
      <c r="O231" s="14">
        <v>1.9480626773679299E-2</v>
      </c>
      <c r="P231" s="14">
        <v>6.4353561158146102E-3</v>
      </c>
      <c r="Q231" s="14">
        <v>2.1259971998336999E-2</v>
      </c>
      <c r="R231" s="14"/>
      <c r="S231" s="14">
        <v>9.2725867091614598E-3</v>
      </c>
      <c r="T231" s="14">
        <v>2.4638070640737302E-2</v>
      </c>
      <c r="U231" s="14">
        <v>1.5512514067866801E-2</v>
      </c>
      <c r="V231" s="14"/>
      <c r="W231" s="14">
        <v>1.7067850310040999E-2</v>
      </c>
      <c r="X231" s="14">
        <v>1.09862674132198E-2</v>
      </c>
      <c r="Y231" s="14">
        <v>2.2021384789228601E-2</v>
      </c>
      <c r="Z231" s="14"/>
      <c r="AA231" s="14">
        <v>6.6625368645832198E-2</v>
      </c>
      <c r="AB231" s="14">
        <v>2.6902264819146801E-2</v>
      </c>
      <c r="AC231" s="14">
        <v>1.8653215823294499E-2</v>
      </c>
      <c r="AD231" s="14">
        <v>1.4543304348780799E-2</v>
      </c>
      <c r="AE231" s="14">
        <v>7.3857669016618201E-3</v>
      </c>
      <c r="AF231" s="14">
        <v>3.0444952236181402E-2</v>
      </c>
      <c r="AG231" s="14">
        <v>9.7582989693444696E-3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/>
      <c r="AN231" s="14">
        <v>2.05963939962285E-2</v>
      </c>
      <c r="AO231" s="14">
        <v>1.3417312811466801E-2</v>
      </c>
      <c r="AP231" s="14"/>
      <c r="AQ231" s="14">
        <v>1.16714025944477E-2</v>
      </c>
      <c r="AR231" s="14">
        <v>1.64138316289563E-2</v>
      </c>
      <c r="AS231" s="14"/>
      <c r="AT231" s="14">
        <v>3.9811486316350102E-3</v>
      </c>
      <c r="AU231" s="14">
        <v>2.00726394650892E-2</v>
      </c>
      <c r="AV231" s="14">
        <v>2.0436141062067099E-2</v>
      </c>
      <c r="AW231" s="14"/>
      <c r="AX231" s="14">
        <v>6.7736705204821997E-3</v>
      </c>
    </row>
    <row r="232" spans="2:50" x14ac:dyDescent="0.3">
      <c r="B232" t="s">
        <v>152</v>
      </c>
      <c r="C232" s="14">
        <v>9.6220516365815197E-3</v>
      </c>
      <c r="D232" s="14">
        <v>9.7923969151295399E-3</v>
      </c>
      <c r="E232" s="14">
        <v>9.5369437395950406E-3</v>
      </c>
      <c r="F232" s="14"/>
      <c r="G232" s="14">
        <v>1.7542859879865501E-2</v>
      </c>
      <c r="H232" s="14">
        <v>1.6451088969123E-2</v>
      </c>
      <c r="I232" s="14">
        <v>8.1615285295921804E-3</v>
      </c>
      <c r="J232" s="14">
        <v>1.0258779676177301E-2</v>
      </c>
      <c r="K232" s="14">
        <v>5.9321093930591604E-3</v>
      </c>
      <c r="L232" s="14">
        <v>2.86273372562324E-3</v>
      </c>
      <c r="M232" s="14"/>
      <c r="N232" s="14">
        <v>1.86426953455857E-2</v>
      </c>
      <c r="O232" s="14">
        <v>6.6964787738958203E-3</v>
      </c>
      <c r="P232" s="14">
        <v>9.7020701951931205E-3</v>
      </c>
      <c r="Q232" s="14">
        <v>6.89341754334887E-3</v>
      </c>
      <c r="R232" s="14"/>
      <c r="S232" s="14">
        <v>8.2955567424654597E-3</v>
      </c>
      <c r="T232" s="14">
        <v>9.6426887038114206E-3</v>
      </c>
      <c r="U232" s="14">
        <v>1.4122876442111401E-2</v>
      </c>
      <c r="V232" s="14"/>
      <c r="W232" s="14">
        <v>1.4179219304399301E-2</v>
      </c>
      <c r="X232" s="14">
        <v>7.2186771480782499E-3</v>
      </c>
      <c r="Y232" s="14">
        <v>4.6244971791998902E-3</v>
      </c>
      <c r="Z232" s="14"/>
      <c r="AA232" s="14">
        <v>1.8269757671178902E-2</v>
      </c>
      <c r="AB232" s="14">
        <v>1.1140060916328E-2</v>
      </c>
      <c r="AC232" s="14">
        <v>2.62395074786665E-3</v>
      </c>
      <c r="AD232" s="14">
        <v>1.06277376031222E-2</v>
      </c>
      <c r="AE232" s="14">
        <v>9.0127301358269105E-3</v>
      </c>
      <c r="AF232" s="14">
        <v>1.0282971334742199E-2</v>
      </c>
      <c r="AG232" s="14">
        <v>1.12441187682126E-2</v>
      </c>
      <c r="AH232" s="14">
        <v>1.14852930687273E-2</v>
      </c>
      <c r="AI232" s="14">
        <v>0</v>
      </c>
      <c r="AJ232" s="14">
        <v>0</v>
      </c>
      <c r="AK232" s="14">
        <v>0</v>
      </c>
      <c r="AL232" s="14">
        <v>0.123594474648633</v>
      </c>
      <c r="AM232" s="14"/>
      <c r="AN232" s="14">
        <v>1.0798235224346199E-2</v>
      </c>
      <c r="AO232" s="14">
        <v>9.1361049576164904E-3</v>
      </c>
      <c r="AP232" s="14"/>
      <c r="AQ232" s="14">
        <v>8.5513967890988203E-3</v>
      </c>
      <c r="AR232" s="14">
        <v>9.8720082168375894E-3</v>
      </c>
      <c r="AS232" s="14"/>
      <c r="AT232" s="14">
        <v>1.1894369285711101E-2</v>
      </c>
      <c r="AU232" s="14">
        <v>5.7076830709048903E-3</v>
      </c>
      <c r="AV232" s="14">
        <v>1.22787007627811E-2</v>
      </c>
      <c r="AW232" s="14"/>
      <c r="AX232" s="14">
        <v>4.3768761785210199E-2</v>
      </c>
    </row>
    <row r="233" spans="2:50" x14ac:dyDescent="0.3">
      <c r="B233" t="s">
        <v>153</v>
      </c>
      <c r="C233" s="14">
        <v>7.6853898932018301E-3</v>
      </c>
      <c r="D233" s="14">
        <v>9.8082845788181501E-3</v>
      </c>
      <c r="E233" s="14">
        <v>5.7331714488650697E-3</v>
      </c>
      <c r="F233" s="14"/>
      <c r="G233" s="14">
        <v>7.3777761610139703E-3</v>
      </c>
      <c r="H233" s="14">
        <v>6.6545023561150598E-3</v>
      </c>
      <c r="I233" s="14">
        <v>1.83202432945394E-2</v>
      </c>
      <c r="J233" s="14">
        <v>2.9864415313522602E-3</v>
      </c>
      <c r="K233" s="14">
        <v>7.2817151081892998E-3</v>
      </c>
      <c r="L233" s="14">
        <v>4.38617419455663E-3</v>
      </c>
      <c r="M233" s="14"/>
      <c r="N233" s="14">
        <v>5.5250178814542396E-3</v>
      </c>
      <c r="O233" s="14">
        <v>0</v>
      </c>
      <c r="P233" s="14">
        <v>1.4996875753886699E-2</v>
      </c>
      <c r="Q233" s="14">
        <v>7.8231309985624699E-3</v>
      </c>
      <c r="R233" s="14"/>
      <c r="S233" s="14">
        <v>1.0830678276608999E-2</v>
      </c>
      <c r="T233" s="14">
        <v>5.0064893193642098E-3</v>
      </c>
      <c r="U233" s="14">
        <v>5.5412886950522797E-3</v>
      </c>
      <c r="V233" s="14"/>
      <c r="W233" s="14">
        <v>3.8752630412227499E-3</v>
      </c>
      <c r="X233" s="14">
        <v>1.0185125409487799E-2</v>
      </c>
      <c r="Y233" s="14">
        <v>1.21080084014288E-2</v>
      </c>
      <c r="Z233" s="14"/>
      <c r="AA233" s="14">
        <v>0</v>
      </c>
      <c r="AB233" s="14">
        <v>6.7435363498733296E-3</v>
      </c>
      <c r="AC233" s="14">
        <v>1.6642797197685501E-2</v>
      </c>
      <c r="AD233" s="14">
        <v>7.6800456776469801E-3</v>
      </c>
      <c r="AE233" s="14">
        <v>1.2220853237529999E-2</v>
      </c>
      <c r="AF233" s="14">
        <v>3.8854089909420098E-3</v>
      </c>
      <c r="AG233" s="14">
        <v>3.31534641550073E-3</v>
      </c>
      <c r="AH233" s="14">
        <v>0</v>
      </c>
      <c r="AI233" s="14">
        <v>1.38217573935418E-2</v>
      </c>
      <c r="AJ233" s="14">
        <v>0</v>
      </c>
      <c r="AK233" s="14">
        <v>0.11099095015844899</v>
      </c>
      <c r="AL233" s="14">
        <v>0</v>
      </c>
      <c r="AM233" s="14"/>
      <c r="AN233" s="14">
        <v>1.39942773121585E-2</v>
      </c>
      <c r="AO233" s="14">
        <v>5.0788385681381802E-3</v>
      </c>
      <c r="AP233" s="14"/>
      <c r="AQ233" s="14">
        <v>3.0324674343621201E-3</v>
      </c>
      <c r="AR233" s="14">
        <v>8.7716676873413005E-3</v>
      </c>
      <c r="AS233" s="14"/>
      <c r="AT233" s="14">
        <v>0</v>
      </c>
      <c r="AU233" s="14">
        <v>9.3113897120061604E-3</v>
      </c>
      <c r="AV233" s="14">
        <v>1.19220620299829E-2</v>
      </c>
      <c r="AW233" s="14"/>
      <c r="AX233" s="14">
        <v>1.72967754379308E-2</v>
      </c>
    </row>
    <row r="234" spans="2:50" x14ac:dyDescent="0.3">
      <c r="B234" t="s">
        <v>105</v>
      </c>
      <c r="C234" s="14">
        <v>0.139504972169856</v>
      </c>
      <c r="D234" s="14">
        <v>7.4913701906591093E-2</v>
      </c>
      <c r="E234" s="14">
        <v>0.20186920203936401</v>
      </c>
      <c r="F234" s="14"/>
      <c r="G234" s="14">
        <v>0.189463300996457</v>
      </c>
      <c r="H234" s="14">
        <v>0.13236655513548001</v>
      </c>
      <c r="I234" s="14">
        <v>0.12756205641930801</v>
      </c>
      <c r="J234" s="14">
        <v>0.185482688168225</v>
      </c>
      <c r="K234" s="14">
        <v>0.13981951766134501</v>
      </c>
      <c r="L234" s="14">
        <v>9.1316772147254005E-2</v>
      </c>
      <c r="M234" s="14"/>
      <c r="N234" s="14">
        <v>0.13526130619710999</v>
      </c>
      <c r="O234" s="14">
        <v>0.15670165779148301</v>
      </c>
      <c r="P234" s="14">
        <v>0.11518660402932</v>
      </c>
      <c r="Q234" s="14">
        <v>0.14882369589969799</v>
      </c>
      <c r="R234" s="14"/>
      <c r="S234" s="14">
        <v>0.10538462005336199</v>
      </c>
      <c r="T234" s="14">
        <v>0.116816471884004</v>
      </c>
      <c r="U234" s="14">
        <v>0.15353329818870101</v>
      </c>
      <c r="V234" s="14"/>
      <c r="W234" s="14">
        <v>9.7612540035171502E-2</v>
      </c>
      <c r="X234" s="14">
        <v>8.1073978877624395E-2</v>
      </c>
      <c r="Y234" s="14">
        <v>0.34466287199439399</v>
      </c>
      <c r="Z234" s="14"/>
      <c r="AA234" s="14">
        <v>0.27692785309870199</v>
      </c>
      <c r="AB234" s="14">
        <v>0.210292425533952</v>
      </c>
      <c r="AC234" s="14">
        <v>0.21633700063415401</v>
      </c>
      <c r="AD234" s="14">
        <v>0.168159468845758</v>
      </c>
      <c r="AE234" s="14">
        <v>0.12319804368425601</v>
      </c>
      <c r="AF234" s="14">
        <v>0.112339291000232</v>
      </c>
      <c r="AG234" s="14">
        <v>4.8166255179398203E-2</v>
      </c>
      <c r="AH234" s="14">
        <v>6.21250735635267E-2</v>
      </c>
      <c r="AI234" s="14">
        <v>5.1726674886113398E-2</v>
      </c>
      <c r="AJ234" s="14">
        <v>3.9568155931428699E-2</v>
      </c>
      <c r="AK234" s="14">
        <v>0.12338977122774</v>
      </c>
      <c r="AL234" s="14">
        <v>0.12583123005514299</v>
      </c>
      <c r="AM234" s="14"/>
      <c r="AN234" s="14">
        <v>0.11588859377458401</v>
      </c>
      <c r="AO234" s="14">
        <v>0.14926220800425</v>
      </c>
      <c r="AP234" s="14"/>
      <c r="AQ234" s="14">
        <v>0.15228540357486001</v>
      </c>
      <c r="AR234" s="14">
        <v>0.13652123475372899</v>
      </c>
      <c r="AS234" s="14"/>
      <c r="AT234" s="14">
        <v>7.5747439140641595E-2</v>
      </c>
      <c r="AU234" s="14">
        <v>0.177049837039257</v>
      </c>
      <c r="AV234" s="14">
        <v>7.6971244956010806E-2</v>
      </c>
      <c r="AW234" s="14"/>
      <c r="AX234" s="14">
        <v>0.13241903820657999</v>
      </c>
    </row>
    <row r="235" spans="2:50" x14ac:dyDescent="0.3"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</row>
    <row r="236" spans="2:50" x14ac:dyDescent="0.3">
      <c r="B236" s="6" t="s">
        <v>155</v>
      </c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</row>
    <row r="237" spans="2:50" x14ac:dyDescent="0.3">
      <c r="B237" s="24" t="s">
        <v>82</v>
      </c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</row>
    <row r="238" spans="2:50" x14ac:dyDescent="0.3">
      <c r="B238" t="s">
        <v>139</v>
      </c>
      <c r="C238" s="14">
        <v>0.50531359310173396</v>
      </c>
      <c r="D238" s="14">
        <v>0.49288369626677803</v>
      </c>
      <c r="E238" s="14">
        <v>0.51779044975444499</v>
      </c>
      <c r="F238" s="14"/>
      <c r="G238" s="14">
        <v>0.53495670069885604</v>
      </c>
      <c r="H238" s="14">
        <v>0.46435953436932398</v>
      </c>
      <c r="I238" s="14">
        <v>0.52322465762285597</v>
      </c>
      <c r="J238" s="14">
        <v>0.51858961998811204</v>
      </c>
      <c r="K238" s="14">
        <v>0.46539272042774599</v>
      </c>
      <c r="L238" s="14">
        <v>0.53049175868286402</v>
      </c>
      <c r="M238" s="14"/>
      <c r="N238" s="14">
        <v>0.54993680962763103</v>
      </c>
      <c r="O238" s="14">
        <v>0.50022714765948495</v>
      </c>
      <c r="P238" s="14">
        <v>0.46365179005157298</v>
      </c>
      <c r="Q238" s="14">
        <v>0.51526779511421605</v>
      </c>
      <c r="R238" s="14"/>
      <c r="S238" s="14">
        <v>0.57002356386999498</v>
      </c>
      <c r="T238" s="14">
        <v>0.435689371932175</v>
      </c>
      <c r="U238" s="14">
        <v>0.52706792048080997</v>
      </c>
      <c r="V238" s="14"/>
      <c r="W238" s="14">
        <v>0.43863136849511097</v>
      </c>
      <c r="X238" s="14">
        <v>0.59436624485862899</v>
      </c>
      <c r="Y238" s="14">
        <v>0.45036556755143198</v>
      </c>
      <c r="Z238" s="14"/>
      <c r="AA238" s="14">
        <v>0.38301429930349301</v>
      </c>
      <c r="AB238" s="14">
        <v>0.46816976318888198</v>
      </c>
      <c r="AC238" s="14">
        <v>0.51015486811364397</v>
      </c>
      <c r="AD238" s="14">
        <v>0.53334297706090505</v>
      </c>
      <c r="AE238" s="14">
        <v>0.48490227116845702</v>
      </c>
      <c r="AF238" s="14">
        <v>0.51734256333114603</v>
      </c>
      <c r="AG238" s="14">
        <v>0.47717223957287203</v>
      </c>
      <c r="AH238" s="14">
        <v>0.56480416570748804</v>
      </c>
      <c r="AI238" s="14">
        <v>0.60944037775539694</v>
      </c>
      <c r="AJ238" s="14">
        <v>0.56879924986397101</v>
      </c>
      <c r="AK238" s="14">
        <v>0.46746480403884499</v>
      </c>
      <c r="AL238" s="14">
        <v>0.263943654407992</v>
      </c>
      <c r="AM238" s="14"/>
      <c r="AN238" s="14">
        <v>0.50304609288160895</v>
      </c>
      <c r="AO238" s="14">
        <v>0.50625042321310898</v>
      </c>
      <c r="AP238" s="14"/>
      <c r="AQ238" s="14">
        <v>0.51394424602514499</v>
      </c>
      <c r="AR238" s="14">
        <v>0.50329866878211305</v>
      </c>
      <c r="AS238" s="14"/>
      <c r="AT238" s="14">
        <v>0.65520782430074698</v>
      </c>
      <c r="AU238" s="14">
        <v>0.50897179268873605</v>
      </c>
      <c r="AV238" s="14">
        <v>0.43203197175366498</v>
      </c>
      <c r="AW238" s="14"/>
      <c r="AX238" s="14">
        <v>0.49810558829924501</v>
      </c>
    </row>
    <row r="239" spans="2:50" x14ac:dyDescent="0.3">
      <c r="B239" t="s">
        <v>136</v>
      </c>
      <c r="C239" s="14">
        <v>0.431933042991826</v>
      </c>
      <c r="D239" s="14">
        <v>0.441677397056291</v>
      </c>
      <c r="E239" s="14">
        <v>0.42179879383943403</v>
      </c>
      <c r="F239" s="14"/>
      <c r="G239" s="14">
        <v>0.36778037768944599</v>
      </c>
      <c r="H239" s="14">
        <v>0.33248007439054</v>
      </c>
      <c r="I239" s="14">
        <v>0.36148061427399902</v>
      </c>
      <c r="J239" s="14">
        <v>0.39608430358452601</v>
      </c>
      <c r="K239" s="14">
        <v>0.48704521688200397</v>
      </c>
      <c r="L239" s="14">
        <v>0.59115702994982</v>
      </c>
      <c r="M239" s="14"/>
      <c r="N239" s="14">
        <v>0.446359914743714</v>
      </c>
      <c r="O239" s="14">
        <v>0.45587677837360602</v>
      </c>
      <c r="P239" s="14">
        <v>0.42566914642218601</v>
      </c>
      <c r="Q239" s="14">
        <v>0.41674182846159402</v>
      </c>
      <c r="R239" s="14"/>
      <c r="S239" s="14">
        <v>0.50203201271533704</v>
      </c>
      <c r="T239" s="14">
        <v>0.35079568521348498</v>
      </c>
      <c r="U239" s="14">
        <v>0.48761326637911701</v>
      </c>
      <c r="V239" s="14"/>
      <c r="W239" s="14">
        <v>0.35114003422066797</v>
      </c>
      <c r="X239" s="14">
        <v>0.56212588845715195</v>
      </c>
      <c r="Y239" s="14">
        <v>0.29546344112672901</v>
      </c>
      <c r="Z239" s="14"/>
      <c r="AA239" s="14">
        <v>0.14486150029775099</v>
      </c>
      <c r="AB239" s="14">
        <v>0.36138842478951999</v>
      </c>
      <c r="AC239" s="14">
        <v>0.47953726375820199</v>
      </c>
      <c r="AD239" s="14">
        <v>0.42624817117168701</v>
      </c>
      <c r="AE239" s="14">
        <v>0.43360313027354902</v>
      </c>
      <c r="AF239" s="14">
        <v>0.443908961874866</v>
      </c>
      <c r="AG239" s="14">
        <v>0.46444917862638302</v>
      </c>
      <c r="AH239" s="14">
        <v>0.45870938990131099</v>
      </c>
      <c r="AI239" s="14">
        <v>0.51102176154567103</v>
      </c>
      <c r="AJ239" s="14">
        <v>0.61962986868496595</v>
      </c>
      <c r="AK239" s="14">
        <v>0.32856383992119997</v>
      </c>
      <c r="AL239" s="14">
        <v>0.123594474648633</v>
      </c>
      <c r="AM239" s="14"/>
      <c r="AN239" s="14">
        <v>0.44473149196990203</v>
      </c>
      <c r="AO239" s="14">
        <v>0.42664529383302502</v>
      </c>
      <c r="AP239" s="14"/>
      <c r="AQ239" s="14">
        <v>0.41108920857888198</v>
      </c>
      <c r="AR239" s="14">
        <v>0.43679927376781702</v>
      </c>
      <c r="AS239" s="14"/>
      <c r="AT239" s="14">
        <v>0.59217752832983706</v>
      </c>
      <c r="AU239" s="14">
        <v>0.42328738530448901</v>
      </c>
      <c r="AV239" s="14">
        <v>0.37763038137718902</v>
      </c>
      <c r="AW239" s="14"/>
      <c r="AX239" s="14">
        <v>0.359312229593789</v>
      </c>
    </row>
    <row r="240" spans="2:50" x14ac:dyDescent="0.3">
      <c r="B240" t="s">
        <v>140</v>
      </c>
      <c r="C240" s="14">
        <v>0.36920922698313302</v>
      </c>
      <c r="D240" s="14">
        <v>0.37692921098916998</v>
      </c>
      <c r="E240" s="14">
        <v>0.36049262849271702</v>
      </c>
      <c r="F240" s="14"/>
      <c r="G240" s="14">
        <v>0.327530464236441</v>
      </c>
      <c r="H240" s="14">
        <v>0.297369802641133</v>
      </c>
      <c r="I240" s="14">
        <v>0.34007794815433801</v>
      </c>
      <c r="J240" s="14">
        <v>0.326763738478831</v>
      </c>
      <c r="K240" s="14">
        <v>0.39484308126659801</v>
      </c>
      <c r="L240" s="14">
        <v>0.48836976446336799</v>
      </c>
      <c r="M240" s="14"/>
      <c r="N240" s="14">
        <v>0.33989490354354801</v>
      </c>
      <c r="O240" s="14">
        <v>0.35780664603890799</v>
      </c>
      <c r="P240" s="14">
        <v>0.42647570042272298</v>
      </c>
      <c r="Q240" s="14">
        <v>0.35026998095841799</v>
      </c>
      <c r="R240" s="14"/>
      <c r="S240" s="14">
        <v>0.44108844907885503</v>
      </c>
      <c r="T240" s="14">
        <v>0.28585461922091898</v>
      </c>
      <c r="U240" s="14">
        <v>0.39891483345190798</v>
      </c>
      <c r="V240" s="14"/>
      <c r="W240" s="14">
        <v>0.29817624766488998</v>
      </c>
      <c r="X240" s="14">
        <v>0.472614643061391</v>
      </c>
      <c r="Y240" s="14">
        <v>0.27255222835829102</v>
      </c>
      <c r="Z240" s="14"/>
      <c r="AA240" s="14">
        <v>0.25931174625393899</v>
      </c>
      <c r="AB240" s="14">
        <v>0.25192944082968</v>
      </c>
      <c r="AC240" s="14">
        <v>0.304060440084094</v>
      </c>
      <c r="AD240" s="14">
        <v>0.42092258881175298</v>
      </c>
      <c r="AE240" s="14">
        <v>0.37703398765285201</v>
      </c>
      <c r="AF240" s="14">
        <v>0.34231931415413602</v>
      </c>
      <c r="AG240" s="14">
        <v>0.39832695634606402</v>
      </c>
      <c r="AH240" s="14">
        <v>0.40144441671550102</v>
      </c>
      <c r="AI240" s="14">
        <v>0.50500745126549096</v>
      </c>
      <c r="AJ240" s="14">
        <v>0.46983201624975801</v>
      </c>
      <c r="AK240" s="14">
        <v>0.112702059879861</v>
      </c>
      <c r="AL240" s="14">
        <v>0.617328152307004</v>
      </c>
      <c r="AM240" s="14"/>
      <c r="AN240" s="14">
        <v>0.428186656705008</v>
      </c>
      <c r="AO240" s="14">
        <v>0.34484237948978702</v>
      </c>
      <c r="AP240" s="14"/>
      <c r="AQ240" s="14">
        <v>0.355504324862711</v>
      </c>
      <c r="AR240" s="14">
        <v>0.37240879262729798</v>
      </c>
      <c r="AS240" s="14"/>
      <c r="AT240" s="14">
        <v>0.49817084033374898</v>
      </c>
      <c r="AU240" s="14">
        <v>0.37982870678109698</v>
      </c>
      <c r="AV240" s="14">
        <v>0.30463659132078702</v>
      </c>
      <c r="AW240" s="14"/>
      <c r="AX240" s="14">
        <v>0.314251783210313</v>
      </c>
    </row>
    <row r="241" spans="2:50" x14ac:dyDescent="0.3">
      <c r="B241" t="s">
        <v>137</v>
      </c>
      <c r="C241" s="14">
        <v>0.22594213508679201</v>
      </c>
      <c r="D241" s="14">
        <v>0.27336495253404902</v>
      </c>
      <c r="E241" s="14">
        <v>0.179213827721144</v>
      </c>
      <c r="F241" s="14"/>
      <c r="G241" s="14">
        <v>0.22105323075407399</v>
      </c>
      <c r="H241" s="14">
        <v>0.204280608186343</v>
      </c>
      <c r="I241" s="14">
        <v>0.18015388228794799</v>
      </c>
      <c r="J241" s="14">
        <v>0.22381194989513301</v>
      </c>
      <c r="K241" s="14">
        <v>0.24370917718830601</v>
      </c>
      <c r="L241" s="14">
        <v>0.27017519196544099</v>
      </c>
      <c r="M241" s="14"/>
      <c r="N241" s="14">
        <v>0.20634852375007701</v>
      </c>
      <c r="O241" s="14">
        <v>0.208691659913639</v>
      </c>
      <c r="P241" s="14">
        <v>0.262784425105478</v>
      </c>
      <c r="Q241" s="14">
        <v>0.21934789412338801</v>
      </c>
      <c r="R241" s="14"/>
      <c r="S241" s="14">
        <v>0.208454754782889</v>
      </c>
      <c r="T241" s="14">
        <v>0.25621199799567401</v>
      </c>
      <c r="U241" s="14">
        <v>0.22801370980514199</v>
      </c>
      <c r="V241" s="14"/>
      <c r="W241" s="14">
        <v>0.273321297450143</v>
      </c>
      <c r="X241" s="14">
        <v>0.20623030944962401</v>
      </c>
      <c r="Y241" s="14">
        <v>0.17283107734125999</v>
      </c>
      <c r="Z241" s="14"/>
      <c r="AA241" s="14">
        <v>0.17337229019942199</v>
      </c>
      <c r="AB241" s="14">
        <v>0.176275892055409</v>
      </c>
      <c r="AC241" s="14">
        <v>0.168854128624497</v>
      </c>
      <c r="AD241" s="14">
        <v>0.19920283149510701</v>
      </c>
      <c r="AE241" s="14">
        <v>0.24852788646462601</v>
      </c>
      <c r="AF241" s="14">
        <v>0.25189963848276398</v>
      </c>
      <c r="AG241" s="14">
        <v>0.23922804247387799</v>
      </c>
      <c r="AH241" s="14">
        <v>0.30939665460680099</v>
      </c>
      <c r="AI241" s="14">
        <v>0.25041761894919901</v>
      </c>
      <c r="AJ241" s="14">
        <v>0.430231641056946</v>
      </c>
      <c r="AK241" s="14">
        <v>0.23609183110760101</v>
      </c>
      <c r="AL241" s="14">
        <v>0.23751587735231999</v>
      </c>
      <c r="AM241" s="14"/>
      <c r="AN241" s="14">
        <v>0.21683389741114001</v>
      </c>
      <c r="AO241" s="14">
        <v>0.22970525327322999</v>
      </c>
      <c r="AP241" s="14"/>
      <c r="AQ241" s="14">
        <v>0.184139065643489</v>
      </c>
      <c r="AR241" s="14">
        <v>0.23570153822854401</v>
      </c>
      <c r="AS241" s="14"/>
      <c r="AT241" s="14">
        <v>0.22309460630345601</v>
      </c>
      <c r="AU241" s="14">
        <v>0.2042651755672</v>
      </c>
      <c r="AV241" s="14">
        <v>0.26936919224519201</v>
      </c>
      <c r="AW241" s="14"/>
      <c r="AX241" s="14">
        <v>0.24702139134704701</v>
      </c>
    </row>
    <row r="242" spans="2:50" x14ac:dyDescent="0.3">
      <c r="B242" t="s">
        <v>135</v>
      </c>
      <c r="C242" s="14">
        <v>0.20752411319813899</v>
      </c>
      <c r="D242" s="14">
        <v>0.245852211339187</v>
      </c>
      <c r="E242" s="14">
        <v>0.170788562564165</v>
      </c>
      <c r="F242" s="14"/>
      <c r="G242" s="14">
        <v>0.14961830123593001</v>
      </c>
      <c r="H242" s="14">
        <v>0.22520346244419401</v>
      </c>
      <c r="I242" s="14">
        <v>0.19641323985676701</v>
      </c>
      <c r="J242" s="14">
        <v>0.23771670513694801</v>
      </c>
      <c r="K242" s="14">
        <v>0.198005029870646</v>
      </c>
      <c r="L242" s="14">
        <v>0.218685917283543</v>
      </c>
      <c r="M242" s="14"/>
      <c r="N242" s="14">
        <v>0.21881185925907601</v>
      </c>
      <c r="O242" s="14">
        <v>0.22186878052575601</v>
      </c>
      <c r="P242" s="14">
        <v>0.22549193799904901</v>
      </c>
      <c r="Q242" s="14">
        <v>0.182508266178213</v>
      </c>
      <c r="R242" s="14"/>
      <c r="S242" s="14">
        <v>0.20376912638764</v>
      </c>
      <c r="T242" s="14">
        <v>0.23933964582220499</v>
      </c>
      <c r="U242" s="14">
        <v>0.195409535472097</v>
      </c>
      <c r="V242" s="14"/>
      <c r="W242" s="14">
        <v>0.23094086676162001</v>
      </c>
      <c r="X242" s="14">
        <v>0.21086664355861001</v>
      </c>
      <c r="Y242" s="14">
        <v>0.17329483552434699</v>
      </c>
      <c r="Z242" s="14"/>
      <c r="AA242" s="14">
        <v>0.19012737690610301</v>
      </c>
      <c r="AB242" s="14">
        <v>0.12879961228335299</v>
      </c>
      <c r="AC242" s="14">
        <v>0.19868545717529601</v>
      </c>
      <c r="AD242" s="14">
        <v>0.19633244921624801</v>
      </c>
      <c r="AE242" s="14">
        <v>0.23774449597001501</v>
      </c>
      <c r="AF242" s="14">
        <v>0.23324335958800699</v>
      </c>
      <c r="AG242" s="14">
        <v>0.24048184521647301</v>
      </c>
      <c r="AH242" s="14">
        <v>0.26062962603008999</v>
      </c>
      <c r="AI242" s="14">
        <v>0.17364545229461001</v>
      </c>
      <c r="AJ242" s="14">
        <v>0.161435366635646</v>
      </c>
      <c r="AK242" s="14">
        <v>9.69114450701897E-2</v>
      </c>
      <c r="AL242" s="14">
        <v>0.24942570470377701</v>
      </c>
      <c r="AM242" s="14"/>
      <c r="AN242" s="14">
        <v>0.19945351800730601</v>
      </c>
      <c r="AO242" s="14">
        <v>0.21085852371963701</v>
      </c>
      <c r="AP242" s="14"/>
      <c r="AQ242" s="14">
        <v>0.20005881453243099</v>
      </c>
      <c r="AR242" s="14">
        <v>0.20926697228055699</v>
      </c>
      <c r="AS242" s="14"/>
      <c r="AT242" s="14">
        <v>0.21839556472754701</v>
      </c>
      <c r="AU242" s="14">
        <v>0.185447503889281</v>
      </c>
      <c r="AV242" s="14">
        <v>0.247611550103153</v>
      </c>
      <c r="AW242" s="14"/>
      <c r="AX242" s="14">
        <v>0.18631950667332101</v>
      </c>
    </row>
    <row r="243" spans="2:50" x14ac:dyDescent="0.3">
      <c r="B243" t="s">
        <v>142</v>
      </c>
      <c r="C243" s="14">
        <v>8.38733884077386E-2</v>
      </c>
      <c r="D243" s="14">
        <v>0.102838399507839</v>
      </c>
      <c r="E243" s="14">
        <v>6.6554001602507601E-2</v>
      </c>
      <c r="F243" s="14"/>
      <c r="G243" s="14">
        <v>8.04267532550028E-2</v>
      </c>
      <c r="H243" s="14">
        <v>8.8656691644410202E-2</v>
      </c>
      <c r="I243" s="14">
        <v>8.8715771921896905E-2</v>
      </c>
      <c r="J243" s="14">
        <v>6.3927832911388302E-2</v>
      </c>
      <c r="K243" s="14">
        <v>8.1486569220235006E-2</v>
      </c>
      <c r="L243" s="14">
        <v>9.49997220381983E-2</v>
      </c>
      <c r="M243" s="14"/>
      <c r="N243" s="14">
        <v>9.3880276947288899E-2</v>
      </c>
      <c r="O243" s="14">
        <v>0.113804548017711</v>
      </c>
      <c r="P243" s="14">
        <v>5.1813188044093898E-2</v>
      </c>
      <c r="Q243" s="14">
        <v>8.5013728852207496E-2</v>
      </c>
      <c r="R243" s="14"/>
      <c r="S243" s="14">
        <v>8.0642392806480195E-2</v>
      </c>
      <c r="T243" s="14">
        <v>0.10127900740394701</v>
      </c>
      <c r="U243" s="14">
        <v>7.1673351110787098E-2</v>
      </c>
      <c r="V243" s="14"/>
      <c r="W243" s="14">
        <v>0.109791223875518</v>
      </c>
      <c r="X243" s="14">
        <v>7.9536068059896797E-2</v>
      </c>
      <c r="Y243" s="14">
        <v>4.77357548907857E-2</v>
      </c>
      <c r="Z243" s="14"/>
      <c r="AA243" s="14">
        <v>0</v>
      </c>
      <c r="AB243" s="14">
        <v>3.3277845946332402E-2</v>
      </c>
      <c r="AC243" s="14">
        <v>8.6213997507717896E-2</v>
      </c>
      <c r="AD243" s="14">
        <v>5.9697678275250202E-2</v>
      </c>
      <c r="AE243" s="14">
        <v>8.8557221450743601E-2</v>
      </c>
      <c r="AF243" s="14">
        <v>0.15160845437971701</v>
      </c>
      <c r="AG243" s="14">
        <v>9.8649187952269304E-2</v>
      </c>
      <c r="AH243" s="14">
        <v>6.5258014222406804E-2</v>
      </c>
      <c r="AI243" s="14">
        <v>0.12782394852360099</v>
      </c>
      <c r="AJ243" s="14">
        <v>0.15552814046517499</v>
      </c>
      <c r="AK243" s="14">
        <v>0</v>
      </c>
      <c r="AL243" s="14">
        <v>0</v>
      </c>
      <c r="AM243" s="14"/>
      <c r="AN243" s="14">
        <v>6.5542625228105805E-2</v>
      </c>
      <c r="AO243" s="14">
        <v>9.1446843421650006E-2</v>
      </c>
      <c r="AP243" s="14"/>
      <c r="AQ243" s="14">
        <v>8.7498635454665297E-2</v>
      </c>
      <c r="AR243" s="14">
        <v>8.3027033154629906E-2</v>
      </c>
      <c r="AS243" s="14"/>
      <c r="AT243" s="14">
        <v>7.9280384659565897E-2</v>
      </c>
      <c r="AU243" s="14">
        <v>8.68421666075464E-2</v>
      </c>
      <c r="AV243" s="14">
        <v>9.6716141234390304E-2</v>
      </c>
      <c r="AW243" s="14"/>
      <c r="AX243" s="14">
        <v>5.5574462101091203E-2</v>
      </c>
    </row>
    <row r="244" spans="2:50" x14ac:dyDescent="0.3">
      <c r="B244" t="s">
        <v>143</v>
      </c>
      <c r="C244" s="14">
        <v>6.9622197106195702E-2</v>
      </c>
      <c r="D244" s="14">
        <v>6.6496997509668601E-2</v>
      </c>
      <c r="E244" s="14">
        <v>7.3139124740624895E-2</v>
      </c>
      <c r="F244" s="14"/>
      <c r="G244" s="14">
        <v>0.132049465676225</v>
      </c>
      <c r="H244" s="14">
        <v>0.112755794418217</v>
      </c>
      <c r="I244" s="14">
        <v>6.9217866901145703E-2</v>
      </c>
      <c r="J244" s="14">
        <v>6.9047604535364293E-2</v>
      </c>
      <c r="K244" s="14">
        <v>3.3598155230077802E-2</v>
      </c>
      <c r="L244" s="14">
        <v>2.64856594869264E-2</v>
      </c>
      <c r="M244" s="14"/>
      <c r="N244" s="14">
        <v>7.3498440601433304E-2</v>
      </c>
      <c r="O244" s="14">
        <v>6.2377118579489903E-2</v>
      </c>
      <c r="P244" s="14">
        <v>7.2869612558808597E-2</v>
      </c>
      <c r="Q244" s="14">
        <v>6.9447249478747697E-2</v>
      </c>
      <c r="R244" s="14"/>
      <c r="S244" s="14">
        <v>4.8753432070818198E-2</v>
      </c>
      <c r="T244" s="14">
        <v>9.7344821323837802E-2</v>
      </c>
      <c r="U244" s="14">
        <v>5.6313111686016999E-2</v>
      </c>
      <c r="V244" s="14"/>
      <c r="W244" s="14">
        <v>9.8137273937040401E-2</v>
      </c>
      <c r="X244" s="14">
        <v>4.2467410199979301E-2</v>
      </c>
      <c r="Y244" s="14">
        <v>8.6267189500811997E-2</v>
      </c>
      <c r="Z244" s="14"/>
      <c r="AA244" s="14">
        <v>0.14277158022112699</v>
      </c>
      <c r="AB244" s="14">
        <v>9.60779797232576E-2</v>
      </c>
      <c r="AC244" s="14">
        <v>9.7869390159838102E-2</v>
      </c>
      <c r="AD244" s="14">
        <v>5.2040655978909903E-2</v>
      </c>
      <c r="AE244" s="14">
        <v>7.5528121547300098E-2</v>
      </c>
      <c r="AF244" s="14">
        <v>6.9313547973143E-2</v>
      </c>
      <c r="AG244" s="14">
        <v>3.9084168587403101E-2</v>
      </c>
      <c r="AH244" s="14">
        <v>7.8504995834665303E-2</v>
      </c>
      <c r="AI244" s="14">
        <v>5.1293859921988601E-2</v>
      </c>
      <c r="AJ244" s="14">
        <v>2.8061686153414901E-2</v>
      </c>
      <c r="AK244" s="14">
        <v>9.69114450701897E-2</v>
      </c>
      <c r="AL244" s="14">
        <v>0</v>
      </c>
      <c r="AM244" s="14"/>
      <c r="AN244" s="14">
        <v>6.6495014124105203E-2</v>
      </c>
      <c r="AO244" s="14">
        <v>7.0914209850184803E-2</v>
      </c>
      <c r="AP244" s="14"/>
      <c r="AQ244" s="14">
        <v>5.55387897503457E-2</v>
      </c>
      <c r="AR244" s="14">
        <v>7.2910129112759903E-2</v>
      </c>
      <c r="AS244" s="14"/>
      <c r="AT244" s="14">
        <v>3.2896669968221097E-2</v>
      </c>
      <c r="AU244" s="14">
        <v>7.1717676634869207E-2</v>
      </c>
      <c r="AV244" s="14">
        <v>8.9173369982648798E-2</v>
      </c>
      <c r="AW244" s="14"/>
      <c r="AX244" s="14">
        <v>0.115951529294801</v>
      </c>
    </row>
    <row r="245" spans="2:50" x14ac:dyDescent="0.3">
      <c r="B245" t="s">
        <v>138</v>
      </c>
      <c r="C245" s="14">
        <v>6.6818300454861104E-2</v>
      </c>
      <c r="D245" s="14">
        <v>7.0759279812789705E-2</v>
      </c>
      <c r="E245" s="14">
        <v>6.3611652511179104E-2</v>
      </c>
      <c r="F245" s="14"/>
      <c r="G245" s="14">
        <v>6.2404886696360497E-2</v>
      </c>
      <c r="H245" s="14">
        <v>5.7806652868144501E-2</v>
      </c>
      <c r="I245" s="14">
        <v>8.2665845800059604E-2</v>
      </c>
      <c r="J245" s="14">
        <v>4.8203433004716897E-2</v>
      </c>
      <c r="K245" s="14">
        <v>7.9895027501205404E-2</v>
      </c>
      <c r="L245" s="14">
        <v>6.8571000844639102E-2</v>
      </c>
      <c r="M245" s="14"/>
      <c r="N245" s="14">
        <v>5.9433659354356697E-2</v>
      </c>
      <c r="O245" s="14">
        <v>5.1744884783961997E-2</v>
      </c>
      <c r="P245" s="14">
        <v>6.9584994872584405E-2</v>
      </c>
      <c r="Q245" s="14">
        <v>7.6382112522595205E-2</v>
      </c>
      <c r="R245" s="14"/>
      <c r="S245" s="14">
        <v>4.5777048239997897E-2</v>
      </c>
      <c r="T245" s="14">
        <v>0.109936051228401</v>
      </c>
      <c r="U245" s="14">
        <v>5.0310849144199803E-2</v>
      </c>
      <c r="V245" s="14"/>
      <c r="W245" s="14">
        <v>0.114111725239829</v>
      </c>
      <c r="X245" s="14">
        <v>3.8553908903691501E-2</v>
      </c>
      <c r="Y245" s="14">
        <v>3.0904178934869301E-2</v>
      </c>
      <c r="Z245" s="14"/>
      <c r="AA245" s="14">
        <v>8.9312110781047102E-2</v>
      </c>
      <c r="AB245" s="14">
        <v>4.45288672107415E-2</v>
      </c>
      <c r="AC245" s="14">
        <v>5.9467479436238598E-2</v>
      </c>
      <c r="AD245" s="14">
        <v>5.390704311438E-2</v>
      </c>
      <c r="AE245" s="14">
        <v>7.4758214332373202E-2</v>
      </c>
      <c r="AF245" s="14">
        <v>9.0502392322379194E-2</v>
      </c>
      <c r="AG245" s="14">
        <v>8.0588101998431305E-2</v>
      </c>
      <c r="AH245" s="14">
        <v>7.8814520904019802E-2</v>
      </c>
      <c r="AI245" s="14">
        <v>7.6946346119736705E-2</v>
      </c>
      <c r="AJ245" s="14">
        <v>1.5871262265703401E-2</v>
      </c>
      <c r="AK245" s="14">
        <v>9.7360337103520697E-2</v>
      </c>
      <c r="AL245" s="14">
        <v>0</v>
      </c>
      <c r="AM245" s="14"/>
      <c r="AN245" s="14">
        <v>7.0785382925062507E-2</v>
      </c>
      <c r="AO245" s="14">
        <v>6.5179278645996694E-2</v>
      </c>
      <c r="AP245" s="14"/>
      <c r="AQ245" s="14">
        <v>5.6010084014825698E-2</v>
      </c>
      <c r="AR245" s="14">
        <v>6.9341601802975897E-2</v>
      </c>
      <c r="AS245" s="14"/>
      <c r="AT245" s="14">
        <v>2.8859239049240499E-2</v>
      </c>
      <c r="AU245" s="14">
        <v>4.9589313949923199E-2</v>
      </c>
      <c r="AV245" s="14">
        <v>0.110019800932656</v>
      </c>
      <c r="AW245" s="14"/>
      <c r="AX245" s="14">
        <v>3.6682724975807102E-2</v>
      </c>
    </row>
    <row r="246" spans="2:50" x14ac:dyDescent="0.3">
      <c r="B246" t="s">
        <v>141</v>
      </c>
      <c r="C246" s="14">
        <v>6.3490312785688605E-2</v>
      </c>
      <c r="D246" s="14">
        <v>6.4447700363207197E-2</v>
      </c>
      <c r="E246" s="14">
        <v>6.30867531308721E-2</v>
      </c>
      <c r="F246" s="14"/>
      <c r="G246" s="14">
        <v>3.62118601389778E-2</v>
      </c>
      <c r="H246" s="14">
        <v>0.101875823462749</v>
      </c>
      <c r="I246" s="14">
        <v>8.8834486265123996E-2</v>
      </c>
      <c r="J246" s="14">
        <v>4.9092618597696001E-2</v>
      </c>
      <c r="K246" s="14">
        <v>5.05899275772973E-2</v>
      </c>
      <c r="L246" s="14">
        <v>4.7891687988591197E-2</v>
      </c>
      <c r="M246" s="14"/>
      <c r="N246" s="14">
        <v>6.4328918993322007E-2</v>
      </c>
      <c r="O246" s="14">
        <v>6.9898531282578405E-2</v>
      </c>
      <c r="P246" s="14">
        <v>6.15876642140957E-2</v>
      </c>
      <c r="Q246" s="14">
        <v>6.0992337055395002E-2</v>
      </c>
      <c r="R246" s="14"/>
      <c r="S246" s="14">
        <v>7.5409243901165698E-2</v>
      </c>
      <c r="T246" s="14">
        <v>6.6881585223992596E-2</v>
      </c>
      <c r="U246" s="14">
        <v>5.1358726439236099E-2</v>
      </c>
      <c r="V246" s="14"/>
      <c r="W246" s="14">
        <v>7.5318098428155594E-2</v>
      </c>
      <c r="X246" s="14">
        <v>6.7819871870243201E-2</v>
      </c>
      <c r="Y246" s="14">
        <v>3.5555901075706997E-2</v>
      </c>
      <c r="Z246" s="14"/>
      <c r="AA246" s="14">
        <v>4.3179909169103498E-2</v>
      </c>
      <c r="AB246" s="14">
        <v>8.0245256746134905E-2</v>
      </c>
      <c r="AC246" s="14">
        <v>5.8286164552971899E-2</v>
      </c>
      <c r="AD246" s="14">
        <v>4.8728448871762801E-2</v>
      </c>
      <c r="AE246" s="14">
        <v>6.4940748499376505E-2</v>
      </c>
      <c r="AF246" s="14">
        <v>6.8443511510465599E-2</v>
      </c>
      <c r="AG246" s="14">
        <v>7.1875965489779398E-2</v>
      </c>
      <c r="AH246" s="14">
        <v>7.5521766973818294E-2</v>
      </c>
      <c r="AI246" s="14">
        <v>7.3225015577105604E-2</v>
      </c>
      <c r="AJ246" s="14">
        <v>6.3953554118513598E-2</v>
      </c>
      <c r="AK246" s="14">
        <v>0.12338977122774</v>
      </c>
      <c r="AL246" s="14">
        <v>0.12487940004286301</v>
      </c>
      <c r="AM246" s="14"/>
      <c r="AN246" s="14">
        <v>7.5843579450737997E-2</v>
      </c>
      <c r="AO246" s="14">
        <v>5.8386493133130303E-2</v>
      </c>
      <c r="AP246" s="14"/>
      <c r="AQ246" s="14">
        <v>7.0348159963833798E-2</v>
      </c>
      <c r="AR246" s="14">
        <v>6.1889270178355202E-2</v>
      </c>
      <c r="AS246" s="14"/>
      <c r="AT246" s="14">
        <v>5.24571674217078E-2</v>
      </c>
      <c r="AU246" s="14">
        <v>6.5275401179801601E-2</v>
      </c>
      <c r="AV246" s="14">
        <v>7.5161484990692307E-2</v>
      </c>
      <c r="AW246" s="14"/>
      <c r="AX246" s="14">
        <v>9.2652665967207101E-2</v>
      </c>
    </row>
    <row r="247" spans="2:50" x14ac:dyDescent="0.3">
      <c r="B247" t="s">
        <v>147</v>
      </c>
      <c r="C247" s="14">
        <v>5.9616436909950402E-2</v>
      </c>
      <c r="D247" s="14">
        <v>7.6274669079973503E-2</v>
      </c>
      <c r="E247" s="14">
        <v>4.4292006768003801E-2</v>
      </c>
      <c r="F247" s="14"/>
      <c r="G247" s="14">
        <v>8.32283453732377E-2</v>
      </c>
      <c r="H247" s="14">
        <v>5.1608780942412003E-2</v>
      </c>
      <c r="I247" s="14">
        <v>5.4257058680313601E-2</v>
      </c>
      <c r="J247" s="14">
        <v>6.9086417493067001E-2</v>
      </c>
      <c r="K247" s="14">
        <v>3.6323974135002698E-2</v>
      </c>
      <c r="L247" s="14">
        <v>6.8165905452072906E-2</v>
      </c>
      <c r="M247" s="14"/>
      <c r="N247" s="14">
        <v>7.0669808718207106E-2</v>
      </c>
      <c r="O247" s="14">
        <v>4.8677718041054398E-2</v>
      </c>
      <c r="P247" s="14">
        <v>6.0642964956382002E-2</v>
      </c>
      <c r="Q247" s="14">
        <v>5.9537022787498797E-2</v>
      </c>
      <c r="R247" s="14"/>
      <c r="S247" s="14">
        <v>5.2982199662667699E-2</v>
      </c>
      <c r="T247" s="14">
        <v>6.93247337847918E-2</v>
      </c>
      <c r="U247" s="14">
        <v>5.9653114591203898E-2</v>
      </c>
      <c r="V247" s="14"/>
      <c r="W247" s="14">
        <v>7.3148705916047704E-2</v>
      </c>
      <c r="X247" s="14">
        <v>5.1086866891625497E-2</v>
      </c>
      <c r="Y247" s="14">
        <v>3.9795232345626201E-2</v>
      </c>
      <c r="Z247" s="14"/>
      <c r="AA247" s="14">
        <v>4.2857545209583001E-2</v>
      </c>
      <c r="AB247" s="14">
        <v>4.3171563045437601E-2</v>
      </c>
      <c r="AC247" s="14">
        <v>4.0352321105675902E-2</v>
      </c>
      <c r="AD247" s="14">
        <v>5.1494133358095898E-2</v>
      </c>
      <c r="AE247" s="14">
        <v>6.9073276761594998E-2</v>
      </c>
      <c r="AF247" s="14">
        <v>5.9246356319200298E-2</v>
      </c>
      <c r="AG247" s="14">
        <v>7.0319749468193499E-2</v>
      </c>
      <c r="AH247" s="14">
        <v>6.22118047560948E-2</v>
      </c>
      <c r="AI247" s="14">
        <v>4.4832544908427002E-2</v>
      </c>
      <c r="AJ247" s="14">
        <v>0.108954131047136</v>
      </c>
      <c r="AK247" s="14">
        <v>0.183168863873303</v>
      </c>
      <c r="AL247" s="14">
        <v>0.26458454325240799</v>
      </c>
      <c r="AM247" s="14"/>
      <c r="AN247" s="14">
        <v>4.0260528800087701E-2</v>
      </c>
      <c r="AO247" s="14">
        <v>6.7613436155804202E-2</v>
      </c>
      <c r="AP247" s="14"/>
      <c r="AQ247" s="14">
        <v>6.94343624241784E-2</v>
      </c>
      <c r="AR247" s="14">
        <v>5.7324330268379402E-2</v>
      </c>
      <c r="AS247" s="14"/>
      <c r="AT247" s="14">
        <v>7.2748656107549006E-2</v>
      </c>
      <c r="AU247" s="14">
        <v>4.8096240440524102E-2</v>
      </c>
      <c r="AV247" s="14">
        <v>7.0166821196757601E-2</v>
      </c>
      <c r="AW247" s="14"/>
      <c r="AX247" s="14">
        <v>5.7263811729227697E-2</v>
      </c>
    </row>
    <row r="248" spans="2:50" x14ac:dyDescent="0.3">
      <c r="B248" t="s">
        <v>145</v>
      </c>
      <c r="C248" s="14">
        <v>4.4780195996782901E-2</v>
      </c>
      <c r="D248" s="14">
        <v>4.3393449853277401E-2</v>
      </c>
      <c r="E248" s="14">
        <v>4.6451085041388798E-2</v>
      </c>
      <c r="F248" s="14"/>
      <c r="G248" s="14">
        <v>5.8411645012791003E-2</v>
      </c>
      <c r="H248" s="14">
        <v>5.0870471168207997E-2</v>
      </c>
      <c r="I248" s="14">
        <v>5.81736714073584E-2</v>
      </c>
      <c r="J248" s="14">
        <v>4.3127409053542697E-2</v>
      </c>
      <c r="K248" s="14">
        <v>4.1949094527813598E-2</v>
      </c>
      <c r="L248" s="14">
        <v>2.4977524560991001E-2</v>
      </c>
      <c r="M248" s="14"/>
      <c r="N248" s="14">
        <v>4.5168073273545002E-2</v>
      </c>
      <c r="O248" s="14">
        <v>4.1531130587754199E-2</v>
      </c>
      <c r="P248" s="14">
        <v>5.4083211421870898E-2</v>
      </c>
      <c r="Q248" s="14">
        <v>4.0031780893588297E-2</v>
      </c>
      <c r="R248" s="14"/>
      <c r="S248" s="14">
        <v>3.7510302087910702E-2</v>
      </c>
      <c r="T248" s="14">
        <v>6.3171964506634704E-2</v>
      </c>
      <c r="U248" s="14">
        <v>3.23508709012034E-2</v>
      </c>
      <c r="V248" s="14"/>
      <c r="W248" s="14">
        <v>5.9515410381113097E-2</v>
      </c>
      <c r="X248" s="14">
        <v>3.6543772682230302E-2</v>
      </c>
      <c r="Y248" s="14">
        <v>3.7816569881784001E-2</v>
      </c>
      <c r="Z248" s="14"/>
      <c r="AA248" s="14">
        <v>5.9781565787544198E-2</v>
      </c>
      <c r="AB248" s="14">
        <v>6.0501409267602002E-2</v>
      </c>
      <c r="AC248" s="14">
        <v>2.6028628341794102E-2</v>
      </c>
      <c r="AD248" s="14">
        <v>5.3333901136723497E-2</v>
      </c>
      <c r="AE248" s="14">
        <v>4.7972325713666497E-2</v>
      </c>
      <c r="AF248" s="14">
        <v>4.8184319712327797E-2</v>
      </c>
      <c r="AG248" s="14">
        <v>4.4577110702946503E-2</v>
      </c>
      <c r="AH248" s="14">
        <v>1.9592533807394199E-2</v>
      </c>
      <c r="AI248" s="14">
        <v>0</v>
      </c>
      <c r="AJ248" s="14">
        <v>5.5755344856841499E-2</v>
      </c>
      <c r="AK248" s="14">
        <v>0</v>
      </c>
      <c r="AL248" s="14">
        <v>0.12183196820239001</v>
      </c>
      <c r="AM248" s="14"/>
      <c r="AN248" s="14">
        <v>3.2748400790839599E-2</v>
      </c>
      <c r="AO248" s="14">
        <v>4.97511979586681E-2</v>
      </c>
      <c r="AP248" s="14"/>
      <c r="AQ248" s="14">
        <v>4.4033740992772803E-2</v>
      </c>
      <c r="AR248" s="14">
        <v>4.4954464427506502E-2</v>
      </c>
      <c r="AS248" s="14"/>
      <c r="AT248" s="14">
        <v>4.2058318085092701E-2</v>
      </c>
      <c r="AU248" s="14">
        <v>3.37378949982899E-2</v>
      </c>
      <c r="AV248" s="14">
        <v>6.1747355279177601E-2</v>
      </c>
      <c r="AW248" s="14"/>
      <c r="AX248" s="14">
        <v>5.2932107392976602E-2</v>
      </c>
    </row>
    <row r="249" spans="2:50" x14ac:dyDescent="0.3">
      <c r="B249" t="s">
        <v>144</v>
      </c>
      <c r="C249" s="14">
        <v>3.3657345430130603E-2</v>
      </c>
      <c r="D249" s="14">
        <v>3.9378268638931298E-2</v>
      </c>
      <c r="E249" s="14">
        <v>2.8499222044883799E-2</v>
      </c>
      <c r="F249" s="14"/>
      <c r="G249" s="14">
        <v>3.0055437834096501E-2</v>
      </c>
      <c r="H249" s="14">
        <v>5.6204173575694301E-2</v>
      </c>
      <c r="I249" s="14">
        <v>2.9814106926421099E-2</v>
      </c>
      <c r="J249" s="14">
        <v>5.0029954615323703E-2</v>
      </c>
      <c r="K249" s="14">
        <v>2.52330109014271E-2</v>
      </c>
      <c r="L249" s="14">
        <v>1.37766892064315E-2</v>
      </c>
      <c r="M249" s="14"/>
      <c r="N249" s="14">
        <v>2.7683745575459901E-2</v>
      </c>
      <c r="O249" s="14">
        <v>2.8674542616107999E-2</v>
      </c>
      <c r="P249" s="14">
        <v>3.3688982134675097E-2</v>
      </c>
      <c r="Q249" s="14">
        <v>3.9069062712137302E-2</v>
      </c>
      <c r="R249" s="14"/>
      <c r="S249" s="14">
        <v>3.11864746086324E-2</v>
      </c>
      <c r="T249" s="14">
        <v>4.3445190728175299E-2</v>
      </c>
      <c r="U249" s="14">
        <v>3.0021314053269299E-2</v>
      </c>
      <c r="V249" s="14"/>
      <c r="W249" s="14">
        <v>4.5952926840949399E-2</v>
      </c>
      <c r="X249" s="14">
        <v>2.5019129709057699E-2</v>
      </c>
      <c r="Y249" s="14">
        <v>3.12450294453279E-2</v>
      </c>
      <c r="Z249" s="14"/>
      <c r="AA249" s="14">
        <v>2.2035303188934499E-2</v>
      </c>
      <c r="AB249" s="14">
        <v>2.2622360749756799E-2</v>
      </c>
      <c r="AC249" s="14">
        <v>2.2156118524815201E-2</v>
      </c>
      <c r="AD249" s="14">
        <v>2.0949700072630601E-2</v>
      </c>
      <c r="AE249" s="14">
        <v>4.5637498690935502E-2</v>
      </c>
      <c r="AF249" s="14">
        <v>3.15843563629504E-2</v>
      </c>
      <c r="AG249" s="14">
        <v>4.3464039884593499E-2</v>
      </c>
      <c r="AH249" s="14">
        <v>6.5120916236442394E-2</v>
      </c>
      <c r="AI249" s="14">
        <v>3.1687190112459497E-2</v>
      </c>
      <c r="AJ249" s="14">
        <v>3.3118195457470197E-2</v>
      </c>
      <c r="AK249" s="14">
        <v>0.13005325327155701</v>
      </c>
      <c r="AL249" s="14">
        <v>0</v>
      </c>
      <c r="AM249" s="14"/>
      <c r="AN249" s="14">
        <v>2.7825908980431999E-2</v>
      </c>
      <c r="AO249" s="14">
        <v>3.60666352772301E-2</v>
      </c>
      <c r="AP249" s="14"/>
      <c r="AQ249" s="14">
        <v>2.5520269085838501E-2</v>
      </c>
      <c r="AR249" s="14">
        <v>3.5557038670285299E-2</v>
      </c>
      <c r="AS249" s="14"/>
      <c r="AT249" s="14">
        <v>1.27514959328347E-2</v>
      </c>
      <c r="AU249" s="14">
        <v>3.5121593758675497E-2</v>
      </c>
      <c r="AV249" s="14">
        <v>5.0024427031927998E-2</v>
      </c>
      <c r="AW249" s="14"/>
      <c r="AX249" s="14">
        <v>5.30917409974569E-2</v>
      </c>
    </row>
    <row r="250" spans="2:50" x14ac:dyDescent="0.3">
      <c r="B250" t="s">
        <v>149</v>
      </c>
      <c r="C250" s="14">
        <v>2.3908661280208899E-2</v>
      </c>
      <c r="D250" s="14">
        <v>2.9163975505131001E-2</v>
      </c>
      <c r="E250" s="14">
        <v>1.9114656852526099E-2</v>
      </c>
      <c r="F250" s="14"/>
      <c r="G250" s="14">
        <v>3.2170458075507898E-2</v>
      </c>
      <c r="H250" s="14">
        <v>3.18857940767934E-2</v>
      </c>
      <c r="I250" s="14">
        <v>2.37777166476036E-2</v>
      </c>
      <c r="J250" s="14">
        <v>2.8314491882722202E-2</v>
      </c>
      <c r="K250" s="14">
        <v>1.2433450046433101E-2</v>
      </c>
      <c r="L250" s="14">
        <v>1.81945543589539E-2</v>
      </c>
      <c r="M250" s="14"/>
      <c r="N250" s="14">
        <v>1.89819376068848E-2</v>
      </c>
      <c r="O250" s="14">
        <v>3.2602462435897303E-2</v>
      </c>
      <c r="P250" s="14">
        <v>2.32643419285785E-2</v>
      </c>
      <c r="Q250" s="14">
        <v>2.20497861338943E-2</v>
      </c>
      <c r="R250" s="14"/>
      <c r="S250" s="14">
        <v>2.2899020314868498E-2</v>
      </c>
      <c r="T250" s="14">
        <v>2.3000800287192001E-2</v>
      </c>
      <c r="U250" s="14">
        <v>3.03550490687222E-2</v>
      </c>
      <c r="V250" s="14"/>
      <c r="W250" s="14">
        <v>2.38967403311354E-2</v>
      </c>
      <c r="X250" s="14">
        <v>2.2643276883010401E-2</v>
      </c>
      <c r="Y250" s="14">
        <v>2.8762417840927399E-2</v>
      </c>
      <c r="Z250" s="14"/>
      <c r="AA250" s="14">
        <v>4.4929326374865998E-2</v>
      </c>
      <c r="AB250" s="14">
        <v>1.6079436362639501E-2</v>
      </c>
      <c r="AC250" s="14">
        <v>3.1291678897427698E-2</v>
      </c>
      <c r="AD250" s="14">
        <v>1.7629551226673101E-2</v>
      </c>
      <c r="AE250" s="14">
        <v>3.5656100962014999E-2</v>
      </c>
      <c r="AF250" s="14">
        <v>1.2733432744563599E-2</v>
      </c>
      <c r="AG250" s="14">
        <v>2.6141180145415801E-2</v>
      </c>
      <c r="AH250" s="14">
        <v>2.32057410408049E-2</v>
      </c>
      <c r="AI250" s="14">
        <v>4.8122168404100898E-2</v>
      </c>
      <c r="AJ250" s="14">
        <v>2.2762282637251701E-2</v>
      </c>
      <c r="AK250" s="14">
        <v>0</v>
      </c>
      <c r="AL250" s="14">
        <v>0</v>
      </c>
      <c r="AM250" s="14"/>
      <c r="AN250" s="14">
        <v>2.0344486662475899E-2</v>
      </c>
      <c r="AO250" s="14">
        <v>2.5381219507305399E-2</v>
      </c>
      <c r="AP250" s="14"/>
      <c r="AQ250" s="14">
        <v>1.76340885244675E-2</v>
      </c>
      <c r="AR250" s="14">
        <v>2.5373531823951901E-2</v>
      </c>
      <c r="AS250" s="14"/>
      <c r="AT250" s="14">
        <v>1.9521354605105099E-2</v>
      </c>
      <c r="AU250" s="14">
        <v>3.1263977532725203E-2</v>
      </c>
      <c r="AV250" s="14">
        <v>2.1787400879808998E-2</v>
      </c>
      <c r="AW250" s="14"/>
      <c r="AX250" s="14">
        <v>1.4882500758287299E-2</v>
      </c>
    </row>
    <row r="251" spans="2:50" x14ac:dyDescent="0.3">
      <c r="B251" t="s">
        <v>146</v>
      </c>
      <c r="C251" s="14">
        <v>2.38411161038295E-2</v>
      </c>
      <c r="D251" s="14">
        <v>2.4504067213870499E-2</v>
      </c>
      <c r="E251" s="14">
        <v>2.2769006419324701E-2</v>
      </c>
      <c r="F251" s="14"/>
      <c r="G251" s="14">
        <v>1.08567020001391E-2</v>
      </c>
      <c r="H251" s="14">
        <v>1.62462402474409E-2</v>
      </c>
      <c r="I251" s="14">
        <v>3.8890201671917E-2</v>
      </c>
      <c r="J251" s="14">
        <v>2.3838405438742501E-2</v>
      </c>
      <c r="K251" s="14">
        <v>3.3369344355435399E-2</v>
      </c>
      <c r="L251" s="14">
        <v>1.85808550991769E-2</v>
      </c>
      <c r="M251" s="14"/>
      <c r="N251" s="14">
        <v>2.5653083693653898E-2</v>
      </c>
      <c r="O251" s="14">
        <v>2.55612523035171E-2</v>
      </c>
      <c r="P251" s="14">
        <v>2.4503149340740701E-2</v>
      </c>
      <c r="Q251" s="14">
        <v>2.1635313955532101E-2</v>
      </c>
      <c r="R251" s="14"/>
      <c r="S251" s="14">
        <v>1.7492995431958199E-2</v>
      </c>
      <c r="T251" s="14">
        <v>2.4545694137784398E-2</v>
      </c>
      <c r="U251" s="14">
        <v>3.4007257479986598E-2</v>
      </c>
      <c r="V251" s="14"/>
      <c r="W251" s="14">
        <v>2.6938342748799599E-2</v>
      </c>
      <c r="X251" s="14">
        <v>1.65228053886269E-2</v>
      </c>
      <c r="Y251" s="14">
        <v>3.2130812942638802E-2</v>
      </c>
      <c r="Z251" s="14"/>
      <c r="AA251" s="14">
        <v>5.9646093617075999E-2</v>
      </c>
      <c r="AB251" s="14">
        <v>4.5527477602936801E-2</v>
      </c>
      <c r="AC251" s="14">
        <v>1.0296724356118401E-2</v>
      </c>
      <c r="AD251" s="14">
        <v>2.61578024375431E-2</v>
      </c>
      <c r="AE251" s="14">
        <v>3.3302668266278097E-2</v>
      </c>
      <c r="AF251" s="14">
        <v>6.5194517617641803E-3</v>
      </c>
      <c r="AG251" s="14">
        <v>2.48716702026614E-2</v>
      </c>
      <c r="AH251" s="14">
        <v>0</v>
      </c>
      <c r="AI251" s="14">
        <v>1.6107341496361598E-2</v>
      </c>
      <c r="AJ251" s="14">
        <v>1.9440661444038498E-2</v>
      </c>
      <c r="AK251" s="14">
        <v>0.19286843773954701</v>
      </c>
      <c r="AL251" s="14">
        <v>0</v>
      </c>
      <c r="AM251" s="14"/>
      <c r="AN251" s="14">
        <v>2.11076541240393E-2</v>
      </c>
      <c r="AO251" s="14">
        <v>2.4970460863418201E-2</v>
      </c>
      <c r="AP251" s="14"/>
      <c r="AQ251" s="14">
        <v>3.0065524697152901E-2</v>
      </c>
      <c r="AR251" s="14">
        <v>2.23879569557047E-2</v>
      </c>
      <c r="AS251" s="14"/>
      <c r="AT251" s="14">
        <v>1.63571844161404E-2</v>
      </c>
      <c r="AU251" s="14">
        <v>2.23066542899121E-2</v>
      </c>
      <c r="AV251" s="14">
        <v>2.71778719770038E-2</v>
      </c>
      <c r="AW251" s="14"/>
      <c r="AX251" s="14">
        <v>2.4836719689213201E-2</v>
      </c>
    </row>
    <row r="252" spans="2:50" x14ac:dyDescent="0.3">
      <c r="B252" t="s">
        <v>148</v>
      </c>
      <c r="C252" s="14">
        <v>2.12050680036386E-2</v>
      </c>
      <c r="D252" s="14">
        <v>2.0245136171708498E-2</v>
      </c>
      <c r="E252" s="14">
        <v>2.10126093830162E-2</v>
      </c>
      <c r="F252" s="14"/>
      <c r="G252" s="14">
        <v>2.9823054009185699E-2</v>
      </c>
      <c r="H252" s="14">
        <v>4.1297200778357003E-2</v>
      </c>
      <c r="I252" s="14">
        <v>3.0626974572025501E-2</v>
      </c>
      <c r="J252" s="14">
        <v>1.0349072610658301E-2</v>
      </c>
      <c r="K252" s="14">
        <v>1.50751765323819E-2</v>
      </c>
      <c r="L252" s="14">
        <v>5.0065913055544796E-3</v>
      </c>
      <c r="M252" s="14"/>
      <c r="N252" s="14">
        <v>1.8278126271226901E-2</v>
      </c>
      <c r="O252" s="14">
        <v>1.24151627980155E-2</v>
      </c>
      <c r="P252" s="14">
        <v>2.66478522320556E-2</v>
      </c>
      <c r="Q252" s="14">
        <v>2.3548835652678901E-2</v>
      </c>
      <c r="R252" s="14"/>
      <c r="S252" s="14">
        <v>1.44782458002253E-2</v>
      </c>
      <c r="T252" s="14">
        <v>3.2247874974950297E-2</v>
      </c>
      <c r="U252" s="14">
        <v>1.7963259584174399E-2</v>
      </c>
      <c r="V252" s="14"/>
      <c r="W252" s="14">
        <v>2.5321577154471E-2</v>
      </c>
      <c r="X252" s="14">
        <v>1.48133370971608E-2</v>
      </c>
      <c r="Y252" s="14">
        <v>2.76241883694642E-2</v>
      </c>
      <c r="Z252" s="14"/>
      <c r="AA252" s="14">
        <v>2.5665364437612401E-2</v>
      </c>
      <c r="AB252" s="14">
        <v>3.8886986935819497E-2</v>
      </c>
      <c r="AC252" s="14">
        <v>5.7379844507642703E-3</v>
      </c>
      <c r="AD252" s="14">
        <v>3.7974706220382001E-2</v>
      </c>
      <c r="AE252" s="14">
        <v>2.0969732171445099E-2</v>
      </c>
      <c r="AF252" s="14">
        <v>7.1837372658230796E-3</v>
      </c>
      <c r="AG252" s="14">
        <v>1.6363841350436899E-2</v>
      </c>
      <c r="AH252" s="14">
        <v>1.7182420510873E-2</v>
      </c>
      <c r="AI252" s="14">
        <v>0</v>
      </c>
      <c r="AJ252" s="14">
        <v>0</v>
      </c>
      <c r="AK252" s="14">
        <v>0.13005325327155701</v>
      </c>
      <c r="AL252" s="14">
        <v>0</v>
      </c>
      <c r="AM252" s="14"/>
      <c r="AN252" s="14">
        <v>1.3787105624830501E-2</v>
      </c>
      <c r="AO252" s="14">
        <v>2.4269839711191499E-2</v>
      </c>
      <c r="AP252" s="14"/>
      <c r="AQ252" s="14">
        <v>1.22826170663685E-2</v>
      </c>
      <c r="AR252" s="14">
        <v>2.3288115896268301E-2</v>
      </c>
      <c r="AS252" s="14"/>
      <c r="AT252" s="14">
        <v>1.2571969530993101E-2</v>
      </c>
      <c r="AU252" s="14">
        <v>2.2757369625289299E-2</v>
      </c>
      <c r="AV252" s="14">
        <v>2.3671675888395801E-2</v>
      </c>
      <c r="AW252" s="14"/>
      <c r="AX252" s="14">
        <v>2.22108660433573E-2</v>
      </c>
    </row>
    <row r="253" spans="2:50" x14ac:dyDescent="0.3">
      <c r="B253" t="s">
        <v>150</v>
      </c>
      <c r="C253" s="14">
        <v>2.0949015580122899E-2</v>
      </c>
      <c r="D253" s="14">
        <v>2.52594362345261E-2</v>
      </c>
      <c r="E253" s="14">
        <v>1.7027600403722001E-2</v>
      </c>
      <c r="F253" s="14"/>
      <c r="G253" s="14">
        <v>4.9214133098897099E-2</v>
      </c>
      <c r="H253" s="14">
        <v>3.36762990080079E-2</v>
      </c>
      <c r="I253" s="14">
        <v>2.3086630242816299E-2</v>
      </c>
      <c r="J253" s="14">
        <v>1.8466593735231102E-2</v>
      </c>
      <c r="K253" s="14">
        <v>7.6346673959883397E-3</v>
      </c>
      <c r="L253" s="14">
        <v>4.7251158900453198E-3</v>
      </c>
      <c r="M253" s="14"/>
      <c r="N253" s="14">
        <v>2.0805350874215801E-2</v>
      </c>
      <c r="O253" s="14">
        <v>2.3033694284699101E-2</v>
      </c>
      <c r="P253" s="14">
        <v>2.2193562615924999E-2</v>
      </c>
      <c r="Q253" s="14">
        <v>1.9072156480243699E-2</v>
      </c>
      <c r="R253" s="14"/>
      <c r="S253" s="14">
        <v>2.19771843145165E-2</v>
      </c>
      <c r="T253" s="14">
        <v>2.1041889269279499E-2</v>
      </c>
      <c r="U253" s="14">
        <v>1.10608074027679E-2</v>
      </c>
      <c r="V253" s="14"/>
      <c r="W253" s="14">
        <v>2.32534248998769E-2</v>
      </c>
      <c r="X253" s="14">
        <v>1.83957826741214E-2</v>
      </c>
      <c r="Y253" s="14">
        <v>1.9277688170841498E-2</v>
      </c>
      <c r="Z253" s="14"/>
      <c r="AA253" s="14">
        <v>7.4153710176476803E-2</v>
      </c>
      <c r="AB253" s="14">
        <v>4.5407472403010803E-2</v>
      </c>
      <c r="AC253" s="14">
        <v>1.01215015156107E-2</v>
      </c>
      <c r="AD253" s="14">
        <v>1.8056003718917E-2</v>
      </c>
      <c r="AE253" s="14">
        <v>1.33141369134098E-2</v>
      </c>
      <c r="AF253" s="14">
        <v>2.1509874678610399E-2</v>
      </c>
      <c r="AG253" s="14">
        <v>1.4522579743962699E-2</v>
      </c>
      <c r="AH253" s="14">
        <v>1.48773719093098E-2</v>
      </c>
      <c r="AI253" s="14">
        <v>0</v>
      </c>
      <c r="AJ253" s="14">
        <v>2.2762282637251701E-2</v>
      </c>
      <c r="AK253" s="14">
        <v>9.69114450701897E-2</v>
      </c>
      <c r="AL253" s="14">
        <v>0.14275257505001801</v>
      </c>
      <c r="AM253" s="14"/>
      <c r="AN253" s="14">
        <v>1.55275701394535E-2</v>
      </c>
      <c r="AO253" s="14">
        <v>2.3188915400601001E-2</v>
      </c>
      <c r="AP253" s="14"/>
      <c r="AQ253" s="14">
        <v>3.3525720541517499E-2</v>
      </c>
      <c r="AR253" s="14">
        <v>1.8012840424860701E-2</v>
      </c>
      <c r="AS253" s="14"/>
      <c r="AT253" s="14">
        <v>1.35436886886859E-2</v>
      </c>
      <c r="AU253" s="14">
        <v>1.9939619898886499E-2</v>
      </c>
      <c r="AV253" s="14">
        <v>2.8197494732290301E-2</v>
      </c>
      <c r="AW253" s="14"/>
      <c r="AX253" s="14">
        <v>3.5573832906820597E-2</v>
      </c>
    </row>
    <row r="254" spans="2:50" x14ac:dyDescent="0.3">
      <c r="B254" t="s">
        <v>152</v>
      </c>
      <c r="C254" s="14">
        <v>1.27347668286173E-2</v>
      </c>
      <c r="D254" s="14">
        <v>1.7173766191042199E-2</v>
      </c>
      <c r="E254" s="14">
        <v>8.6261553151045604E-3</v>
      </c>
      <c r="F254" s="14"/>
      <c r="G254" s="14">
        <v>2.86180771902367E-2</v>
      </c>
      <c r="H254" s="14">
        <v>2.7289415872798501E-2</v>
      </c>
      <c r="I254" s="14">
        <v>9.1195443827565802E-3</v>
      </c>
      <c r="J254" s="14">
        <v>1.16405706036784E-2</v>
      </c>
      <c r="K254" s="14">
        <v>6.3272606658499996E-3</v>
      </c>
      <c r="L254" s="14">
        <v>0</v>
      </c>
      <c r="M254" s="14"/>
      <c r="N254" s="14">
        <v>1.3747009523705301E-2</v>
      </c>
      <c r="O254" s="14">
        <v>1.10254777917611E-2</v>
      </c>
      <c r="P254" s="14">
        <v>1.1971579243809399E-2</v>
      </c>
      <c r="Q254" s="14">
        <v>1.36811251952827E-2</v>
      </c>
      <c r="R254" s="14"/>
      <c r="S254" s="14">
        <v>1.13347822281714E-2</v>
      </c>
      <c r="T254" s="14">
        <v>1.4584293781159699E-2</v>
      </c>
      <c r="U254" s="14">
        <v>1.51475771747331E-2</v>
      </c>
      <c r="V254" s="14"/>
      <c r="W254" s="14">
        <v>1.84525306645228E-2</v>
      </c>
      <c r="X254" s="14">
        <v>1.1924904180984E-2</v>
      </c>
      <c r="Y254" s="14">
        <v>4.3635397026508998E-3</v>
      </c>
      <c r="Z254" s="14"/>
      <c r="AA254" s="14">
        <v>2.4840147836504001E-2</v>
      </c>
      <c r="AB254" s="14">
        <v>2.29215967961038E-2</v>
      </c>
      <c r="AC254" s="14">
        <v>1.04130552559325E-2</v>
      </c>
      <c r="AD254" s="14">
        <v>7.5414032106353897E-3</v>
      </c>
      <c r="AE254" s="14">
        <v>9.4063581524779904E-3</v>
      </c>
      <c r="AF254" s="14">
        <v>2.2890809962813299E-2</v>
      </c>
      <c r="AG254" s="14">
        <v>1.03936408001764E-2</v>
      </c>
      <c r="AH254" s="14">
        <v>7.4453688129089502E-3</v>
      </c>
      <c r="AI254" s="14">
        <v>0</v>
      </c>
      <c r="AJ254" s="14">
        <v>0</v>
      </c>
      <c r="AK254" s="14">
        <v>0</v>
      </c>
      <c r="AL254" s="14">
        <v>0.24847387469149601</v>
      </c>
      <c r="AM254" s="14"/>
      <c r="AN254" s="14">
        <v>1.5063104945036401E-2</v>
      </c>
      <c r="AO254" s="14">
        <v>1.17728012078149E-2</v>
      </c>
      <c r="AP254" s="14"/>
      <c r="AQ254" s="14">
        <v>1.5810784914179199E-2</v>
      </c>
      <c r="AR254" s="14">
        <v>1.2016635338080801E-2</v>
      </c>
      <c r="AS254" s="14"/>
      <c r="AT254" s="14">
        <v>7.9448676015124193E-3</v>
      </c>
      <c r="AU254" s="14">
        <v>6.4687707619944697E-3</v>
      </c>
      <c r="AV254" s="14">
        <v>2.3669260337777501E-2</v>
      </c>
      <c r="AW254" s="14"/>
      <c r="AX254" s="14">
        <v>4.9522941984737598E-2</v>
      </c>
    </row>
    <row r="255" spans="2:50" x14ac:dyDescent="0.3">
      <c r="B255" t="s">
        <v>153</v>
      </c>
      <c r="C255" s="14">
        <v>1.1869480656680399E-2</v>
      </c>
      <c r="D255" s="14">
        <v>1.17432975462548E-2</v>
      </c>
      <c r="E255" s="14">
        <v>1.2083443639148201E-2</v>
      </c>
      <c r="F255" s="14"/>
      <c r="G255" s="14">
        <v>1.1303699977058001E-2</v>
      </c>
      <c r="H255" s="14">
        <v>2.6959356479965699E-2</v>
      </c>
      <c r="I255" s="14">
        <v>1.9570914670974701E-2</v>
      </c>
      <c r="J255" s="14">
        <v>1.25333849038203E-2</v>
      </c>
      <c r="K255" s="14">
        <v>0</v>
      </c>
      <c r="L255" s="14">
        <v>2.2390744973075898E-3</v>
      </c>
      <c r="M255" s="14"/>
      <c r="N255" s="14">
        <v>8.4577411245356903E-3</v>
      </c>
      <c r="O255" s="14">
        <v>7.3035887801195503E-3</v>
      </c>
      <c r="P255" s="14">
        <v>1.8043250154569299E-2</v>
      </c>
      <c r="Q255" s="14">
        <v>1.1711021100614699E-2</v>
      </c>
      <c r="R255" s="14"/>
      <c r="S255" s="14">
        <v>1.28016123116682E-2</v>
      </c>
      <c r="T255" s="14">
        <v>1.1419034717897699E-2</v>
      </c>
      <c r="U255" s="14">
        <v>1.3631990848875199E-2</v>
      </c>
      <c r="V255" s="14"/>
      <c r="W255" s="14">
        <v>1.6040681821492299E-2</v>
      </c>
      <c r="X255" s="14">
        <v>1.2471783349459101E-2</v>
      </c>
      <c r="Y255" s="14">
        <v>0</v>
      </c>
      <c r="Z255" s="14"/>
      <c r="AA255" s="14">
        <v>0</v>
      </c>
      <c r="AB255" s="14">
        <v>1.4654226931432399E-2</v>
      </c>
      <c r="AC255" s="14">
        <v>9.8767951462525403E-3</v>
      </c>
      <c r="AD255" s="14">
        <v>1.08672813310897E-2</v>
      </c>
      <c r="AE255" s="14">
        <v>9.6344534261824603E-3</v>
      </c>
      <c r="AF255" s="14">
        <v>6.9245735705665097E-3</v>
      </c>
      <c r="AG255" s="14">
        <v>1.59783787254087E-2</v>
      </c>
      <c r="AH255" s="14">
        <v>2.3418579152880401E-2</v>
      </c>
      <c r="AI255" s="14">
        <v>1.7439560339785901E-2</v>
      </c>
      <c r="AJ255" s="14">
        <v>0</v>
      </c>
      <c r="AK255" s="14">
        <v>0</v>
      </c>
      <c r="AL255" s="14">
        <v>0.12583123005514299</v>
      </c>
      <c r="AM255" s="14"/>
      <c r="AN255" s="14">
        <v>1.7532143110906999E-2</v>
      </c>
      <c r="AO255" s="14">
        <v>9.5299207084235497E-3</v>
      </c>
      <c r="AP255" s="14"/>
      <c r="AQ255" s="14">
        <v>1.83219580228994E-2</v>
      </c>
      <c r="AR255" s="14">
        <v>1.03630762534015E-2</v>
      </c>
      <c r="AS255" s="14"/>
      <c r="AT255" s="14">
        <v>5.1610362615902104E-3</v>
      </c>
      <c r="AU255" s="14">
        <v>1.21631240150732E-2</v>
      </c>
      <c r="AV255" s="14">
        <v>1.74577532709983E-2</v>
      </c>
      <c r="AW255" s="14"/>
      <c r="AX255" s="14">
        <v>3.3070730396664298E-2</v>
      </c>
    </row>
    <row r="256" spans="2:50" x14ac:dyDescent="0.3">
      <c r="B256" t="s">
        <v>151</v>
      </c>
      <c r="C256" s="14">
        <v>8.6819291764297108E-3</v>
      </c>
      <c r="D256" s="14">
        <v>4.48174695087903E-3</v>
      </c>
      <c r="E256" s="14">
        <v>1.2734197741123899E-2</v>
      </c>
      <c r="F256" s="14"/>
      <c r="G256" s="14">
        <v>1.47091969004932E-2</v>
      </c>
      <c r="H256" s="14">
        <v>6.4391701941244597E-3</v>
      </c>
      <c r="I256" s="14">
        <v>1.28051045990647E-2</v>
      </c>
      <c r="J256" s="14">
        <v>5.6142796281598503E-3</v>
      </c>
      <c r="K256" s="14">
        <v>8.6179531346285403E-3</v>
      </c>
      <c r="L256" s="14">
        <v>6.3369516529948001E-3</v>
      </c>
      <c r="M256" s="14"/>
      <c r="N256" s="14">
        <v>2.8697025007363799E-3</v>
      </c>
      <c r="O256" s="14">
        <v>1.21874664096018E-2</v>
      </c>
      <c r="P256" s="14">
        <v>3.1938591800615601E-3</v>
      </c>
      <c r="Q256" s="14">
        <v>1.3256040230545999E-2</v>
      </c>
      <c r="R256" s="14"/>
      <c r="S256" s="14">
        <v>7.0530256636220897E-3</v>
      </c>
      <c r="T256" s="14">
        <v>1.7147932882980499E-2</v>
      </c>
      <c r="U256" s="14">
        <v>0</v>
      </c>
      <c r="V256" s="14"/>
      <c r="W256" s="14">
        <v>1.4281620002404899E-2</v>
      </c>
      <c r="X256" s="14">
        <v>5.1681129804782601E-3</v>
      </c>
      <c r="Y256" s="14">
        <v>6.8846452457963598E-3</v>
      </c>
      <c r="Z256" s="14"/>
      <c r="AA256" s="14">
        <v>2.2682496855350801E-2</v>
      </c>
      <c r="AB256" s="14">
        <v>1.0766410510316101E-2</v>
      </c>
      <c r="AC256" s="14">
        <v>1.76498385984061E-2</v>
      </c>
      <c r="AD256" s="14">
        <v>8.5166453892180395E-3</v>
      </c>
      <c r="AE256" s="14">
        <v>3.0220152507203601E-3</v>
      </c>
      <c r="AF256" s="14">
        <v>2.9546295077766899E-3</v>
      </c>
      <c r="AG256" s="14">
        <v>1.22449120255916E-2</v>
      </c>
      <c r="AH256" s="14">
        <v>0</v>
      </c>
      <c r="AI256" s="14">
        <v>1.7439560339785901E-2</v>
      </c>
      <c r="AJ256" s="14">
        <v>1.8494504933119198E-2</v>
      </c>
      <c r="AK256" s="14">
        <v>0</v>
      </c>
      <c r="AL256" s="14">
        <v>0</v>
      </c>
      <c r="AM256" s="14"/>
      <c r="AN256" s="14">
        <v>1.09194081854289E-2</v>
      </c>
      <c r="AO256" s="14">
        <v>7.7575024925448403E-3</v>
      </c>
      <c r="AP256" s="14"/>
      <c r="AQ256" s="14">
        <v>8.4625658127216608E-3</v>
      </c>
      <c r="AR256" s="14">
        <v>8.7331420545620608E-3</v>
      </c>
      <c r="AS256" s="14"/>
      <c r="AT256" s="14">
        <v>0</v>
      </c>
      <c r="AU256" s="14">
        <v>7.2238014747184999E-3</v>
      </c>
      <c r="AV256" s="14">
        <v>1.53598755248538E-2</v>
      </c>
      <c r="AW256" s="14"/>
      <c r="AX256" s="14">
        <v>0</v>
      </c>
    </row>
    <row r="257" spans="2:50" x14ac:dyDescent="0.3">
      <c r="B257" t="s">
        <v>105</v>
      </c>
      <c r="C257" s="14">
        <v>0.11203342082074701</v>
      </c>
      <c r="D257" s="14">
        <v>6.3900021423680106E-2</v>
      </c>
      <c r="E257" s="14">
        <v>0.15787709896673</v>
      </c>
      <c r="F257" s="14"/>
      <c r="G257" s="14">
        <v>0.13841670023240699</v>
      </c>
      <c r="H257" s="14">
        <v>0.101735342539545</v>
      </c>
      <c r="I257" s="14">
        <v>9.6519955846223804E-2</v>
      </c>
      <c r="J257" s="14">
        <v>0.13987113037582299</v>
      </c>
      <c r="K257" s="14">
        <v>0.13702585919716201</v>
      </c>
      <c r="L257" s="14">
        <v>7.7114587683167701E-2</v>
      </c>
      <c r="M257" s="14"/>
      <c r="N257" s="14">
        <v>0.118086865901919</v>
      </c>
      <c r="O257" s="14">
        <v>0.11449411114569</v>
      </c>
      <c r="P257" s="14">
        <v>9.5660374673898596E-2</v>
      </c>
      <c r="Q257" s="14">
        <v>0.11896104920483901</v>
      </c>
      <c r="R257" s="14"/>
      <c r="S257" s="14">
        <v>7.7793865449473601E-2</v>
      </c>
      <c r="T257" s="14">
        <v>0.104244604010285</v>
      </c>
      <c r="U257" s="14">
        <v>0.10597326647215501</v>
      </c>
      <c r="V257" s="14"/>
      <c r="W257" s="14">
        <v>9.0448791869523898E-2</v>
      </c>
      <c r="X257" s="14">
        <v>6.0389947706485002E-2</v>
      </c>
      <c r="Y257" s="14">
        <v>0.25730960559946198</v>
      </c>
      <c r="Z257" s="14"/>
      <c r="AA257" s="14">
        <v>0.30238334406627498</v>
      </c>
      <c r="AB257" s="14">
        <v>0.19395624593188801</v>
      </c>
      <c r="AC257" s="14">
        <v>0.16749776736855801</v>
      </c>
      <c r="AD257" s="14">
        <v>0.120752042263578</v>
      </c>
      <c r="AE257" s="14">
        <v>9.0300099641346804E-2</v>
      </c>
      <c r="AF257" s="14">
        <v>8.1132235197128394E-2</v>
      </c>
      <c r="AG257" s="14">
        <v>5.30206893841524E-2</v>
      </c>
      <c r="AH257" s="14">
        <v>4.9318595031955098E-2</v>
      </c>
      <c r="AI257" s="14">
        <v>6.5346075455915004E-2</v>
      </c>
      <c r="AJ257" s="14">
        <v>0</v>
      </c>
      <c r="AK257" s="14">
        <v>0</v>
      </c>
      <c r="AL257" s="14">
        <v>0</v>
      </c>
      <c r="AM257" s="14"/>
      <c r="AN257" s="14">
        <v>0.106581240959572</v>
      </c>
      <c r="AO257" s="14">
        <v>0.11428601873506899</v>
      </c>
      <c r="AP257" s="14"/>
      <c r="AQ257" s="14">
        <v>0.12231926891184999</v>
      </c>
      <c r="AR257" s="14">
        <v>0.109632072319005</v>
      </c>
      <c r="AS257" s="14"/>
      <c r="AT257" s="14">
        <v>4.18763986745685E-2</v>
      </c>
      <c r="AU257" s="14">
        <v>0.13437123944965601</v>
      </c>
      <c r="AV257" s="14">
        <v>7.2391375807998495E-2</v>
      </c>
      <c r="AW257" s="14"/>
      <c r="AX257" s="14">
        <v>0.11564200224684899</v>
      </c>
    </row>
    <row r="258" spans="2:50" x14ac:dyDescent="0.3"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</row>
    <row r="259" spans="2:50" x14ac:dyDescent="0.3">
      <c r="B259" s="6" t="s">
        <v>162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</row>
    <row r="260" spans="2:50" x14ac:dyDescent="0.3">
      <c r="B260" s="24" t="s">
        <v>82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</row>
    <row r="261" spans="2:50" x14ac:dyDescent="0.3">
      <c r="B261" t="s">
        <v>156</v>
      </c>
      <c r="C261" s="14">
        <v>0.17092569504841701</v>
      </c>
      <c r="D261" s="14">
        <v>0.15818693396838401</v>
      </c>
      <c r="E261" s="14">
        <v>0.18310811109585401</v>
      </c>
      <c r="F261" s="14"/>
      <c r="G261" s="14">
        <v>0.130662825236291</v>
      </c>
      <c r="H261" s="14">
        <v>0.118689568639761</v>
      </c>
      <c r="I261" s="14">
        <v>0.153363448064993</v>
      </c>
      <c r="J261" s="14">
        <v>0.15566236305269501</v>
      </c>
      <c r="K261" s="14">
        <v>0.19343386120747599</v>
      </c>
      <c r="L261" s="14">
        <v>0.24560717193970699</v>
      </c>
      <c r="M261" s="14"/>
      <c r="N261" s="14">
        <v>0.22743502160814999</v>
      </c>
      <c r="O261" s="14">
        <v>0.18444472099415299</v>
      </c>
      <c r="P261" s="14">
        <v>0.15965568047934101</v>
      </c>
      <c r="Q261" s="14">
        <v>0.14493422215403001</v>
      </c>
      <c r="R261" s="14"/>
      <c r="S261" s="14">
        <v>0.21132163160610301</v>
      </c>
      <c r="T261" s="14">
        <v>0.14342427207477901</v>
      </c>
      <c r="U261" s="14">
        <v>0.16853579194246501</v>
      </c>
      <c r="V261" s="14"/>
      <c r="W261" s="14">
        <v>0.14997971918908501</v>
      </c>
      <c r="X261" s="14">
        <v>0.23730728509261501</v>
      </c>
      <c r="Y261" s="14">
        <v>6.1118088328060198E-2</v>
      </c>
      <c r="Z261" s="14"/>
      <c r="AA261" s="14">
        <v>6.5371754549711905E-2</v>
      </c>
      <c r="AB261" s="14">
        <v>0.135160362731892</v>
      </c>
      <c r="AC261" s="14">
        <v>0.20981152999532199</v>
      </c>
      <c r="AD261" s="14">
        <v>0.19629786070334199</v>
      </c>
      <c r="AE261" s="14">
        <v>0.19850649062349199</v>
      </c>
      <c r="AF261" s="14">
        <v>0.182762393050415</v>
      </c>
      <c r="AG261" s="14">
        <v>0.12900257826460301</v>
      </c>
      <c r="AH261" s="14">
        <v>0.13922775966051901</v>
      </c>
      <c r="AI261" s="14">
        <v>0.21310391818152299</v>
      </c>
      <c r="AJ261" s="14">
        <v>0.14718781349385601</v>
      </c>
      <c r="AK261" s="14">
        <v>0.3206044551085</v>
      </c>
      <c r="AL261" s="14">
        <v>0</v>
      </c>
      <c r="AM261" s="14"/>
      <c r="AN261" s="14">
        <v>0.142975192674278</v>
      </c>
      <c r="AO261" s="14">
        <v>0.182473597897436</v>
      </c>
      <c r="AP261" s="14"/>
      <c r="AQ261" s="14">
        <v>0.203137170789737</v>
      </c>
      <c r="AR261" s="14">
        <v>0.16340555880634799</v>
      </c>
      <c r="AS261" s="14"/>
      <c r="AT261" s="14">
        <v>0.237240571687691</v>
      </c>
      <c r="AU261" s="14">
        <v>0.15639739527569299</v>
      </c>
      <c r="AV261" s="14">
        <v>0.16070876702433101</v>
      </c>
      <c r="AW261" s="14"/>
      <c r="AX261" s="14">
        <v>0.191683368516574</v>
      </c>
    </row>
    <row r="262" spans="2:50" x14ac:dyDescent="0.3">
      <c r="B262" t="s">
        <v>157</v>
      </c>
      <c r="C262" s="14">
        <v>6.2277896384389901E-2</v>
      </c>
      <c r="D262" s="14">
        <v>7.4304291004740605E-2</v>
      </c>
      <c r="E262" s="14">
        <v>5.0334475732181597E-2</v>
      </c>
      <c r="F262" s="14"/>
      <c r="G262" s="14">
        <v>8.01412518474824E-2</v>
      </c>
      <c r="H262" s="14">
        <v>7.7115386614362194E-2</v>
      </c>
      <c r="I262" s="14">
        <v>6.6804269684692399E-2</v>
      </c>
      <c r="J262" s="14">
        <v>6.9994239824462706E-2</v>
      </c>
      <c r="K262" s="14">
        <v>6.0609527866733098E-2</v>
      </c>
      <c r="L262" s="14">
        <v>3.1509401903833403E-2</v>
      </c>
      <c r="M262" s="14"/>
      <c r="N262" s="14">
        <v>8.7845224764699206E-2</v>
      </c>
      <c r="O262" s="14">
        <v>5.5663166119002197E-2</v>
      </c>
      <c r="P262" s="14">
        <v>6.6247096391781599E-2</v>
      </c>
      <c r="Q262" s="14">
        <v>5.1127746486542697E-2</v>
      </c>
      <c r="R262" s="14"/>
      <c r="S262" s="14">
        <v>6.1976161513170501E-2</v>
      </c>
      <c r="T262" s="14">
        <v>7.2430045767769999E-2</v>
      </c>
      <c r="U262" s="14">
        <v>5.6256727004330903E-2</v>
      </c>
      <c r="V262" s="14"/>
      <c r="W262" s="14">
        <v>7.6835132345199397E-2</v>
      </c>
      <c r="X262" s="14">
        <v>5.6680199732455999E-2</v>
      </c>
      <c r="Y262" s="14">
        <v>4.8635935842278898E-2</v>
      </c>
      <c r="Z262" s="14"/>
      <c r="AA262" s="14">
        <v>6.5577656631592804E-2</v>
      </c>
      <c r="AB262" s="14">
        <v>4.3286979609337403E-2</v>
      </c>
      <c r="AC262" s="14">
        <v>7.1320718013206996E-2</v>
      </c>
      <c r="AD262" s="14">
        <v>3.4772551722914199E-2</v>
      </c>
      <c r="AE262" s="14">
        <v>5.4771765127398099E-2</v>
      </c>
      <c r="AF262" s="14">
        <v>7.6504957907116797E-2</v>
      </c>
      <c r="AG262" s="14">
        <v>8.3073899093158807E-2</v>
      </c>
      <c r="AH262" s="14">
        <v>8.01321216511688E-2</v>
      </c>
      <c r="AI262" s="14">
        <v>9.7655533158606006E-2</v>
      </c>
      <c r="AJ262" s="14">
        <v>7.1867272337619206E-2</v>
      </c>
      <c r="AK262" s="14">
        <v>0.13005325327155701</v>
      </c>
      <c r="AL262" s="14">
        <v>0.12183196820239001</v>
      </c>
      <c r="AM262" s="14"/>
      <c r="AN262" s="14">
        <v>6.1673733065680199E-2</v>
      </c>
      <c r="AO262" s="14">
        <v>6.2527509762210901E-2</v>
      </c>
      <c r="AP262" s="14"/>
      <c r="AQ262" s="14">
        <v>7.3270025843873904E-2</v>
      </c>
      <c r="AR262" s="14">
        <v>5.9711658445165502E-2</v>
      </c>
      <c r="AS262" s="14"/>
      <c r="AT262" s="14">
        <v>3.8233727871738302E-2</v>
      </c>
      <c r="AU262" s="14">
        <v>5.0190116944477503E-2</v>
      </c>
      <c r="AV262" s="14">
        <v>9.7154771903852896E-2</v>
      </c>
      <c r="AW262" s="14"/>
      <c r="AX262" s="14">
        <v>5.3874164920640302E-2</v>
      </c>
    </row>
    <row r="263" spans="2:50" x14ac:dyDescent="0.3">
      <c r="B263" t="s">
        <v>158</v>
      </c>
      <c r="C263" s="14">
        <v>0.13485252561512701</v>
      </c>
      <c r="D263" s="14">
        <v>0.15263415885995599</v>
      </c>
      <c r="E263" s="14">
        <v>0.119060407687628</v>
      </c>
      <c r="F263" s="14"/>
      <c r="G263" s="14">
        <v>0.13318680824103599</v>
      </c>
      <c r="H263" s="14">
        <v>0.158164263202837</v>
      </c>
      <c r="I263" s="14">
        <v>0.172881697938506</v>
      </c>
      <c r="J263" s="14">
        <v>0.113444242076673</v>
      </c>
      <c r="K263" s="14">
        <v>0.11378948202299</v>
      </c>
      <c r="L263" s="14">
        <v>0.119338278758269</v>
      </c>
      <c r="M263" s="14"/>
      <c r="N263" s="14">
        <v>0.115928429505977</v>
      </c>
      <c r="O263" s="14">
        <v>0.12877946772549601</v>
      </c>
      <c r="P263" s="14">
        <v>0.154086422264264</v>
      </c>
      <c r="Q263" s="14">
        <v>0.13392829594274799</v>
      </c>
      <c r="R263" s="14"/>
      <c r="S263" s="14">
        <v>0.126738799704008</v>
      </c>
      <c r="T263" s="14">
        <v>0.16758771371769299</v>
      </c>
      <c r="U263" s="14">
        <v>0.11261871870856</v>
      </c>
      <c r="V263" s="14"/>
      <c r="W263" s="14">
        <v>0.166205097314577</v>
      </c>
      <c r="X263" s="14">
        <v>0.12580134163683501</v>
      </c>
      <c r="Y263" s="14">
        <v>9.2559572487028299E-2</v>
      </c>
      <c r="Z263" s="14"/>
      <c r="AA263" s="14">
        <v>0.12870621195167101</v>
      </c>
      <c r="AB263" s="14">
        <v>7.55364718169797E-2</v>
      </c>
      <c r="AC263" s="14">
        <v>8.9164807230502199E-2</v>
      </c>
      <c r="AD263" s="14">
        <v>0.118132438476115</v>
      </c>
      <c r="AE263" s="14">
        <v>0.13804436042177801</v>
      </c>
      <c r="AF263" s="14">
        <v>0.14753215354609001</v>
      </c>
      <c r="AG263" s="14">
        <v>0.18566883117202601</v>
      </c>
      <c r="AH263" s="14">
        <v>0.213109286423807</v>
      </c>
      <c r="AI263" s="14">
        <v>0.131415404124193</v>
      </c>
      <c r="AJ263" s="14">
        <v>0.18191939937134299</v>
      </c>
      <c r="AK263" s="14">
        <v>0.17923782468461799</v>
      </c>
      <c r="AL263" s="14">
        <v>0.123594474648633</v>
      </c>
      <c r="AM263" s="14"/>
      <c r="AN263" s="14">
        <v>0.14087871871416999</v>
      </c>
      <c r="AO263" s="14">
        <v>0.132362770993702</v>
      </c>
      <c r="AP263" s="14"/>
      <c r="AQ263" s="14">
        <v>0.124690588986051</v>
      </c>
      <c r="AR263" s="14">
        <v>0.13722494557339401</v>
      </c>
      <c r="AS263" s="14"/>
      <c r="AT263" s="14">
        <v>0.15992433692306399</v>
      </c>
      <c r="AU263" s="14">
        <v>0.11326627451707701</v>
      </c>
      <c r="AV263" s="14">
        <v>0.15670440353590301</v>
      </c>
      <c r="AW263" s="14"/>
      <c r="AX263" s="14">
        <v>0.128752417366962</v>
      </c>
    </row>
    <row r="264" spans="2:50" x14ac:dyDescent="0.3">
      <c r="B264" t="s">
        <v>159</v>
      </c>
      <c r="C264" s="14">
        <v>0.364838047645967</v>
      </c>
      <c r="D264" s="14">
        <v>0.38707034084972902</v>
      </c>
      <c r="E264" s="14">
        <v>0.343341750950659</v>
      </c>
      <c r="F264" s="14"/>
      <c r="G264" s="14">
        <v>0.41367343023770897</v>
      </c>
      <c r="H264" s="14">
        <v>0.41860594975917897</v>
      </c>
      <c r="I264" s="14">
        <v>0.37654194762939702</v>
      </c>
      <c r="J264" s="14">
        <v>0.34575246347546401</v>
      </c>
      <c r="K264" s="14">
        <v>0.32558901183206601</v>
      </c>
      <c r="L264" s="14">
        <v>0.32759860302090599</v>
      </c>
      <c r="M264" s="14"/>
      <c r="N264" s="14">
        <v>0.34955666293193999</v>
      </c>
      <c r="O264" s="14">
        <v>0.36796265573943499</v>
      </c>
      <c r="P264" s="14">
        <v>0.34329287131814601</v>
      </c>
      <c r="Q264" s="14">
        <v>0.38489637240283903</v>
      </c>
      <c r="R264" s="14"/>
      <c r="S264" s="14">
        <v>0.40178490035579401</v>
      </c>
      <c r="T264" s="14">
        <v>0.354353756589118</v>
      </c>
      <c r="U264" s="14">
        <v>0.349235712706506</v>
      </c>
      <c r="V264" s="14"/>
      <c r="W264" s="14">
        <v>0.333868596952761</v>
      </c>
      <c r="X264" s="14">
        <v>0.40453704542462399</v>
      </c>
      <c r="Y264" s="14">
        <v>0.35443492954102601</v>
      </c>
      <c r="Z264" s="14"/>
      <c r="AA264" s="14">
        <v>0.19930415113524899</v>
      </c>
      <c r="AB264" s="14">
        <v>0.35892531893721302</v>
      </c>
      <c r="AC264" s="14">
        <v>0.36352149653184201</v>
      </c>
      <c r="AD264" s="14">
        <v>0.36143358801367098</v>
      </c>
      <c r="AE264" s="14">
        <v>0.35433529491188198</v>
      </c>
      <c r="AF264" s="14">
        <v>0.38176867761233702</v>
      </c>
      <c r="AG264" s="14">
        <v>0.37131019200001703</v>
      </c>
      <c r="AH264" s="14">
        <v>0.40828404884193797</v>
      </c>
      <c r="AI264" s="14">
        <v>0.371012452471704</v>
      </c>
      <c r="AJ264" s="14">
        <v>0.40361709185521499</v>
      </c>
      <c r="AK264" s="14">
        <v>0.370104466935325</v>
      </c>
      <c r="AL264" s="14">
        <v>0.62874232709383304</v>
      </c>
      <c r="AM264" s="14"/>
      <c r="AN264" s="14">
        <v>0.35426484478220499</v>
      </c>
      <c r="AO264" s="14">
        <v>0.36920642420819499</v>
      </c>
      <c r="AP264" s="14"/>
      <c r="AQ264" s="14">
        <v>0.33733288892885899</v>
      </c>
      <c r="AR264" s="14">
        <v>0.37125944052387999</v>
      </c>
      <c r="AS264" s="14"/>
      <c r="AT264" s="14">
        <v>0.41966813015721699</v>
      </c>
      <c r="AU264" s="14">
        <v>0.37589849605804898</v>
      </c>
      <c r="AV264" s="14">
        <v>0.34354083361471199</v>
      </c>
      <c r="AW264" s="14"/>
      <c r="AX264" s="14">
        <v>0.34785585014930898</v>
      </c>
    </row>
    <row r="265" spans="2:50" x14ac:dyDescent="0.3">
      <c r="B265" t="s">
        <v>160</v>
      </c>
      <c r="C265" s="14">
        <v>8.4141417673101404E-2</v>
      </c>
      <c r="D265" s="14">
        <v>8.8434725212351406E-2</v>
      </c>
      <c r="E265" s="14">
        <v>8.0738256209368295E-2</v>
      </c>
      <c r="F265" s="14"/>
      <c r="G265" s="14">
        <v>8.4628005948213805E-2</v>
      </c>
      <c r="H265" s="14">
        <v>8.9912066287231099E-2</v>
      </c>
      <c r="I265" s="14">
        <v>8.7596219814041101E-2</v>
      </c>
      <c r="J265" s="14">
        <v>9.4836935852926199E-2</v>
      </c>
      <c r="K265" s="14">
        <v>6.9754642496421604E-2</v>
      </c>
      <c r="L265" s="14">
        <v>7.94689440255711E-2</v>
      </c>
      <c r="M265" s="14"/>
      <c r="N265" s="14">
        <v>3.7805671479608498E-2</v>
      </c>
      <c r="O265" s="14">
        <v>6.9894154220738997E-2</v>
      </c>
      <c r="P265" s="14">
        <v>0.118138062459593</v>
      </c>
      <c r="Q265" s="14">
        <v>9.0399188526187294E-2</v>
      </c>
      <c r="R265" s="14"/>
      <c r="S265" s="14">
        <v>7.2360391400555293E-2</v>
      </c>
      <c r="T265" s="14">
        <v>8.0473519612324296E-2</v>
      </c>
      <c r="U265" s="14">
        <v>0.10989261822127599</v>
      </c>
      <c r="V265" s="14"/>
      <c r="W265" s="14">
        <v>8.9449767063521896E-2</v>
      </c>
      <c r="X265" s="14">
        <v>7.5552571495030696E-2</v>
      </c>
      <c r="Y265" s="14">
        <v>9.5481925561205799E-2</v>
      </c>
      <c r="Z265" s="14"/>
      <c r="AA265" s="14">
        <v>7.61356590088305E-2</v>
      </c>
      <c r="AB265" s="14">
        <v>9.1066110704442205E-2</v>
      </c>
      <c r="AC265" s="14">
        <v>5.4947926218169199E-2</v>
      </c>
      <c r="AD265" s="14">
        <v>7.9083834005739401E-2</v>
      </c>
      <c r="AE265" s="14">
        <v>8.2464592285234006E-2</v>
      </c>
      <c r="AF265" s="14">
        <v>7.7774465606442605E-2</v>
      </c>
      <c r="AG265" s="14">
        <v>0.11078662541807099</v>
      </c>
      <c r="AH265" s="14">
        <v>8.2035672027939793E-2</v>
      </c>
      <c r="AI265" s="14">
        <v>0.119614983433144</v>
      </c>
      <c r="AJ265" s="14">
        <v>0.11028293915274601</v>
      </c>
      <c r="AK265" s="14">
        <v>0</v>
      </c>
      <c r="AL265" s="14">
        <v>0</v>
      </c>
      <c r="AM265" s="14"/>
      <c r="AN265" s="14">
        <v>0.130758893454263</v>
      </c>
      <c r="AO265" s="14">
        <v>6.4881152716811399E-2</v>
      </c>
      <c r="AP265" s="14"/>
      <c r="AQ265" s="14">
        <v>7.9840809084016098E-2</v>
      </c>
      <c r="AR265" s="14">
        <v>8.5145443777756E-2</v>
      </c>
      <c r="AS265" s="14"/>
      <c r="AT265" s="14">
        <v>6.0209941860661198E-2</v>
      </c>
      <c r="AU265" s="14">
        <v>9.2516255064871697E-2</v>
      </c>
      <c r="AV265" s="14">
        <v>9.1274072288992703E-2</v>
      </c>
      <c r="AW265" s="14"/>
      <c r="AX265" s="14">
        <v>0.12672493238350399</v>
      </c>
    </row>
    <row r="266" spans="2:50" x14ac:dyDescent="0.3">
      <c r="B266" t="s">
        <v>161</v>
      </c>
      <c r="C266" s="14">
        <v>6.3898870351922904E-2</v>
      </c>
      <c r="D266" s="14">
        <v>6.00132118595832E-2</v>
      </c>
      <c r="E266" s="14">
        <v>6.7458726137437197E-2</v>
      </c>
      <c r="F266" s="14"/>
      <c r="G266" s="14">
        <v>3.0153575212743099E-2</v>
      </c>
      <c r="H266" s="14">
        <v>4.44925096475349E-2</v>
      </c>
      <c r="I266" s="14">
        <v>3.4583156072982901E-2</v>
      </c>
      <c r="J266" s="14">
        <v>6.8038803201998496E-2</v>
      </c>
      <c r="K266" s="14">
        <v>8.2107524456368805E-2</v>
      </c>
      <c r="L266" s="14">
        <v>0.10482132371489999</v>
      </c>
      <c r="M266" s="14"/>
      <c r="N266" s="14">
        <v>6.3961921495406499E-2</v>
      </c>
      <c r="O266" s="14">
        <v>6.2613675371167896E-2</v>
      </c>
      <c r="P266" s="14">
        <v>6.7135958907981894E-2</v>
      </c>
      <c r="Q266" s="14">
        <v>6.2362105162273598E-2</v>
      </c>
      <c r="R266" s="14"/>
      <c r="S266" s="14">
        <v>3.1683165820177203E-2</v>
      </c>
      <c r="T266" s="14">
        <v>8.5705073482282901E-2</v>
      </c>
      <c r="U266" s="14">
        <v>8.5656811285176299E-2</v>
      </c>
      <c r="V266" s="14"/>
      <c r="W266" s="14">
        <v>9.0797040685207206E-2</v>
      </c>
      <c r="X266" s="14">
        <v>3.6459452497194698E-2</v>
      </c>
      <c r="Y266" s="14">
        <v>8.0710358404376806E-2</v>
      </c>
      <c r="Z266" s="14"/>
      <c r="AA266" s="14">
        <v>9.8777918027343703E-2</v>
      </c>
      <c r="AB266" s="14">
        <v>5.5290266409427698E-2</v>
      </c>
      <c r="AC266" s="14">
        <v>3.0509176642518E-2</v>
      </c>
      <c r="AD266" s="14">
        <v>8.9527077142959197E-2</v>
      </c>
      <c r="AE266" s="14">
        <v>8.1103584695075406E-2</v>
      </c>
      <c r="AF266" s="14">
        <v>4.4570845554788102E-2</v>
      </c>
      <c r="AG266" s="14">
        <v>7.3435401380682094E-2</v>
      </c>
      <c r="AH266" s="14">
        <v>2.4842592285528001E-2</v>
      </c>
      <c r="AI266" s="14">
        <v>1.9448105192506601E-2</v>
      </c>
      <c r="AJ266" s="14">
        <v>6.8273580274075804E-2</v>
      </c>
      <c r="AK266" s="14">
        <v>0</v>
      </c>
      <c r="AL266" s="14">
        <v>0</v>
      </c>
      <c r="AM266" s="14"/>
      <c r="AN266" s="14">
        <v>7.5818549091042006E-2</v>
      </c>
      <c r="AO266" s="14">
        <v>5.8974189921197698E-2</v>
      </c>
      <c r="AP266" s="14"/>
      <c r="AQ266" s="14">
        <v>6.75545923461566E-2</v>
      </c>
      <c r="AR266" s="14">
        <v>6.30454003749326E-2</v>
      </c>
      <c r="AS266" s="14"/>
      <c r="AT266" s="14">
        <v>2.2400310570777598E-2</v>
      </c>
      <c r="AU266" s="14">
        <v>7.1442827365837999E-2</v>
      </c>
      <c r="AV266" s="14">
        <v>8.2482649110854594E-2</v>
      </c>
      <c r="AW266" s="14"/>
      <c r="AX266" s="14">
        <v>4.1467755218950998E-2</v>
      </c>
    </row>
    <row r="267" spans="2:50" x14ac:dyDescent="0.3">
      <c r="B267" t="s">
        <v>79</v>
      </c>
      <c r="C267" s="14">
        <v>0.119065547281075</v>
      </c>
      <c r="D267" s="14">
        <v>7.9356338245256106E-2</v>
      </c>
      <c r="E267" s="14">
        <v>0.155958272186872</v>
      </c>
      <c r="F267" s="14"/>
      <c r="G267" s="14">
        <v>0.127554103276525</v>
      </c>
      <c r="H267" s="14">
        <v>9.3020255849095193E-2</v>
      </c>
      <c r="I267" s="14">
        <v>0.108229260795388</v>
      </c>
      <c r="J267" s="14">
        <v>0.15227095251577899</v>
      </c>
      <c r="K267" s="14">
        <v>0.15471595011794401</v>
      </c>
      <c r="L267" s="14">
        <v>9.1656276636813305E-2</v>
      </c>
      <c r="M267" s="14"/>
      <c r="N267" s="14">
        <v>0.117467068214218</v>
      </c>
      <c r="O267" s="14">
        <v>0.13064215983000799</v>
      </c>
      <c r="P267" s="14">
        <v>9.1443908178893002E-2</v>
      </c>
      <c r="Q267" s="14">
        <v>0.13235206932537999</v>
      </c>
      <c r="R267" s="14"/>
      <c r="S267" s="14">
        <v>9.4134949600192502E-2</v>
      </c>
      <c r="T267" s="14">
        <v>9.6025618756031703E-2</v>
      </c>
      <c r="U267" s="14">
        <v>0.11780362013168499</v>
      </c>
      <c r="V267" s="14"/>
      <c r="W267" s="14">
        <v>9.2864646449648494E-2</v>
      </c>
      <c r="X267" s="14">
        <v>6.3662104121243998E-2</v>
      </c>
      <c r="Y267" s="14">
        <v>0.267059189836024</v>
      </c>
      <c r="Z267" s="14"/>
      <c r="AA267" s="14">
        <v>0.36612664869560202</v>
      </c>
      <c r="AB267" s="14">
        <v>0.240734489790708</v>
      </c>
      <c r="AC267" s="14">
        <v>0.18072434536843901</v>
      </c>
      <c r="AD267" s="14">
        <v>0.12075264993526</v>
      </c>
      <c r="AE267" s="14">
        <v>9.0773911935140505E-2</v>
      </c>
      <c r="AF267" s="14">
        <v>8.9086506722810196E-2</v>
      </c>
      <c r="AG267" s="14">
        <v>4.6722472671443201E-2</v>
      </c>
      <c r="AH267" s="14">
        <v>5.2368519109099697E-2</v>
      </c>
      <c r="AI267" s="14">
        <v>4.7749603438324503E-2</v>
      </c>
      <c r="AJ267" s="14">
        <v>1.6851903515145799E-2</v>
      </c>
      <c r="AK267" s="14">
        <v>0</v>
      </c>
      <c r="AL267" s="14">
        <v>0.12583123005514299</v>
      </c>
      <c r="AM267" s="14"/>
      <c r="AN267" s="14">
        <v>9.3630068218362006E-2</v>
      </c>
      <c r="AO267" s="14">
        <v>0.12957435450044699</v>
      </c>
      <c r="AP267" s="14"/>
      <c r="AQ267" s="14">
        <v>0.11417392402130599</v>
      </c>
      <c r="AR267" s="14">
        <v>0.120207552498524</v>
      </c>
      <c r="AS267" s="14"/>
      <c r="AT267" s="14">
        <v>6.2322980928851003E-2</v>
      </c>
      <c r="AU267" s="14">
        <v>0.140288634773994</v>
      </c>
      <c r="AV267" s="14">
        <v>6.8134502521353099E-2</v>
      </c>
      <c r="AW267" s="14"/>
      <c r="AX267" s="14">
        <v>0.10964151144406099</v>
      </c>
    </row>
    <row r="268" spans="2:50" x14ac:dyDescent="0.3"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</row>
    <row r="269" spans="2:50" x14ac:dyDescent="0.3">
      <c r="B269" s="6" t="s">
        <v>94</v>
      </c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</row>
    <row r="270" spans="2:50" x14ac:dyDescent="0.3">
      <c r="B270" s="24" t="s">
        <v>82</v>
      </c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</row>
    <row r="271" spans="2:50" x14ac:dyDescent="0.3">
      <c r="B271" t="s">
        <v>163</v>
      </c>
      <c r="C271" s="14">
        <v>0.2144637336438</v>
      </c>
      <c r="D271" s="14">
        <v>0.24000121880360001</v>
      </c>
      <c r="E271" s="14">
        <v>0.19194871671695801</v>
      </c>
      <c r="F271" s="14"/>
      <c r="G271" s="14">
        <v>0.26312078356847901</v>
      </c>
      <c r="H271" s="14">
        <v>0.24646386345003499</v>
      </c>
      <c r="I271" s="14">
        <v>0.20445012777208499</v>
      </c>
      <c r="J271" s="14">
        <v>0.21428997398498401</v>
      </c>
      <c r="K271" s="14">
        <v>0.16746882244466199</v>
      </c>
      <c r="L271" s="14">
        <v>0.20430391741547299</v>
      </c>
      <c r="M271" s="14"/>
      <c r="N271" s="14">
        <v>0.249598654694098</v>
      </c>
      <c r="O271" s="14">
        <v>0.179888953160874</v>
      </c>
      <c r="P271" s="14">
        <v>0.21629539423649899</v>
      </c>
      <c r="Q271" s="14">
        <v>0.21507490821104799</v>
      </c>
      <c r="R271" s="14"/>
      <c r="S271" s="14">
        <v>0.236381484218185</v>
      </c>
      <c r="T271" s="14">
        <v>0.205914187619436</v>
      </c>
      <c r="U271" s="14">
        <v>0.203009371385208</v>
      </c>
      <c r="V271" s="14"/>
      <c r="W271" s="14">
        <v>0.211350302475702</v>
      </c>
      <c r="X271" s="14">
        <v>0.23670985007613701</v>
      </c>
      <c r="Y271" s="14">
        <v>0.172325982675536</v>
      </c>
      <c r="Z271" s="14"/>
      <c r="AA271" s="14">
        <v>0.24672139546711799</v>
      </c>
      <c r="AB271" s="14">
        <v>0.20725161478996201</v>
      </c>
      <c r="AC271" s="14">
        <v>0.184011610980756</v>
      </c>
      <c r="AD271" s="14">
        <v>0.19362247995431101</v>
      </c>
      <c r="AE271" s="14">
        <v>0.20081736924567201</v>
      </c>
      <c r="AF271" s="14">
        <v>0.26079537758648003</v>
      </c>
      <c r="AG271" s="14">
        <v>0.213229770077701</v>
      </c>
      <c r="AH271" s="14">
        <v>0.26222638990507902</v>
      </c>
      <c r="AI271" s="14">
        <v>0.21528280921530599</v>
      </c>
      <c r="AJ271" s="14">
        <v>0.29004256730635702</v>
      </c>
      <c r="AK271" s="14">
        <v>0.21586178004133899</v>
      </c>
      <c r="AL271" s="14">
        <v>0.37190170945598</v>
      </c>
      <c r="AM271" s="14"/>
      <c r="AN271" s="14">
        <v>0.21166592269822301</v>
      </c>
      <c r="AO271" s="14">
        <v>0.21561966453037101</v>
      </c>
      <c r="AP271" s="14"/>
      <c r="AQ271" s="14">
        <v>0.187711377926331</v>
      </c>
      <c r="AR271" s="14">
        <v>0.22070937607903901</v>
      </c>
      <c r="AS271" s="14"/>
      <c r="AT271" s="14">
        <v>0.24179308665169899</v>
      </c>
      <c r="AU271" s="14">
        <v>0.194487210667282</v>
      </c>
      <c r="AV271" s="14">
        <v>0.23545174139668701</v>
      </c>
      <c r="AW271" s="14"/>
      <c r="AX271" s="14">
        <v>0.216073921742306</v>
      </c>
    </row>
    <row r="272" spans="2:50" x14ac:dyDescent="0.3">
      <c r="B272" t="s">
        <v>164</v>
      </c>
      <c r="C272" s="14">
        <v>0.49080849241706098</v>
      </c>
      <c r="D272" s="14">
        <v>0.48346819281849301</v>
      </c>
      <c r="E272" s="14">
        <v>0.497090768078088</v>
      </c>
      <c r="F272" s="14"/>
      <c r="G272" s="14">
        <v>0.42533114673463801</v>
      </c>
      <c r="H272" s="14">
        <v>0.47985624668312998</v>
      </c>
      <c r="I272" s="14">
        <v>0.51892658929572399</v>
      </c>
      <c r="J272" s="14">
        <v>0.46096160418532001</v>
      </c>
      <c r="K272" s="14">
        <v>0.50546883044758095</v>
      </c>
      <c r="L272" s="14">
        <v>0.52673138895139604</v>
      </c>
      <c r="M272" s="14"/>
      <c r="N272" s="14">
        <v>0.50977230456003297</v>
      </c>
      <c r="O272" s="14">
        <v>0.52252925099877501</v>
      </c>
      <c r="P272" s="14">
        <v>0.47786250028840999</v>
      </c>
      <c r="Q272" s="14">
        <v>0.473893253120589</v>
      </c>
      <c r="R272" s="14"/>
      <c r="S272" s="14">
        <v>0.56713714319826602</v>
      </c>
      <c r="T272" s="14">
        <v>0.43993056146616599</v>
      </c>
      <c r="U272" s="14">
        <v>0.48017118579970403</v>
      </c>
      <c r="V272" s="14"/>
      <c r="W272" s="14">
        <v>0.42603393367321402</v>
      </c>
      <c r="X272" s="14">
        <v>0.58113347699092099</v>
      </c>
      <c r="Y272" s="14">
        <v>0.43110685635750301</v>
      </c>
      <c r="Z272" s="14"/>
      <c r="AA272" s="14">
        <v>0.174968701652775</v>
      </c>
      <c r="AB272" s="14">
        <v>0.41188355293156098</v>
      </c>
      <c r="AC272" s="14">
        <v>0.51574856494904497</v>
      </c>
      <c r="AD272" s="14">
        <v>0.50719967807783894</v>
      </c>
      <c r="AE272" s="14">
        <v>0.53833655708123895</v>
      </c>
      <c r="AF272" s="14">
        <v>0.51562683970751899</v>
      </c>
      <c r="AG272" s="14">
        <v>0.48791287388475602</v>
      </c>
      <c r="AH272" s="14">
        <v>0.47720165101902601</v>
      </c>
      <c r="AI272" s="14">
        <v>0.63685060534315197</v>
      </c>
      <c r="AJ272" s="14">
        <v>0.46007156694978102</v>
      </c>
      <c r="AK272" s="14">
        <v>0.56044520992034996</v>
      </c>
      <c r="AL272" s="14">
        <v>0.50450381589538595</v>
      </c>
      <c r="AM272" s="14"/>
      <c r="AN272" s="14">
        <v>0.50040803440688197</v>
      </c>
      <c r="AO272" s="14">
        <v>0.48684238916747802</v>
      </c>
      <c r="AP272" s="14"/>
      <c r="AQ272" s="14">
        <v>0.54490906062511102</v>
      </c>
      <c r="AR272" s="14">
        <v>0.47817809798977201</v>
      </c>
      <c r="AS272" s="14"/>
      <c r="AT272" s="14">
        <v>0.58274680003133095</v>
      </c>
      <c r="AU272" s="14">
        <v>0.51814295500387697</v>
      </c>
      <c r="AV272" s="14">
        <v>0.436024346587298</v>
      </c>
      <c r="AW272" s="14"/>
      <c r="AX272" s="14">
        <v>0.42487466799028101</v>
      </c>
    </row>
    <row r="273" spans="2:50" x14ac:dyDescent="0.3">
      <c r="B273" t="s">
        <v>165</v>
      </c>
      <c r="C273" s="14">
        <v>0.17273894766711501</v>
      </c>
      <c r="D273" s="14">
        <v>0.204788976124778</v>
      </c>
      <c r="E273" s="14">
        <v>0.14269856892083099</v>
      </c>
      <c r="F273" s="14"/>
      <c r="G273" s="14">
        <v>0.15627480659885101</v>
      </c>
      <c r="H273" s="14">
        <v>0.17878475818529499</v>
      </c>
      <c r="I273" s="14">
        <v>0.17874484158797199</v>
      </c>
      <c r="J273" s="14">
        <v>0.18378242541251499</v>
      </c>
      <c r="K273" s="14">
        <v>0.18427590765034399</v>
      </c>
      <c r="L273" s="14">
        <v>0.15496029587314</v>
      </c>
      <c r="M273" s="14"/>
      <c r="N273" s="14">
        <v>0.144436022513769</v>
      </c>
      <c r="O273" s="14">
        <v>0.18184997988719301</v>
      </c>
      <c r="P273" s="14">
        <v>0.18650569514749801</v>
      </c>
      <c r="Q273" s="14">
        <v>0.171864300731535</v>
      </c>
      <c r="R273" s="14"/>
      <c r="S273" s="14">
        <v>0.12020747921583801</v>
      </c>
      <c r="T273" s="14">
        <v>0.24616377112489299</v>
      </c>
      <c r="U273" s="14">
        <v>0.17818486151605401</v>
      </c>
      <c r="V273" s="14"/>
      <c r="W273" s="14">
        <v>0.26714177867522498</v>
      </c>
      <c r="X273" s="14">
        <v>0.108580718519485</v>
      </c>
      <c r="Y273" s="14">
        <v>0.146542074879838</v>
      </c>
      <c r="Z273" s="14"/>
      <c r="AA273" s="14">
        <v>0.22186747645907501</v>
      </c>
      <c r="AB273" s="14">
        <v>0.16076568604077501</v>
      </c>
      <c r="AC273" s="14">
        <v>0.15879815199924499</v>
      </c>
      <c r="AD273" s="14">
        <v>0.14221045254259099</v>
      </c>
      <c r="AE273" s="14">
        <v>0.17117442454988599</v>
      </c>
      <c r="AF273" s="14">
        <v>0.17023697502947499</v>
      </c>
      <c r="AG273" s="14">
        <v>0.24163641743629799</v>
      </c>
      <c r="AH273" s="14">
        <v>0.21433895995354399</v>
      </c>
      <c r="AI273" s="14">
        <v>0.102061819066927</v>
      </c>
      <c r="AJ273" s="14">
        <v>0.13331319074951101</v>
      </c>
      <c r="AK273" s="14">
        <v>0.112702059879861</v>
      </c>
      <c r="AL273" s="14">
        <v>0.123594474648633</v>
      </c>
      <c r="AM273" s="14"/>
      <c r="AN273" s="14">
        <v>0.16508540986025599</v>
      </c>
      <c r="AO273" s="14">
        <v>0.175901048650554</v>
      </c>
      <c r="AP273" s="14"/>
      <c r="AQ273" s="14">
        <v>0.153148139791147</v>
      </c>
      <c r="AR273" s="14">
        <v>0.17731264511278899</v>
      </c>
      <c r="AS273" s="14"/>
      <c r="AT273" s="14">
        <v>0.106110213925908</v>
      </c>
      <c r="AU273" s="14">
        <v>0.14330046564795801</v>
      </c>
      <c r="AV273" s="14">
        <v>0.25896082121988601</v>
      </c>
      <c r="AW273" s="14"/>
      <c r="AX273" s="14">
        <v>0.22096568484489401</v>
      </c>
    </row>
    <row r="274" spans="2:50" x14ac:dyDescent="0.3">
      <c r="B274" t="s">
        <v>79</v>
      </c>
      <c r="C274" s="14">
        <v>0.12198882627202499</v>
      </c>
      <c r="D274" s="14">
        <v>7.17416122531295E-2</v>
      </c>
      <c r="E274" s="14">
        <v>0.168261946284122</v>
      </c>
      <c r="F274" s="14"/>
      <c r="G274" s="14">
        <v>0.15527326309803199</v>
      </c>
      <c r="H274" s="14">
        <v>9.4895131681539596E-2</v>
      </c>
      <c r="I274" s="14">
        <v>9.7878441344218095E-2</v>
      </c>
      <c r="J274" s="14">
        <v>0.14096599641718099</v>
      </c>
      <c r="K274" s="14">
        <v>0.14278643945741301</v>
      </c>
      <c r="L274" s="14">
        <v>0.11400439775998999</v>
      </c>
      <c r="M274" s="14"/>
      <c r="N274" s="14">
        <v>9.6193018232100802E-2</v>
      </c>
      <c r="O274" s="14">
        <v>0.115731815953157</v>
      </c>
      <c r="P274" s="14">
        <v>0.119336410327594</v>
      </c>
      <c r="Q274" s="14">
        <v>0.13916753793682901</v>
      </c>
      <c r="R274" s="14"/>
      <c r="S274" s="14">
        <v>7.6273893367711607E-2</v>
      </c>
      <c r="T274" s="14">
        <v>0.107991479789505</v>
      </c>
      <c r="U274" s="14">
        <v>0.138634581299033</v>
      </c>
      <c r="V274" s="14"/>
      <c r="W274" s="14">
        <v>9.5473985175859005E-2</v>
      </c>
      <c r="X274" s="14">
        <v>7.3575954413457198E-2</v>
      </c>
      <c r="Y274" s="14">
        <v>0.25002508608712398</v>
      </c>
      <c r="Z274" s="14"/>
      <c r="AA274" s="14">
        <v>0.35644242642103302</v>
      </c>
      <c r="AB274" s="14">
        <v>0.22009914623770099</v>
      </c>
      <c r="AC274" s="14">
        <v>0.14144167207095401</v>
      </c>
      <c r="AD274" s="14">
        <v>0.15696738942526001</v>
      </c>
      <c r="AE274" s="14">
        <v>8.9671649123202593E-2</v>
      </c>
      <c r="AF274" s="14">
        <v>5.3340807676526103E-2</v>
      </c>
      <c r="AG274" s="14">
        <v>5.7220938601244803E-2</v>
      </c>
      <c r="AH274" s="14">
        <v>4.62329991223508E-2</v>
      </c>
      <c r="AI274" s="14">
        <v>4.5804766374615398E-2</v>
      </c>
      <c r="AJ274" s="14">
        <v>0.11657267499435101</v>
      </c>
      <c r="AK274" s="14">
        <v>0.11099095015844899</v>
      </c>
      <c r="AL274" s="14">
        <v>0</v>
      </c>
      <c r="AM274" s="14"/>
      <c r="AN274" s="14">
        <v>0.122840633034639</v>
      </c>
      <c r="AO274" s="14">
        <v>0.12163689765159701</v>
      </c>
      <c r="AP274" s="14"/>
      <c r="AQ274" s="14">
        <v>0.114231421657411</v>
      </c>
      <c r="AR274" s="14">
        <v>0.1237998808184</v>
      </c>
      <c r="AS274" s="14"/>
      <c r="AT274" s="14">
        <v>6.9349899391061995E-2</v>
      </c>
      <c r="AU274" s="14">
        <v>0.14406936868088299</v>
      </c>
      <c r="AV274" s="14">
        <v>6.9563090796128796E-2</v>
      </c>
      <c r="AW274" s="14"/>
      <c r="AX274" s="14">
        <v>0.13808572542251901</v>
      </c>
    </row>
    <row r="275" spans="2:50" x14ac:dyDescent="0.3"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</row>
    <row r="276" spans="2:50" x14ac:dyDescent="0.3">
      <c r="B276" s="6" t="s">
        <v>94</v>
      </c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</row>
    <row r="277" spans="2:50" x14ac:dyDescent="0.3">
      <c r="B277" s="24" t="s">
        <v>82</v>
      </c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</row>
    <row r="278" spans="2:50" x14ac:dyDescent="0.3">
      <c r="B278" t="s">
        <v>166</v>
      </c>
      <c r="C278" s="14">
        <v>0.132083916124001</v>
      </c>
      <c r="D278" s="14">
        <v>0.16384080284531599</v>
      </c>
      <c r="E278" s="14">
        <v>0.10071211537999999</v>
      </c>
      <c r="F278" s="14"/>
      <c r="G278" s="14">
        <v>0.16554883176785601</v>
      </c>
      <c r="H278" s="14">
        <v>0.176343752027107</v>
      </c>
      <c r="I278" s="14">
        <v>0.132282574077665</v>
      </c>
      <c r="J278" s="14">
        <v>0.138728128644623</v>
      </c>
      <c r="K278" s="14">
        <v>9.20331361815383E-2</v>
      </c>
      <c r="L278" s="14">
        <v>0.10169689764934201</v>
      </c>
      <c r="M278" s="14"/>
      <c r="N278" s="14">
        <v>0.13742065734061801</v>
      </c>
      <c r="O278" s="14">
        <v>0.11074515326816101</v>
      </c>
      <c r="P278" s="14">
        <v>0.119783914814951</v>
      </c>
      <c r="Q278" s="14">
        <v>0.149188859815713</v>
      </c>
      <c r="R278" s="14"/>
      <c r="S278" s="14">
        <v>0.13022670729334401</v>
      </c>
      <c r="T278" s="14">
        <v>0.150057592456211</v>
      </c>
      <c r="U278" s="14">
        <v>0.107081982210998</v>
      </c>
      <c r="V278" s="14"/>
      <c r="W278" s="14">
        <v>0.15356240108541</v>
      </c>
      <c r="X278" s="14">
        <v>0.117790635095052</v>
      </c>
      <c r="Y278" s="14">
        <v>0.117737781391902</v>
      </c>
      <c r="Z278" s="14"/>
      <c r="AA278" s="14">
        <v>0.212228742986319</v>
      </c>
      <c r="AB278" s="14">
        <v>0.13545613704999901</v>
      </c>
      <c r="AC278" s="14">
        <v>0.12997000294382</v>
      </c>
      <c r="AD278" s="14">
        <v>9.3449671112479996E-2</v>
      </c>
      <c r="AE278" s="14">
        <v>0.15385579202320199</v>
      </c>
      <c r="AF278" s="14">
        <v>0.128709357104691</v>
      </c>
      <c r="AG278" s="14">
        <v>0.14331475375633601</v>
      </c>
      <c r="AH278" s="14">
        <v>0.15418813241621801</v>
      </c>
      <c r="AI278" s="14">
        <v>0.16198341775074199</v>
      </c>
      <c r="AJ278" s="14">
        <v>0.14364267528605401</v>
      </c>
      <c r="AK278" s="14">
        <v>8.5808526769782095E-2</v>
      </c>
      <c r="AL278" s="14">
        <v>0</v>
      </c>
      <c r="AM278" s="14"/>
      <c r="AN278" s="14">
        <v>0.135383998695668</v>
      </c>
      <c r="AO278" s="14">
        <v>0.130720468969412</v>
      </c>
      <c r="AP278" s="14"/>
      <c r="AQ278" s="14">
        <v>0.122360437957881</v>
      </c>
      <c r="AR278" s="14">
        <v>0.1343539729554</v>
      </c>
      <c r="AS278" s="14"/>
      <c r="AT278" s="14">
        <v>0.113002094082977</v>
      </c>
      <c r="AU278" s="14">
        <v>0.108065462432979</v>
      </c>
      <c r="AV278" s="14">
        <v>0.175642435541327</v>
      </c>
      <c r="AW278" s="14"/>
      <c r="AX278" s="14">
        <v>0.130230174879434</v>
      </c>
    </row>
    <row r="279" spans="2:50" x14ac:dyDescent="0.3">
      <c r="B279" t="s">
        <v>167</v>
      </c>
      <c r="C279" s="14">
        <v>0.55166567540182498</v>
      </c>
      <c r="D279" s="14">
        <v>0.57976460975680799</v>
      </c>
      <c r="E279" s="14">
        <v>0.52610862458677699</v>
      </c>
      <c r="F279" s="14"/>
      <c r="G279" s="14">
        <v>0.478861296773122</v>
      </c>
      <c r="H279" s="14">
        <v>0.55400424552778804</v>
      </c>
      <c r="I279" s="14">
        <v>0.55919209217755395</v>
      </c>
      <c r="J279" s="14">
        <v>0.50587742367557098</v>
      </c>
      <c r="K279" s="14">
        <v>0.56399668441242601</v>
      </c>
      <c r="L279" s="14">
        <v>0.61029689458768099</v>
      </c>
      <c r="M279" s="14"/>
      <c r="N279" s="14">
        <v>0.58156969559737903</v>
      </c>
      <c r="O279" s="14">
        <v>0.58177399362024695</v>
      </c>
      <c r="P279" s="14">
        <v>0.55529673601076102</v>
      </c>
      <c r="Q279" s="14">
        <v>0.519281104594426</v>
      </c>
      <c r="R279" s="14"/>
      <c r="S279" s="14">
        <v>0.621167800520253</v>
      </c>
      <c r="T279" s="14">
        <v>0.50017742273938304</v>
      </c>
      <c r="U279" s="14">
        <v>0.56580088946865603</v>
      </c>
      <c r="V279" s="14"/>
      <c r="W279" s="14">
        <v>0.494345796485263</v>
      </c>
      <c r="X279" s="14">
        <v>0.66705176602416005</v>
      </c>
      <c r="Y279" s="14">
        <v>0.43816079773325201</v>
      </c>
      <c r="Z279" s="14"/>
      <c r="AA279" s="14">
        <v>0.230825345812285</v>
      </c>
      <c r="AB279" s="14">
        <v>0.40277519058954597</v>
      </c>
      <c r="AC279" s="14">
        <v>0.50245796124416298</v>
      </c>
      <c r="AD279" s="14">
        <v>0.55858919712213995</v>
      </c>
      <c r="AE279" s="14">
        <v>0.59990695287898099</v>
      </c>
      <c r="AF279" s="14">
        <v>0.64209419682179902</v>
      </c>
      <c r="AG279" s="14">
        <v>0.55868733356901401</v>
      </c>
      <c r="AH279" s="14">
        <v>0.66758105127786604</v>
      </c>
      <c r="AI279" s="14">
        <v>0.60713938859699601</v>
      </c>
      <c r="AJ279" s="14">
        <v>0.63738828204938103</v>
      </c>
      <c r="AK279" s="14">
        <v>0.273608228817664</v>
      </c>
      <c r="AL279" s="14">
        <v>0.50850307774813996</v>
      </c>
      <c r="AM279" s="14"/>
      <c r="AN279" s="14">
        <v>0.55123297570971697</v>
      </c>
      <c r="AO279" s="14">
        <v>0.55184444764499896</v>
      </c>
      <c r="AP279" s="14"/>
      <c r="AQ279" s="14">
        <v>0.60087491483467304</v>
      </c>
      <c r="AR279" s="14">
        <v>0.54017721744120695</v>
      </c>
      <c r="AS279" s="14"/>
      <c r="AT279" s="14">
        <v>0.70115012156156098</v>
      </c>
      <c r="AU279" s="14">
        <v>0.58002351405776698</v>
      </c>
      <c r="AV279" s="14">
        <v>0.47938374948652401</v>
      </c>
      <c r="AW279" s="14"/>
      <c r="AX279" s="14">
        <v>0.46108745087553299</v>
      </c>
    </row>
    <row r="280" spans="2:50" x14ac:dyDescent="0.3">
      <c r="B280" t="s">
        <v>168</v>
      </c>
      <c r="C280" s="14">
        <v>0.14836061304145901</v>
      </c>
      <c r="D280" s="14">
        <v>0.17447128814925</v>
      </c>
      <c r="E280" s="14">
        <v>0.124776856044493</v>
      </c>
      <c r="F280" s="14"/>
      <c r="G280" s="14">
        <v>0.15834536443359501</v>
      </c>
      <c r="H280" s="14">
        <v>0.139950560416155</v>
      </c>
      <c r="I280" s="14">
        <v>0.15182214578171199</v>
      </c>
      <c r="J280" s="14">
        <v>0.155524705095821</v>
      </c>
      <c r="K280" s="14">
        <v>0.15100431812752499</v>
      </c>
      <c r="L280" s="14">
        <v>0.139639396187902</v>
      </c>
      <c r="M280" s="14"/>
      <c r="N280" s="14">
        <v>0.14832348083251101</v>
      </c>
      <c r="O280" s="14">
        <v>0.145439558000552</v>
      </c>
      <c r="P280" s="14">
        <v>0.17170132713682701</v>
      </c>
      <c r="Q280" s="14">
        <v>0.134152133222148</v>
      </c>
      <c r="R280" s="14"/>
      <c r="S280" s="14">
        <v>0.11728007544953201</v>
      </c>
      <c r="T280" s="14">
        <v>0.20198132395108401</v>
      </c>
      <c r="U280" s="14">
        <v>0.145501486737697</v>
      </c>
      <c r="V280" s="14"/>
      <c r="W280" s="14">
        <v>0.22402072291344399</v>
      </c>
      <c r="X280" s="14">
        <v>0.102702031911782</v>
      </c>
      <c r="Y280" s="14">
        <v>9.5302270187918495E-2</v>
      </c>
      <c r="Z280" s="14"/>
      <c r="AA280" s="14">
        <v>0.12804819904039499</v>
      </c>
      <c r="AB280" s="14">
        <v>0.13289318625420901</v>
      </c>
      <c r="AC280" s="14">
        <v>0.135730825104626</v>
      </c>
      <c r="AD280" s="14">
        <v>0.12690829140301799</v>
      </c>
      <c r="AE280" s="14">
        <v>0.12461604705799401</v>
      </c>
      <c r="AF280" s="14">
        <v>0.145510622022688</v>
      </c>
      <c r="AG280" s="14">
        <v>0.20572725275107401</v>
      </c>
      <c r="AH280" s="14">
        <v>0.15208148862087401</v>
      </c>
      <c r="AI280" s="14">
        <v>0.18475314987525299</v>
      </c>
      <c r="AJ280" s="14">
        <v>0.18600932016653701</v>
      </c>
      <c r="AK280" s="14">
        <v>0.227413590375078</v>
      </c>
      <c r="AL280" s="14">
        <v>0.49149692225185998</v>
      </c>
      <c r="AM280" s="14"/>
      <c r="AN280" s="14">
        <v>0.149912826544119</v>
      </c>
      <c r="AO280" s="14">
        <v>0.14771930754756499</v>
      </c>
      <c r="AP280" s="14"/>
      <c r="AQ280" s="14">
        <v>0.11881085567206</v>
      </c>
      <c r="AR280" s="14">
        <v>0.15525934078440801</v>
      </c>
      <c r="AS280" s="14"/>
      <c r="AT280" s="14">
        <v>9.0439386531562305E-2</v>
      </c>
      <c r="AU280" s="14">
        <v>0.111542491384818</v>
      </c>
      <c r="AV280" s="14">
        <v>0.23730930085145499</v>
      </c>
      <c r="AW280" s="14"/>
      <c r="AX280" s="14">
        <v>0.230496576800993</v>
      </c>
    </row>
    <row r="281" spans="2:50" x14ac:dyDescent="0.3">
      <c r="B281" t="s">
        <v>79</v>
      </c>
      <c r="C281" s="14">
        <v>0.16788979543271401</v>
      </c>
      <c r="D281" s="14">
        <v>8.1923299248625903E-2</v>
      </c>
      <c r="E281" s="14">
        <v>0.24840240398872901</v>
      </c>
      <c r="F281" s="14"/>
      <c r="G281" s="14">
        <v>0.19724450702542701</v>
      </c>
      <c r="H281" s="14">
        <v>0.12970144202894901</v>
      </c>
      <c r="I281" s="14">
        <v>0.15670318796306901</v>
      </c>
      <c r="J281" s="14">
        <v>0.19986974258398599</v>
      </c>
      <c r="K281" s="14">
        <v>0.19296586127851001</v>
      </c>
      <c r="L281" s="14">
        <v>0.148366811575074</v>
      </c>
      <c r="M281" s="14"/>
      <c r="N281" s="14">
        <v>0.132686166229491</v>
      </c>
      <c r="O281" s="14">
        <v>0.16204129511104001</v>
      </c>
      <c r="P281" s="14">
        <v>0.15321802203746199</v>
      </c>
      <c r="Q281" s="14">
        <v>0.19737790236771199</v>
      </c>
      <c r="R281" s="14"/>
      <c r="S281" s="14">
        <v>0.13132541673687101</v>
      </c>
      <c r="T281" s="14">
        <v>0.14778366085332301</v>
      </c>
      <c r="U281" s="14">
        <v>0.18161564158265001</v>
      </c>
      <c r="V281" s="14"/>
      <c r="W281" s="14">
        <v>0.12807107951588301</v>
      </c>
      <c r="X281" s="14">
        <v>0.11245556696900499</v>
      </c>
      <c r="Y281" s="14">
        <v>0.34879915068692802</v>
      </c>
      <c r="Z281" s="14"/>
      <c r="AA281" s="14">
        <v>0.42889771216100098</v>
      </c>
      <c r="AB281" s="14">
        <v>0.32887548610624601</v>
      </c>
      <c r="AC281" s="14">
        <v>0.231841210707391</v>
      </c>
      <c r="AD281" s="14">
        <v>0.221052840362363</v>
      </c>
      <c r="AE281" s="14">
        <v>0.121621208039823</v>
      </c>
      <c r="AF281" s="14">
        <v>8.3685824050822699E-2</v>
      </c>
      <c r="AG281" s="14">
        <v>9.2270659923575901E-2</v>
      </c>
      <c r="AH281" s="14">
        <v>2.6149327685041499E-2</v>
      </c>
      <c r="AI281" s="14">
        <v>4.6124043777008399E-2</v>
      </c>
      <c r="AJ281" s="14">
        <v>3.2959722498027401E-2</v>
      </c>
      <c r="AK281" s="14">
        <v>0.41316965403747602</v>
      </c>
      <c r="AL281" s="14">
        <v>0</v>
      </c>
      <c r="AM281" s="14"/>
      <c r="AN281" s="14">
        <v>0.16347019905049601</v>
      </c>
      <c r="AO281" s="14">
        <v>0.169715775838024</v>
      </c>
      <c r="AP281" s="14"/>
      <c r="AQ281" s="14">
        <v>0.15795379153538699</v>
      </c>
      <c r="AR281" s="14">
        <v>0.17020946881898499</v>
      </c>
      <c r="AS281" s="14"/>
      <c r="AT281" s="14">
        <v>9.5408397823899593E-2</v>
      </c>
      <c r="AU281" s="14">
        <v>0.20036853212443601</v>
      </c>
      <c r="AV281" s="14">
        <v>0.107664514120694</v>
      </c>
      <c r="AW281" s="14"/>
      <c r="AX281" s="14">
        <v>0.17818579744404001</v>
      </c>
    </row>
    <row r="282" spans="2:50" x14ac:dyDescent="0.3"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</row>
    <row r="283" spans="2:50" x14ac:dyDescent="0.3">
      <c r="B283" s="6" t="s">
        <v>94</v>
      </c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</row>
    <row r="284" spans="2:50" x14ac:dyDescent="0.3">
      <c r="B284" s="24" t="s">
        <v>82</v>
      </c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</row>
    <row r="285" spans="2:50" x14ac:dyDescent="0.3">
      <c r="B285" t="s">
        <v>169</v>
      </c>
      <c r="C285" s="14">
        <v>0.12078816586447701</v>
      </c>
      <c r="D285" s="14">
        <v>0.15487717652043101</v>
      </c>
      <c r="E285" s="14">
        <v>8.8386211326925895E-2</v>
      </c>
      <c r="F285" s="14"/>
      <c r="G285" s="14">
        <v>0.13182471658763001</v>
      </c>
      <c r="H285" s="14">
        <v>0.21488527923032999</v>
      </c>
      <c r="I285" s="14">
        <v>0.115190620105002</v>
      </c>
      <c r="J285" s="14">
        <v>9.18851931903166E-2</v>
      </c>
      <c r="K285" s="14">
        <v>8.9142849019720902E-2</v>
      </c>
      <c r="L285" s="14">
        <v>8.5739564076389704E-2</v>
      </c>
      <c r="M285" s="14"/>
      <c r="N285" s="14">
        <v>0.132090743255459</v>
      </c>
      <c r="O285" s="14">
        <v>0.102154100779943</v>
      </c>
      <c r="P285" s="14">
        <v>0.112696896061389</v>
      </c>
      <c r="Q285" s="14">
        <v>0.130825269209664</v>
      </c>
      <c r="R285" s="14"/>
      <c r="S285" s="14">
        <v>0.12988238898479201</v>
      </c>
      <c r="T285" s="14">
        <v>0.138935490581787</v>
      </c>
      <c r="U285" s="14">
        <v>9.1162611122315898E-2</v>
      </c>
      <c r="V285" s="14"/>
      <c r="W285" s="14">
        <v>0.143065017748011</v>
      </c>
      <c r="X285" s="14">
        <v>0.113489469356174</v>
      </c>
      <c r="Y285" s="14">
        <v>8.8619659197077302E-2</v>
      </c>
      <c r="Z285" s="14"/>
      <c r="AA285" s="14">
        <v>0.11131630843538801</v>
      </c>
      <c r="AB285" s="14">
        <v>0.146705124155178</v>
      </c>
      <c r="AC285" s="14">
        <v>9.5531574071484202E-2</v>
      </c>
      <c r="AD285" s="14">
        <v>9.9076333888235696E-2</v>
      </c>
      <c r="AE285" s="14">
        <v>0.121071344167253</v>
      </c>
      <c r="AF285" s="14">
        <v>0.10795989635351599</v>
      </c>
      <c r="AG285" s="14">
        <v>0.15136444420142001</v>
      </c>
      <c r="AH285" s="14">
        <v>0.123946235216118</v>
      </c>
      <c r="AI285" s="14">
        <v>0.19727206834754399</v>
      </c>
      <c r="AJ285" s="14">
        <v>0.11286244061970201</v>
      </c>
      <c r="AK285" s="14">
        <v>0.28008030894349201</v>
      </c>
      <c r="AL285" s="14">
        <v>0.37030584289388602</v>
      </c>
      <c r="AM285" s="14"/>
      <c r="AN285" s="14">
        <v>0.119166921226113</v>
      </c>
      <c r="AO285" s="14">
        <v>0.12145799194945001</v>
      </c>
      <c r="AP285" s="14"/>
      <c r="AQ285" s="14">
        <v>0.12157281812107</v>
      </c>
      <c r="AR285" s="14">
        <v>0.12060497984966601</v>
      </c>
      <c r="AS285" s="14"/>
      <c r="AT285" s="14">
        <v>9.4952321209081994E-2</v>
      </c>
      <c r="AU285" s="14">
        <v>0.104178538422736</v>
      </c>
      <c r="AV285" s="14">
        <v>0.16801130664528199</v>
      </c>
      <c r="AW285" s="14"/>
      <c r="AX285" s="14">
        <v>0.11787637515626399</v>
      </c>
    </row>
    <row r="286" spans="2:50" x14ac:dyDescent="0.3">
      <c r="B286" t="s">
        <v>170</v>
      </c>
      <c r="C286" s="14">
        <v>0.54960867473657904</v>
      </c>
      <c r="D286" s="14">
        <v>0.546863439317539</v>
      </c>
      <c r="E286" s="14">
        <v>0.55328674164586</v>
      </c>
      <c r="F286" s="14"/>
      <c r="G286" s="14">
        <v>0.50138288054818403</v>
      </c>
      <c r="H286" s="14">
        <v>0.49043399062163301</v>
      </c>
      <c r="I286" s="14">
        <v>0.560625577464401</v>
      </c>
      <c r="J286" s="14">
        <v>0.52448995489773997</v>
      </c>
      <c r="K286" s="14">
        <v>0.58174403284787901</v>
      </c>
      <c r="L286" s="14">
        <v>0.61253745602855902</v>
      </c>
      <c r="M286" s="14"/>
      <c r="N286" s="14">
        <v>0.59242731574820795</v>
      </c>
      <c r="O286" s="14">
        <v>0.55781316617763299</v>
      </c>
      <c r="P286" s="14">
        <v>0.54161206794079397</v>
      </c>
      <c r="Q286" s="14">
        <v>0.53062644130033998</v>
      </c>
      <c r="R286" s="14"/>
      <c r="S286" s="14">
        <v>0.62644368379066795</v>
      </c>
      <c r="T286" s="14">
        <v>0.48525145679639398</v>
      </c>
      <c r="U286" s="14">
        <v>0.56854675936588295</v>
      </c>
      <c r="V286" s="14"/>
      <c r="W286" s="14">
        <v>0.48526436535669998</v>
      </c>
      <c r="X286" s="14">
        <v>0.66279315247697701</v>
      </c>
      <c r="Y286" s="14">
        <v>0.448594315903934</v>
      </c>
      <c r="Z286" s="14"/>
      <c r="AA286" s="14">
        <v>0.216670320585443</v>
      </c>
      <c r="AB286" s="14">
        <v>0.44329040599717301</v>
      </c>
      <c r="AC286" s="14">
        <v>0.53622426413625002</v>
      </c>
      <c r="AD286" s="14">
        <v>0.55109525330801201</v>
      </c>
      <c r="AE286" s="14">
        <v>0.60923958366645103</v>
      </c>
      <c r="AF286" s="14">
        <v>0.63161082986800499</v>
      </c>
      <c r="AG286" s="14">
        <v>0.54137647982828296</v>
      </c>
      <c r="AH286" s="14">
        <v>0.60264246988709202</v>
      </c>
      <c r="AI286" s="14">
        <v>0.56245910476842598</v>
      </c>
      <c r="AJ286" s="14">
        <v>0.661116476091686</v>
      </c>
      <c r="AK286" s="14">
        <v>0.273608228817664</v>
      </c>
      <c r="AL286" s="14">
        <v>0.50850307774813996</v>
      </c>
      <c r="AM286" s="14"/>
      <c r="AN286" s="14">
        <v>0.55069668555401896</v>
      </c>
      <c r="AO286" s="14">
        <v>0.549159157119675</v>
      </c>
      <c r="AP286" s="14"/>
      <c r="AQ286" s="14">
        <v>0.57271945494027499</v>
      </c>
      <c r="AR286" s="14">
        <v>0.54421319962118797</v>
      </c>
      <c r="AS286" s="14"/>
      <c r="AT286" s="14">
        <v>0.67173326378535103</v>
      </c>
      <c r="AU286" s="14">
        <v>0.58864416418355203</v>
      </c>
      <c r="AV286" s="14">
        <v>0.48164185184112102</v>
      </c>
      <c r="AW286" s="14"/>
      <c r="AX286" s="14">
        <v>0.46340424345518699</v>
      </c>
    </row>
    <row r="287" spans="2:50" x14ac:dyDescent="0.3">
      <c r="B287" t="s">
        <v>171</v>
      </c>
      <c r="C287" s="14">
        <v>0.16516873317629799</v>
      </c>
      <c r="D287" s="14">
        <v>0.21217139420579201</v>
      </c>
      <c r="E287" s="14">
        <v>0.120634043401517</v>
      </c>
      <c r="F287" s="14"/>
      <c r="G287" s="14">
        <v>0.16238904886630801</v>
      </c>
      <c r="H287" s="14">
        <v>0.159878795965047</v>
      </c>
      <c r="I287" s="14">
        <v>0.17222007316219201</v>
      </c>
      <c r="J287" s="14">
        <v>0.18799375660141601</v>
      </c>
      <c r="K287" s="14">
        <v>0.15052639467205201</v>
      </c>
      <c r="L287" s="14">
        <v>0.159968372705696</v>
      </c>
      <c r="M287" s="14"/>
      <c r="N287" s="14">
        <v>0.11771309863396601</v>
      </c>
      <c r="O287" s="14">
        <v>0.161347261957791</v>
      </c>
      <c r="P287" s="14">
        <v>0.20135071039962199</v>
      </c>
      <c r="Q287" s="14">
        <v>0.16495703985871299</v>
      </c>
      <c r="R287" s="14"/>
      <c r="S287" s="14">
        <v>0.12767720274109001</v>
      </c>
      <c r="T287" s="14">
        <v>0.22437815906318601</v>
      </c>
      <c r="U287" s="14">
        <v>0.15487234051437501</v>
      </c>
      <c r="V287" s="14"/>
      <c r="W287" s="14">
        <v>0.23963529293413299</v>
      </c>
      <c r="X287" s="14">
        <v>0.12031767449384299</v>
      </c>
      <c r="Y287" s="14">
        <v>0.116935690862319</v>
      </c>
      <c r="Z287" s="14"/>
      <c r="AA287" s="14">
        <v>0.24347474324053101</v>
      </c>
      <c r="AB287" s="14">
        <v>0.12577643137175701</v>
      </c>
      <c r="AC287" s="14">
        <v>0.144397853008396</v>
      </c>
      <c r="AD287" s="14">
        <v>0.125921156215726</v>
      </c>
      <c r="AE287" s="14">
        <v>0.16501975209415301</v>
      </c>
      <c r="AF287" s="14">
        <v>0.17075693664800801</v>
      </c>
      <c r="AG287" s="14">
        <v>0.224681139791754</v>
      </c>
      <c r="AH287" s="14">
        <v>0.199175920504925</v>
      </c>
      <c r="AI287" s="14">
        <v>0.191310311009698</v>
      </c>
      <c r="AJ287" s="14">
        <v>0.169612207411972</v>
      </c>
      <c r="AK287" s="14">
        <v>0.13005325327155701</v>
      </c>
      <c r="AL287" s="14">
        <v>0.121191079357974</v>
      </c>
      <c r="AM287" s="14"/>
      <c r="AN287" s="14">
        <v>0.17476175251552301</v>
      </c>
      <c r="AO287" s="14">
        <v>0.16120532479546601</v>
      </c>
      <c r="AP287" s="14"/>
      <c r="AQ287" s="14">
        <v>0.14066125563693499</v>
      </c>
      <c r="AR287" s="14">
        <v>0.17089028320789301</v>
      </c>
      <c r="AS287" s="14"/>
      <c r="AT287" s="14">
        <v>0.13096679774571399</v>
      </c>
      <c r="AU287" s="14">
        <v>0.12596252150093801</v>
      </c>
      <c r="AV287" s="14">
        <v>0.24242708213768799</v>
      </c>
      <c r="AW287" s="14"/>
      <c r="AX287" s="14">
        <v>0.23089123039537099</v>
      </c>
    </row>
    <row r="288" spans="2:50" x14ac:dyDescent="0.3">
      <c r="B288" t="s">
        <v>79</v>
      </c>
      <c r="C288" s="14">
        <v>0.16443442622264701</v>
      </c>
      <c r="D288" s="14">
        <v>8.6087989956238106E-2</v>
      </c>
      <c r="E288" s="14">
        <v>0.23769300362569701</v>
      </c>
      <c r="F288" s="14"/>
      <c r="G288" s="14">
        <v>0.20440335399787801</v>
      </c>
      <c r="H288" s="14">
        <v>0.134801934182989</v>
      </c>
      <c r="I288" s="14">
        <v>0.15196372926840501</v>
      </c>
      <c r="J288" s="14">
        <v>0.195631095310528</v>
      </c>
      <c r="K288" s="14">
        <v>0.17858672346034801</v>
      </c>
      <c r="L288" s="14">
        <v>0.14175460718935501</v>
      </c>
      <c r="M288" s="14"/>
      <c r="N288" s="14">
        <v>0.15776884236236599</v>
      </c>
      <c r="O288" s="14">
        <v>0.17868547108463301</v>
      </c>
      <c r="P288" s="14">
        <v>0.14434032559819501</v>
      </c>
      <c r="Q288" s="14">
        <v>0.173591249631283</v>
      </c>
      <c r="R288" s="14"/>
      <c r="S288" s="14">
        <v>0.115996724483451</v>
      </c>
      <c r="T288" s="14">
        <v>0.15143489355863399</v>
      </c>
      <c r="U288" s="14">
        <v>0.18541828899742599</v>
      </c>
      <c r="V288" s="14"/>
      <c r="W288" s="14">
        <v>0.132035323961156</v>
      </c>
      <c r="X288" s="14">
        <v>0.10339970367300599</v>
      </c>
      <c r="Y288" s="14">
        <v>0.34585033403666998</v>
      </c>
      <c r="Z288" s="14"/>
      <c r="AA288" s="14">
        <v>0.42853862773863799</v>
      </c>
      <c r="AB288" s="14">
        <v>0.28422803847589201</v>
      </c>
      <c r="AC288" s="14">
        <v>0.22384630878386999</v>
      </c>
      <c r="AD288" s="14">
        <v>0.22390725658802699</v>
      </c>
      <c r="AE288" s="14">
        <v>0.104669320072143</v>
      </c>
      <c r="AF288" s="14">
        <v>8.9672337130470695E-2</v>
      </c>
      <c r="AG288" s="14">
        <v>8.2577936178542199E-2</v>
      </c>
      <c r="AH288" s="14">
        <v>7.4235374391864298E-2</v>
      </c>
      <c r="AI288" s="14">
        <v>4.8958515874331601E-2</v>
      </c>
      <c r="AJ288" s="14">
        <v>5.6408875876640598E-2</v>
      </c>
      <c r="AK288" s="14">
        <v>0.31625820896728701</v>
      </c>
      <c r="AL288" s="14">
        <v>0</v>
      </c>
      <c r="AM288" s="14"/>
      <c r="AN288" s="14">
        <v>0.15537464070434501</v>
      </c>
      <c r="AO288" s="14">
        <v>0.16817752613540801</v>
      </c>
      <c r="AP288" s="14"/>
      <c r="AQ288" s="14">
        <v>0.16504647130171901</v>
      </c>
      <c r="AR288" s="14">
        <v>0.16429153732125401</v>
      </c>
      <c r="AS288" s="14"/>
      <c r="AT288" s="14">
        <v>0.102347617259853</v>
      </c>
      <c r="AU288" s="14">
        <v>0.18121477589277399</v>
      </c>
      <c r="AV288" s="14">
        <v>0.107919759375909</v>
      </c>
      <c r="AW288" s="14"/>
      <c r="AX288" s="14">
        <v>0.18782815099317801</v>
      </c>
    </row>
    <row r="289" spans="2:50" x14ac:dyDescent="0.3"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</row>
    <row r="290" spans="2:50" x14ac:dyDescent="0.3">
      <c r="B290" s="6" t="s">
        <v>174</v>
      </c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</row>
    <row r="291" spans="2:50" x14ac:dyDescent="0.3">
      <c r="B291" s="24" t="s">
        <v>82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</row>
    <row r="292" spans="2:50" x14ac:dyDescent="0.3">
      <c r="B292" t="s">
        <v>139</v>
      </c>
      <c r="C292" s="14">
        <v>0.37831065704949801</v>
      </c>
      <c r="D292" s="14">
        <v>0.39827125645643102</v>
      </c>
      <c r="E292" s="14">
        <v>0.35907578144688401</v>
      </c>
      <c r="F292" s="14"/>
      <c r="G292" s="14">
        <v>0.39025172021853999</v>
      </c>
      <c r="H292" s="14">
        <v>0.41554480032434099</v>
      </c>
      <c r="I292" s="14">
        <v>0.381827983253199</v>
      </c>
      <c r="J292" s="14">
        <v>0.39443097502433699</v>
      </c>
      <c r="K292" s="14">
        <v>0.34794097513274203</v>
      </c>
      <c r="L292" s="14">
        <v>0.34881439665758301</v>
      </c>
      <c r="M292" s="14"/>
      <c r="N292" s="14">
        <v>0.39764267777463902</v>
      </c>
      <c r="O292" s="14">
        <v>0.35358120737159798</v>
      </c>
      <c r="P292" s="14">
        <v>0.360627052628398</v>
      </c>
      <c r="Q292" s="14">
        <v>0.39429622667626701</v>
      </c>
      <c r="R292" s="14"/>
      <c r="S292" s="14">
        <v>0.39882733106899598</v>
      </c>
      <c r="T292" s="14">
        <v>0.38039898031101199</v>
      </c>
      <c r="U292" s="14">
        <v>0.356377764541633</v>
      </c>
      <c r="V292" s="14"/>
      <c r="W292" s="14">
        <v>0.36978753385617003</v>
      </c>
      <c r="X292" s="14">
        <v>0.39598734574744399</v>
      </c>
      <c r="Y292" s="14">
        <v>0.37976689157275401</v>
      </c>
      <c r="Z292" s="14"/>
      <c r="AA292" s="14">
        <v>0.25010141288480803</v>
      </c>
      <c r="AB292" s="14">
        <v>0.35075367212963099</v>
      </c>
      <c r="AC292" s="14">
        <v>0.388290619750017</v>
      </c>
      <c r="AD292" s="14">
        <v>0.388180666795782</v>
      </c>
      <c r="AE292" s="14">
        <v>0.38582846368813201</v>
      </c>
      <c r="AF292" s="14">
        <v>0.38999848248017499</v>
      </c>
      <c r="AG292" s="14">
        <v>0.38983286322694799</v>
      </c>
      <c r="AH292" s="14">
        <v>0.41848327560892701</v>
      </c>
      <c r="AI292" s="14">
        <v>0.32428810101198002</v>
      </c>
      <c r="AJ292" s="14">
        <v>0.43562968969547999</v>
      </c>
      <c r="AK292" s="14">
        <v>0.37401029829906501</v>
      </c>
      <c r="AL292" s="14">
        <v>0</v>
      </c>
      <c r="AM292" s="14"/>
      <c r="AN292" s="14">
        <v>0.359660702587767</v>
      </c>
      <c r="AO292" s="14">
        <v>0.38601598768648698</v>
      </c>
      <c r="AP292" s="14"/>
      <c r="AQ292" s="14">
        <v>0.38371442873572797</v>
      </c>
      <c r="AR292" s="14">
        <v>0.37704908494308997</v>
      </c>
      <c r="AS292" s="14"/>
      <c r="AT292" s="14">
        <v>0.405640172481054</v>
      </c>
      <c r="AU292" s="14">
        <v>0.40263986695419102</v>
      </c>
      <c r="AV292" s="14">
        <v>0.36286498245814403</v>
      </c>
      <c r="AW292" s="14"/>
      <c r="AX292" s="14">
        <v>0.33314081710572202</v>
      </c>
    </row>
    <row r="293" spans="2:50" x14ac:dyDescent="0.3">
      <c r="B293" t="s">
        <v>172</v>
      </c>
      <c r="C293" s="14">
        <v>7.3476506970778205E-2</v>
      </c>
      <c r="D293" s="14">
        <v>8.6884050862342896E-2</v>
      </c>
      <c r="E293" s="14">
        <v>6.03122218886765E-2</v>
      </c>
      <c r="F293" s="14"/>
      <c r="G293" s="14">
        <v>8.3096554898566002E-2</v>
      </c>
      <c r="H293" s="14">
        <v>0.10654640604207299</v>
      </c>
      <c r="I293" s="14">
        <v>8.7118216686775898E-2</v>
      </c>
      <c r="J293" s="14">
        <v>6.6938424455681905E-2</v>
      </c>
      <c r="K293" s="14">
        <v>7.5348111599540094E-2</v>
      </c>
      <c r="L293" s="14">
        <v>3.2922646052284302E-2</v>
      </c>
      <c r="M293" s="14"/>
      <c r="N293" s="14">
        <v>7.4997201418038104E-2</v>
      </c>
      <c r="O293" s="14">
        <v>6.7593528968719896E-2</v>
      </c>
      <c r="P293" s="14">
        <v>7.6993613876356101E-2</v>
      </c>
      <c r="Q293" s="14">
        <v>7.3501206762454405E-2</v>
      </c>
      <c r="R293" s="14"/>
      <c r="S293" s="14">
        <v>6.2110378639853803E-2</v>
      </c>
      <c r="T293" s="14">
        <v>9.8581924195470599E-2</v>
      </c>
      <c r="U293" s="14">
        <v>6.7127710227322002E-2</v>
      </c>
      <c r="V293" s="14"/>
      <c r="W293" s="14">
        <v>0.100646741969832</v>
      </c>
      <c r="X293" s="14">
        <v>5.4704538334729498E-2</v>
      </c>
      <c r="Y293" s="14">
        <v>7.1090902542702894E-2</v>
      </c>
      <c r="Z293" s="14"/>
      <c r="AA293" s="14">
        <v>6.0538503521217098E-2</v>
      </c>
      <c r="AB293" s="14">
        <v>5.9600262187777503E-2</v>
      </c>
      <c r="AC293" s="14">
        <v>9.6894596195697E-2</v>
      </c>
      <c r="AD293" s="14">
        <v>6.5189687047800995E-2</v>
      </c>
      <c r="AE293" s="14">
        <v>6.3969977119202201E-2</v>
      </c>
      <c r="AF293" s="14">
        <v>7.1648434503889302E-2</v>
      </c>
      <c r="AG293" s="14">
        <v>9.2913960034027798E-2</v>
      </c>
      <c r="AH293" s="14">
        <v>4.9354068647912301E-2</v>
      </c>
      <c r="AI293" s="14">
        <v>0.12763176957463801</v>
      </c>
      <c r="AJ293" s="14">
        <v>7.0153372513688403E-2</v>
      </c>
      <c r="AK293" s="14">
        <v>0.13005325327155701</v>
      </c>
      <c r="AL293" s="14">
        <v>0.12183196820239001</v>
      </c>
      <c r="AM293" s="14"/>
      <c r="AN293" s="14">
        <v>8.7296548756416598E-2</v>
      </c>
      <c r="AO293" s="14">
        <v>6.7766681158932002E-2</v>
      </c>
      <c r="AP293" s="14"/>
      <c r="AQ293" s="14">
        <v>6.7000101508969595E-2</v>
      </c>
      <c r="AR293" s="14">
        <v>7.4988497660767206E-2</v>
      </c>
      <c r="AS293" s="14"/>
      <c r="AT293" s="14">
        <v>3.5230978072929797E-2</v>
      </c>
      <c r="AU293" s="14">
        <v>6.8320974328865094E-2</v>
      </c>
      <c r="AV293" s="14">
        <v>0.11023070461185</v>
      </c>
      <c r="AW293" s="14"/>
      <c r="AX293" s="14">
        <v>9.4018704545106593E-2</v>
      </c>
    </row>
    <row r="294" spans="2:50" x14ac:dyDescent="0.3">
      <c r="B294" t="s">
        <v>136</v>
      </c>
      <c r="C294" s="14">
        <v>0.18769371175918501</v>
      </c>
      <c r="D294" s="14">
        <v>0.170607318374562</v>
      </c>
      <c r="E294" s="14">
        <v>0.2034996770368</v>
      </c>
      <c r="F294" s="14"/>
      <c r="G294" s="14">
        <v>0.10515405353563401</v>
      </c>
      <c r="H294" s="14">
        <v>0.1135918008157</v>
      </c>
      <c r="I294" s="14">
        <v>0.156235958050019</v>
      </c>
      <c r="J294" s="14">
        <v>0.176580163466622</v>
      </c>
      <c r="K294" s="14">
        <v>0.222279576287474</v>
      </c>
      <c r="L294" s="14">
        <v>0.303108540978063</v>
      </c>
      <c r="M294" s="14"/>
      <c r="N294" s="14">
        <v>0.23483454394478701</v>
      </c>
      <c r="O294" s="14">
        <v>0.20844273607580899</v>
      </c>
      <c r="P294" s="14">
        <v>0.16906340895539201</v>
      </c>
      <c r="Q294" s="14">
        <v>0.16723528930332801</v>
      </c>
      <c r="R294" s="14"/>
      <c r="S294" s="14">
        <v>0.23033106645986201</v>
      </c>
      <c r="T294" s="14">
        <v>0.167761702082561</v>
      </c>
      <c r="U294" s="14">
        <v>0.16786980883994601</v>
      </c>
      <c r="V294" s="14"/>
      <c r="W294" s="14">
        <v>0.16182986857901899</v>
      </c>
      <c r="X294" s="14">
        <v>0.250771421730066</v>
      </c>
      <c r="Y294" s="14">
        <v>8.9291763421480694E-2</v>
      </c>
      <c r="Z294" s="14"/>
      <c r="AA294" s="14">
        <v>6.8469674335278494E-2</v>
      </c>
      <c r="AB294" s="14">
        <v>0.211512247529378</v>
      </c>
      <c r="AC294" s="14">
        <v>0.18884004739667201</v>
      </c>
      <c r="AD294" s="14">
        <v>0.19949694756006101</v>
      </c>
      <c r="AE294" s="14">
        <v>0.186186230525965</v>
      </c>
      <c r="AF294" s="14">
        <v>0.20464122046184899</v>
      </c>
      <c r="AG294" s="14">
        <v>0.17244542465741799</v>
      </c>
      <c r="AH294" s="14">
        <v>0.17984341993758499</v>
      </c>
      <c r="AI294" s="14">
        <v>0.20170107434694701</v>
      </c>
      <c r="AJ294" s="14">
        <v>0.17989086295803799</v>
      </c>
      <c r="AK294" s="14">
        <v>0.11099095015844899</v>
      </c>
      <c r="AL294" s="14">
        <v>0.24607047940083701</v>
      </c>
      <c r="AM294" s="14"/>
      <c r="AN294" s="14">
        <v>0.179849742893257</v>
      </c>
      <c r="AO294" s="14">
        <v>0.190934490375682</v>
      </c>
      <c r="AP294" s="14"/>
      <c r="AQ294" s="14">
        <v>0.24775243028337801</v>
      </c>
      <c r="AR294" s="14">
        <v>0.17367231921408499</v>
      </c>
      <c r="AS294" s="14"/>
      <c r="AT294" s="14">
        <v>0.25471751616274302</v>
      </c>
      <c r="AU294" s="14">
        <v>0.17554632421617</v>
      </c>
      <c r="AV294" s="14">
        <v>0.17358194167958699</v>
      </c>
      <c r="AW294" s="14"/>
      <c r="AX294" s="14">
        <v>0.198487542402912</v>
      </c>
    </row>
    <row r="295" spans="2:50" x14ac:dyDescent="0.3">
      <c r="B295" t="s">
        <v>173</v>
      </c>
      <c r="C295" s="14">
        <v>0.114789925653406</v>
      </c>
      <c r="D295" s="14">
        <v>0.13893946301219401</v>
      </c>
      <c r="E295" s="14">
        <v>9.2799340294856994E-2</v>
      </c>
      <c r="F295" s="14"/>
      <c r="G295" s="14">
        <v>0.12301665510972901</v>
      </c>
      <c r="H295" s="14">
        <v>0.151096287761781</v>
      </c>
      <c r="I295" s="14">
        <v>0.12832610091730101</v>
      </c>
      <c r="J295" s="14">
        <v>0.10502319776268899</v>
      </c>
      <c r="K295" s="14">
        <v>7.70218951796727E-2</v>
      </c>
      <c r="L295" s="14">
        <v>0.105827684528867</v>
      </c>
      <c r="M295" s="14"/>
      <c r="N295" s="14">
        <v>8.2173268822799198E-2</v>
      </c>
      <c r="O295" s="14">
        <v>0.104231725183761</v>
      </c>
      <c r="P295" s="14">
        <v>0.14951215178939101</v>
      </c>
      <c r="Q295" s="14">
        <v>0.11218315036828599</v>
      </c>
      <c r="R295" s="14"/>
      <c r="S295" s="14">
        <v>0.104377524605553</v>
      </c>
      <c r="T295" s="14">
        <v>0.13663915759709899</v>
      </c>
      <c r="U295" s="14">
        <v>0.116123188212839</v>
      </c>
      <c r="V295" s="14"/>
      <c r="W295" s="14">
        <v>0.15528333509981901</v>
      </c>
      <c r="X295" s="14">
        <v>0.103518705965187</v>
      </c>
      <c r="Y295" s="14">
        <v>5.7788524556490903E-2</v>
      </c>
      <c r="Z295" s="14"/>
      <c r="AA295" s="14">
        <v>0.11627250756535</v>
      </c>
      <c r="AB295" s="14">
        <v>5.64404078815509E-2</v>
      </c>
      <c r="AC295" s="14">
        <v>6.8917020024571604E-2</v>
      </c>
      <c r="AD295" s="14">
        <v>7.9299278439699097E-2</v>
      </c>
      <c r="AE295" s="14">
        <v>0.132245899227453</v>
      </c>
      <c r="AF295" s="14">
        <v>0.10891770737374901</v>
      </c>
      <c r="AG295" s="14">
        <v>0.1751802782952</v>
      </c>
      <c r="AH295" s="14">
        <v>0.17513769213080099</v>
      </c>
      <c r="AI295" s="14">
        <v>0.12622555251985301</v>
      </c>
      <c r="AJ295" s="14">
        <v>0.262490961939916</v>
      </c>
      <c r="AK295" s="14">
        <v>0</v>
      </c>
      <c r="AL295" s="14">
        <v>0.38994152434728402</v>
      </c>
      <c r="AM295" s="14"/>
      <c r="AN295" s="14">
        <v>0.11994535992738201</v>
      </c>
      <c r="AO295" s="14">
        <v>0.112659929800614</v>
      </c>
      <c r="AP295" s="14"/>
      <c r="AQ295" s="14">
        <v>9.1857855257815299E-2</v>
      </c>
      <c r="AR295" s="14">
        <v>0.120143678926696</v>
      </c>
      <c r="AS295" s="14"/>
      <c r="AT295" s="14">
        <v>0.12804559324171999</v>
      </c>
      <c r="AU295" s="14">
        <v>8.4611731264855203E-2</v>
      </c>
      <c r="AV295" s="14">
        <v>0.14752052656831399</v>
      </c>
      <c r="AW295" s="14"/>
      <c r="AX295" s="14">
        <v>0.13511454544509699</v>
      </c>
    </row>
    <row r="296" spans="2:50" x14ac:dyDescent="0.3">
      <c r="B296" t="s">
        <v>140</v>
      </c>
      <c r="C296" s="14">
        <v>0.101574922088198</v>
      </c>
      <c r="D296" s="14">
        <v>9.9766718895697895E-2</v>
      </c>
      <c r="E296" s="14">
        <v>0.10409670398882701</v>
      </c>
      <c r="F296" s="14"/>
      <c r="G296" s="14">
        <v>0.13106259483076099</v>
      </c>
      <c r="H296" s="14">
        <v>8.9689100370750494E-2</v>
      </c>
      <c r="I296" s="14">
        <v>0.1114260759804</v>
      </c>
      <c r="J296" s="14">
        <v>9.4455526469843301E-2</v>
      </c>
      <c r="K296" s="14">
        <v>9.5475164708577698E-2</v>
      </c>
      <c r="L296" s="14">
        <v>9.7411510752967903E-2</v>
      </c>
      <c r="M296" s="14"/>
      <c r="N296" s="14">
        <v>5.8502021579171601E-2</v>
      </c>
      <c r="O296" s="14">
        <v>0.104917689036381</v>
      </c>
      <c r="P296" s="14">
        <v>0.11841887157742501</v>
      </c>
      <c r="Q296" s="14">
        <v>0.10858742684709199</v>
      </c>
      <c r="R296" s="14"/>
      <c r="S296" s="14">
        <v>9.5874210733182003E-2</v>
      </c>
      <c r="T296" s="14">
        <v>9.7966378102834206E-2</v>
      </c>
      <c r="U296" s="14">
        <v>0.12517631702698401</v>
      </c>
      <c r="V296" s="14"/>
      <c r="W296" s="14">
        <v>0.10269477731455701</v>
      </c>
      <c r="X296" s="14">
        <v>0.10258991255211</v>
      </c>
      <c r="Y296" s="14">
        <v>9.7802491422733798E-2</v>
      </c>
      <c r="Z296" s="14"/>
      <c r="AA296" s="14">
        <v>9.3057105705424206E-2</v>
      </c>
      <c r="AB296" s="14">
        <v>7.63788799384435E-2</v>
      </c>
      <c r="AC296" s="14">
        <v>9.3481722822810295E-2</v>
      </c>
      <c r="AD296" s="14">
        <v>0.12039487623926599</v>
      </c>
      <c r="AE296" s="14">
        <v>8.8380263797709996E-2</v>
      </c>
      <c r="AF296" s="14">
        <v>0.108215390136244</v>
      </c>
      <c r="AG296" s="14">
        <v>0.103719519114482</v>
      </c>
      <c r="AH296" s="14">
        <v>0.112438225619996</v>
      </c>
      <c r="AI296" s="14">
        <v>0.120772306702406</v>
      </c>
      <c r="AJ296" s="14">
        <v>5.1835112892877601E-2</v>
      </c>
      <c r="AK296" s="14">
        <v>0.19036595080997001</v>
      </c>
      <c r="AL296" s="14">
        <v>0</v>
      </c>
      <c r="AM296" s="14"/>
      <c r="AN296" s="14">
        <v>0.13636310954931799</v>
      </c>
      <c r="AO296" s="14">
        <v>8.7201992266866701E-2</v>
      </c>
      <c r="AP296" s="14"/>
      <c r="AQ296" s="14">
        <v>8.4829221624969406E-2</v>
      </c>
      <c r="AR296" s="14">
        <v>0.105484396772428</v>
      </c>
      <c r="AS296" s="14"/>
      <c r="AT296" s="14">
        <v>8.96856122333064E-2</v>
      </c>
      <c r="AU296" s="14">
        <v>0.105637497230216</v>
      </c>
      <c r="AV296" s="14">
        <v>0.112433528650124</v>
      </c>
      <c r="AW296" s="14"/>
      <c r="AX296" s="14">
        <v>0.12897415109235799</v>
      </c>
    </row>
    <row r="297" spans="2:50" x14ac:dyDescent="0.3">
      <c r="B297" t="s">
        <v>79</v>
      </c>
      <c r="C297" s="14">
        <v>0.144154276478935</v>
      </c>
      <c r="D297" s="14">
        <v>0.105531192398771</v>
      </c>
      <c r="E297" s="14">
        <v>0.18021627534395501</v>
      </c>
      <c r="F297" s="14"/>
      <c r="G297" s="14">
        <v>0.16741842140677099</v>
      </c>
      <c r="H297" s="14">
        <v>0.123531604685354</v>
      </c>
      <c r="I297" s="14">
        <v>0.135065665112304</v>
      </c>
      <c r="J297" s="14">
        <v>0.162571712820826</v>
      </c>
      <c r="K297" s="14">
        <v>0.181934277091994</v>
      </c>
      <c r="L297" s="14">
        <v>0.11191522103023401</v>
      </c>
      <c r="M297" s="14"/>
      <c r="N297" s="14">
        <v>0.151850286460564</v>
      </c>
      <c r="O297" s="14">
        <v>0.161233113363731</v>
      </c>
      <c r="P297" s="14">
        <v>0.12538490117303699</v>
      </c>
      <c r="Q297" s="14">
        <v>0.14419670004257301</v>
      </c>
      <c r="R297" s="14"/>
      <c r="S297" s="14">
        <v>0.108479488492553</v>
      </c>
      <c r="T297" s="14">
        <v>0.118651857711024</v>
      </c>
      <c r="U297" s="14">
        <v>0.16732521115127599</v>
      </c>
      <c r="V297" s="14"/>
      <c r="W297" s="14">
        <v>0.10975774318060399</v>
      </c>
      <c r="X297" s="14">
        <v>9.2428075670463405E-2</v>
      </c>
      <c r="Y297" s="14">
        <v>0.30425942648383802</v>
      </c>
      <c r="Z297" s="14"/>
      <c r="AA297" s="14">
        <v>0.411560795987922</v>
      </c>
      <c r="AB297" s="14">
        <v>0.24531453033321901</v>
      </c>
      <c r="AC297" s="14">
        <v>0.163575993810232</v>
      </c>
      <c r="AD297" s="14">
        <v>0.147438543917392</v>
      </c>
      <c r="AE297" s="14">
        <v>0.143389165641538</v>
      </c>
      <c r="AF297" s="14">
        <v>0.11657876504409399</v>
      </c>
      <c r="AG297" s="14">
        <v>6.5907954671923896E-2</v>
      </c>
      <c r="AH297" s="14">
        <v>6.4743318054779106E-2</v>
      </c>
      <c r="AI297" s="14">
        <v>9.9381195844175596E-2</v>
      </c>
      <c r="AJ297" s="14">
        <v>0</v>
      </c>
      <c r="AK297" s="14">
        <v>0.19457954746095901</v>
      </c>
      <c r="AL297" s="14">
        <v>0.24215602804948899</v>
      </c>
      <c r="AM297" s="14"/>
      <c r="AN297" s="14">
        <v>0.11688453628586</v>
      </c>
      <c r="AO297" s="14">
        <v>0.155420918711418</v>
      </c>
      <c r="AP297" s="14"/>
      <c r="AQ297" s="14">
        <v>0.12484596258914001</v>
      </c>
      <c r="AR297" s="14">
        <v>0.148662022482935</v>
      </c>
      <c r="AS297" s="14"/>
      <c r="AT297" s="14">
        <v>8.6680127808247798E-2</v>
      </c>
      <c r="AU297" s="14">
        <v>0.16324360600570201</v>
      </c>
      <c r="AV297" s="14">
        <v>9.3368316031980494E-2</v>
      </c>
      <c r="AW297" s="14"/>
      <c r="AX297" s="14">
        <v>0.110264239408804</v>
      </c>
    </row>
    <row r="298" spans="2:50" x14ac:dyDescent="0.3"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</row>
    <row r="299" spans="2:50" x14ac:dyDescent="0.3">
      <c r="B299" s="6" t="s">
        <v>181</v>
      </c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</row>
    <row r="300" spans="2:50" x14ac:dyDescent="0.3">
      <c r="B300" s="24" t="s">
        <v>82</v>
      </c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</row>
    <row r="301" spans="2:50" x14ac:dyDescent="0.3">
      <c r="B301" t="s">
        <v>175</v>
      </c>
      <c r="C301" s="14">
        <v>0.37718279034800301</v>
      </c>
      <c r="D301" s="14">
        <v>0.457588336023243</v>
      </c>
      <c r="E301" s="14">
        <v>0.30187522700221098</v>
      </c>
      <c r="F301" s="14"/>
      <c r="G301" s="14">
        <v>0.30919129193744999</v>
      </c>
      <c r="H301" s="14">
        <v>0.37768795159538898</v>
      </c>
      <c r="I301" s="14">
        <v>0.35193863643183598</v>
      </c>
      <c r="J301" s="14">
        <v>0.359615456348994</v>
      </c>
      <c r="K301" s="14">
        <v>0.42026142864009702</v>
      </c>
      <c r="L301" s="14">
        <v>0.41454236225434299</v>
      </c>
      <c r="M301" s="14"/>
      <c r="N301" s="14">
        <v>0.35366767815976102</v>
      </c>
      <c r="O301" s="14">
        <v>0.35884856683835997</v>
      </c>
      <c r="P301" s="14">
        <v>0.42013490686355098</v>
      </c>
      <c r="Q301" s="14">
        <v>0.368869268386048</v>
      </c>
      <c r="R301" s="14"/>
      <c r="S301" s="14">
        <v>0.39804263556033098</v>
      </c>
      <c r="T301" s="14">
        <v>0.39820253532562999</v>
      </c>
      <c r="U301" s="14">
        <v>0.35083446429450899</v>
      </c>
      <c r="V301" s="14"/>
      <c r="W301" s="14">
        <v>0.41284985561424498</v>
      </c>
      <c r="X301" s="14">
        <v>0.41531450913253598</v>
      </c>
      <c r="Y301" s="14">
        <v>0.23286594867406599</v>
      </c>
      <c r="Z301" s="14"/>
      <c r="AA301" s="14">
        <v>0.26363590008640098</v>
      </c>
      <c r="AB301" s="14">
        <v>0.26574988439312602</v>
      </c>
      <c r="AC301" s="14">
        <v>0.28862902046546901</v>
      </c>
      <c r="AD301" s="14">
        <v>0.365244761843729</v>
      </c>
      <c r="AE301" s="14">
        <v>0.35066385637834202</v>
      </c>
      <c r="AF301" s="14">
        <v>0.41283427909340098</v>
      </c>
      <c r="AG301" s="14">
        <v>0.46811382890763598</v>
      </c>
      <c r="AH301" s="14">
        <v>0.46645933952750901</v>
      </c>
      <c r="AI301" s="14">
        <v>0.48300460739353601</v>
      </c>
      <c r="AJ301" s="14">
        <v>0.53321220485006204</v>
      </c>
      <c r="AK301" s="14">
        <v>0.51985416638029402</v>
      </c>
      <c r="AL301" s="14">
        <v>0.51241752909948801</v>
      </c>
      <c r="AM301" s="14"/>
      <c r="AN301" s="14">
        <v>0.40463854179466502</v>
      </c>
      <c r="AO301" s="14">
        <v>0.36583929654925701</v>
      </c>
      <c r="AP301" s="14"/>
      <c r="AQ301" s="14">
        <v>0.31189760200185701</v>
      </c>
      <c r="AR301" s="14">
        <v>0.39242436185794699</v>
      </c>
      <c r="AS301" s="14"/>
      <c r="AT301" s="14">
        <v>0.45730175311612697</v>
      </c>
      <c r="AU301" s="14">
        <v>0.32567686960707698</v>
      </c>
      <c r="AV301" s="14">
        <v>0.42154877937178997</v>
      </c>
      <c r="AW301" s="14"/>
      <c r="AX301" s="14">
        <v>0.33521803799003502</v>
      </c>
    </row>
    <row r="302" spans="2:50" x14ac:dyDescent="0.3">
      <c r="B302" t="s">
        <v>176</v>
      </c>
      <c r="C302" s="14">
        <v>0.40097263011367401</v>
      </c>
      <c r="D302" s="14">
        <v>0.38554454605031202</v>
      </c>
      <c r="E302" s="14">
        <v>0.41524416469554698</v>
      </c>
      <c r="F302" s="14"/>
      <c r="G302" s="14">
        <v>0.41535737909436499</v>
      </c>
      <c r="H302" s="14">
        <v>0.39574688149445703</v>
      </c>
      <c r="I302" s="14">
        <v>0.41552977146877401</v>
      </c>
      <c r="J302" s="14">
        <v>0.39736975808355801</v>
      </c>
      <c r="K302" s="14">
        <v>0.36321994326546297</v>
      </c>
      <c r="L302" s="14">
        <v>0.418229884066664</v>
      </c>
      <c r="M302" s="14"/>
      <c r="N302" s="14">
        <v>0.39911391431071402</v>
      </c>
      <c r="O302" s="14">
        <v>0.44513655009524</v>
      </c>
      <c r="P302" s="14">
        <v>0.39436672813193901</v>
      </c>
      <c r="Q302" s="14">
        <v>0.38293606918866102</v>
      </c>
      <c r="R302" s="14"/>
      <c r="S302" s="14">
        <v>0.39733238298734402</v>
      </c>
      <c r="T302" s="14">
        <v>0.42447059159630002</v>
      </c>
      <c r="U302" s="14">
        <v>0.41794905735779098</v>
      </c>
      <c r="V302" s="14"/>
      <c r="W302" s="14">
        <v>0.43814339464425101</v>
      </c>
      <c r="X302" s="14">
        <v>0.39438973203528099</v>
      </c>
      <c r="Y302" s="14">
        <v>0.33278390529909302</v>
      </c>
      <c r="Z302" s="14"/>
      <c r="AA302" s="14">
        <v>0.222323358829664</v>
      </c>
      <c r="AB302" s="14">
        <v>0.31701320406966299</v>
      </c>
      <c r="AC302" s="14">
        <v>0.430858272991054</v>
      </c>
      <c r="AD302" s="14">
        <v>0.38740450005878502</v>
      </c>
      <c r="AE302" s="14">
        <v>0.45875921766969802</v>
      </c>
      <c r="AF302" s="14">
        <v>0.40636941868626902</v>
      </c>
      <c r="AG302" s="14">
        <v>0.432361750248</v>
      </c>
      <c r="AH302" s="14">
        <v>0.40525387460644402</v>
      </c>
      <c r="AI302" s="14">
        <v>0.390448619534987</v>
      </c>
      <c r="AJ302" s="14">
        <v>0.403142542191189</v>
      </c>
      <c r="AK302" s="14">
        <v>0.38323438854951702</v>
      </c>
      <c r="AL302" s="14">
        <v>0.48758247090051199</v>
      </c>
      <c r="AM302" s="14"/>
      <c r="AN302" s="14">
        <v>0.38107822510873601</v>
      </c>
      <c r="AO302" s="14">
        <v>0.40919211229545399</v>
      </c>
      <c r="AP302" s="14"/>
      <c r="AQ302" s="14">
        <v>0.43177377807021</v>
      </c>
      <c r="AR302" s="14">
        <v>0.39378175097154999</v>
      </c>
      <c r="AS302" s="14"/>
      <c r="AT302" s="14">
        <v>0.35166049808600403</v>
      </c>
      <c r="AU302" s="14">
        <v>0.42372811214594502</v>
      </c>
      <c r="AV302" s="14">
        <v>0.43473736964304199</v>
      </c>
      <c r="AW302" s="14"/>
      <c r="AX302" s="14">
        <v>0.46008274426485202</v>
      </c>
    </row>
    <row r="303" spans="2:50" x14ac:dyDescent="0.3">
      <c r="B303" t="s">
        <v>177</v>
      </c>
      <c r="C303" s="14">
        <v>4.2574344715524098E-2</v>
      </c>
      <c r="D303" s="14">
        <v>4.2927224234563598E-2</v>
      </c>
      <c r="E303" s="14">
        <v>4.2577913601214497E-2</v>
      </c>
      <c r="F303" s="14"/>
      <c r="G303" s="14">
        <v>8.9531469078196299E-2</v>
      </c>
      <c r="H303" s="14">
        <v>4.81587511501693E-2</v>
      </c>
      <c r="I303" s="14">
        <v>4.3016227324303401E-2</v>
      </c>
      <c r="J303" s="14">
        <v>3.6405413422690998E-2</v>
      </c>
      <c r="K303" s="14">
        <v>2.73152251412325E-2</v>
      </c>
      <c r="L303" s="14">
        <v>2.7387260053844901E-2</v>
      </c>
      <c r="M303" s="14"/>
      <c r="N303" s="14">
        <v>4.0298277457103099E-2</v>
      </c>
      <c r="O303" s="14">
        <v>3.8499096053531301E-2</v>
      </c>
      <c r="P303" s="14">
        <v>3.7012565717651498E-2</v>
      </c>
      <c r="Q303" s="14">
        <v>4.9554477976138503E-2</v>
      </c>
      <c r="R303" s="14"/>
      <c r="S303" s="14">
        <v>3.2914258969124303E-2</v>
      </c>
      <c r="T303" s="14">
        <v>5.2672041896054199E-2</v>
      </c>
      <c r="U303" s="14">
        <v>4.7194823850130498E-2</v>
      </c>
      <c r="V303" s="14"/>
      <c r="W303" s="14">
        <v>4.2938364532640098E-2</v>
      </c>
      <c r="X303" s="14">
        <v>4.0661843137140601E-2</v>
      </c>
      <c r="Y303" s="14">
        <v>5.4039443243921403E-2</v>
      </c>
      <c r="Z303" s="14"/>
      <c r="AA303" s="14">
        <v>4.8237373278816498E-2</v>
      </c>
      <c r="AB303" s="14">
        <v>8.7644094320844704E-2</v>
      </c>
      <c r="AC303" s="14">
        <v>6.0698498932087598E-2</v>
      </c>
      <c r="AD303" s="14">
        <v>4.5363352642439098E-2</v>
      </c>
      <c r="AE303" s="14">
        <v>3.1337419136401402E-2</v>
      </c>
      <c r="AF303" s="14">
        <v>3.8331725198438298E-2</v>
      </c>
      <c r="AG303" s="14">
        <v>3.3033748241782603E-2</v>
      </c>
      <c r="AH303" s="14">
        <v>2.37749822127678E-2</v>
      </c>
      <c r="AI303" s="14">
        <v>1.6107341496361598E-2</v>
      </c>
      <c r="AJ303" s="14">
        <v>2.8061686153414901E-2</v>
      </c>
      <c r="AK303" s="14">
        <v>0</v>
      </c>
      <c r="AL303" s="14">
        <v>0</v>
      </c>
      <c r="AM303" s="14"/>
      <c r="AN303" s="14">
        <v>3.9564871315408798E-2</v>
      </c>
      <c r="AO303" s="14">
        <v>4.3817725102253402E-2</v>
      </c>
      <c r="AP303" s="14"/>
      <c r="AQ303" s="14">
        <v>5.67452882052248E-2</v>
      </c>
      <c r="AR303" s="14">
        <v>3.92659764005477E-2</v>
      </c>
      <c r="AS303" s="14"/>
      <c r="AT303" s="14">
        <v>3.47241298468009E-2</v>
      </c>
      <c r="AU303" s="14">
        <v>4.5792721209428101E-2</v>
      </c>
      <c r="AV303" s="14">
        <v>4.5882425113252703E-2</v>
      </c>
      <c r="AW303" s="14"/>
      <c r="AX303" s="14">
        <v>4.72155577791388E-2</v>
      </c>
    </row>
    <row r="304" spans="2:50" x14ac:dyDescent="0.3">
      <c r="B304" t="s">
        <v>178</v>
      </c>
      <c r="C304" s="14">
        <v>1.6905885400541699E-2</v>
      </c>
      <c r="D304" s="14">
        <v>2.13174196685228E-2</v>
      </c>
      <c r="E304" s="14">
        <v>1.2856457696354301E-2</v>
      </c>
      <c r="F304" s="14"/>
      <c r="G304" s="14">
        <v>1.96482507309346E-2</v>
      </c>
      <c r="H304" s="14">
        <v>9.7054077566040096E-3</v>
      </c>
      <c r="I304" s="14">
        <v>2.1063576567077202E-2</v>
      </c>
      <c r="J304" s="14">
        <v>1.5669434330305501E-2</v>
      </c>
      <c r="K304" s="14">
        <v>2.5045757421044298E-2</v>
      </c>
      <c r="L304" s="14">
        <v>1.27992927749881E-2</v>
      </c>
      <c r="M304" s="14"/>
      <c r="N304" s="14">
        <v>1.8465053111609699E-2</v>
      </c>
      <c r="O304" s="14">
        <v>1.6487088559093699E-2</v>
      </c>
      <c r="P304" s="14">
        <v>1.68421936091456E-2</v>
      </c>
      <c r="Q304" s="14">
        <v>1.6440668910635999E-2</v>
      </c>
      <c r="R304" s="14"/>
      <c r="S304" s="14">
        <v>1.93159679413979E-2</v>
      </c>
      <c r="T304" s="14">
        <v>1.3953441239246901E-2</v>
      </c>
      <c r="U304" s="14">
        <v>1.5330047666657199E-2</v>
      </c>
      <c r="V304" s="14"/>
      <c r="W304" s="14">
        <v>1.52853717472333E-2</v>
      </c>
      <c r="X304" s="14">
        <v>1.8451950963672099E-2</v>
      </c>
      <c r="Y304" s="14">
        <v>2.0984134799363299E-2</v>
      </c>
      <c r="Z304" s="14"/>
      <c r="AA304" s="14">
        <v>2.0089178538362101E-2</v>
      </c>
      <c r="AB304" s="14">
        <v>5.6639079525433997E-2</v>
      </c>
      <c r="AC304" s="14">
        <v>4.40710320032312E-3</v>
      </c>
      <c r="AD304" s="14">
        <v>2.1091546391381499E-2</v>
      </c>
      <c r="AE304" s="14">
        <v>1.7696682997892801E-2</v>
      </c>
      <c r="AF304" s="14">
        <v>1.8307841250273901E-2</v>
      </c>
      <c r="AG304" s="14">
        <v>7.9010159722167194E-3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/>
      <c r="AN304" s="14">
        <v>2.3355546064293201E-2</v>
      </c>
      <c r="AO304" s="14">
        <v>1.42411728398454E-2</v>
      </c>
      <c r="AP304" s="14"/>
      <c r="AQ304" s="14">
        <v>1.7308449218004798E-2</v>
      </c>
      <c r="AR304" s="14">
        <v>1.6811902287884501E-2</v>
      </c>
      <c r="AS304" s="14"/>
      <c r="AT304" s="14">
        <v>1.6482903386311198E-2</v>
      </c>
      <c r="AU304" s="14">
        <v>1.99274638067681E-2</v>
      </c>
      <c r="AV304" s="14">
        <v>1.51700140820829E-2</v>
      </c>
      <c r="AW304" s="14"/>
      <c r="AX304" s="14">
        <v>8.0394087135880303E-3</v>
      </c>
    </row>
    <row r="305" spans="2:50" x14ac:dyDescent="0.3">
      <c r="B305" t="s">
        <v>79</v>
      </c>
      <c r="C305" s="14">
        <v>0.162364349422258</v>
      </c>
      <c r="D305" s="14">
        <v>9.2622474023358603E-2</v>
      </c>
      <c r="E305" s="14">
        <v>0.22744623700467401</v>
      </c>
      <c r="F305" s="14"/>
      <c r="G305" s="14">
        <v>0.16627160915905401</v>
      </c>
      <c r="H305" s="14">
        <v>0.168701008003381</v>
      </c>
      <c r="I305" s="14">
        <v>0.16845178820800899</v>
      </c>
      <c r="J305" s="14">
        <v>0.19093993781445201</v>
      </c>
      <c r="K305" s="14">
        <v>0.164157645532162</v>
      </c>
      <c r="L305" s="14">
        <v>0.12704120085015999</v>
      </c>
      <c r="M305" s="14"/>
      <c r="N305" s="14">
        <v>0.18845507696081201</v>
      </c>
      <c r="O305" s="14">
        <v>0.141028698453775</v>
      </c>
      <c r="P305" s="14">
        <v>0.13164360567771299</v>
      </c>
      <c r="Q305" s="14">
        <v>0.18219951553851699</v>
      </c>
      <c r="R305" s="14"/>
      <c r="S305" s="14">
        <v>0.15239475454180201</v>
      </c>
      <c r="T305" s="14">
        <v>0.110701389942769</v>
      </c>
      <c r="U305" s="14">
        <v>0.168691606830912</v>
      </c>
      <c r="V305" s="14"/>
      <c r="W305" s="14">
        <v>9.0783013461629897E-2</v>
      </c>
      <c r="X305" s="14">
        <v>0.13118196473137</v>
      </c>
      <c r="Y305" s="14">
        <v>0.359326567983556</v>
      </c>
      <c r="Z305" s="14"/>
      <c r="AA305" s="14">
        <v>0.44571418926675699</v>
      </c>
      <c r="AB305" s="14">
        <v>0.27295373769093201</v>
      </c>
      <c r="AC305" s="14">
        <v>0.215407104411066</v>
      </c>
      <c r="AD305" s="14">
        <v>0.18089583906366599</v>
      </c>
      <c r="AE305" s="14">
        <v>0.141542823817666</v>
      </c>
      <c r="AF305" s="14">
        <v>0.124156735771617</v>
      </c>
      <c r="AG305" s="14">
        <v>5.8589656630364202E-2</v>
      </c>
      <c r="AH305" s="14">
        <v>0.104511803653279</v>
      </c>
      <c r="AI305" s="14">
        <v>0.110439431575116</v>
      </c>
      <c r="AJ305" s="14">
        <v>3.5583566805333901E-2</v>
      </c>
      <c r="AK305" s="14">
        <v>9.69114450701897E-2</v>
      </c>
      <c r="AL305" s="14">
        <v>0</v>
      </c>
      <c r="AM305" s="14"/>
      <c r="AN305" s="14">
        <v>0.151362815716897</v>
      </c>
      <c r="AO305" s="14">
        <v>0.16690969321318999</v>
      </c>
      <c r="AP305" s="14"/>
      <c r="AQ305" s="14">
        <v>0.182274882504703</v>
      </c>
      <c r="AR305" s="14">
        <v>0.15771600848207101</v>
      </c>
      <c r="AS305" s="14"/>
      <c r="AT305" s="14">
        <v>0.13983071556475701</v>
      </c>
      <c r="AU305" s="14">
        <v>0.18487483323078299</v>
      </c>
      <c r="AV305" s="14">
        <v>8.2661411789831898E-2</v>
      </c>
      <c r="AW305" s="14"/>
      <c r="AX305" s="14">
        <v>0.149444251252386</v>
      </c>
    </row>
    <row r="306" spans="2:50" x14ac:dyDescent="0.3">
      <c r="B306" t="s">
        <v>179</v>
      </c>
      <c r="C306" s="14">
        <v>0.77815542046167596</v>
      </c>
      <c r="D306" s="14">
        <v>0.84313288207355497</v>
      </c>
      <c r="E306" s="14">
        <v>0.71711939169775796</v>
      </c>
      <c r="F306" s="14"/>
      <c r="G306" s="14">
        <v>0.72454867103181497</v>
      </c>
      <c r="H306" s="14">
        <v>0.77343483308984595</v>
      </c>
      <c r="I306" s="14">
        <v>0.76746840790060999</v>
      </c>
      <c r="J306" s="14">
        <v>0.75698521443255196</v>
      </c>
      <c r="K306" s="14">
        <v>0.783481371905561</v>
      </c>
      <c r="L306" s="14">
        <v>0.83277224632100699</v>
      </c>
      <c r="M306" s="14"/>
      <c r="N306" s="14">
        <v>0.75278159247047605</v>
      </c>
      <c r="O306" s="14">
        <v>0.80398511693359997</v>
      </c>
      <c r="P306" s="14">
        <v>0.81450163499549</v>
      </c>
      <c r="Q306" s="14">
        <v>0.75180533757470802</v>
      </c>
      <c r="R306" s="14"/>
      <c r="S306" s="14">
        <v>0.795375018547676</v>
      </c>
      <c r="T306" s="14">
        <v>0.82267312692192995</v>
      </c>
      <c r="U306" s="14">
        <v>0.76878352165230102</v>
      </c>
      <c r="V306" s="14"/>
      <c r="W306" s="14">
        <v>0.85099325025849704</v>
      </c>
      <c r="X306" s="14">
        <v>0.80970424116781703</v>
      </c>
      <c r="Y306" s="14">
        <v>0.56564985397315903</v>
      </c>
      <c r="Z306" s="14"/>
      <c r="AA306" s="14">
        <v>0.48595925891606501</v>
      </c>
      <c r="AB306" s="14">
        <v>0.58276308846279001</v>
      </c>
      <c r="AC306" s="14">
        <v>0.71948729345652296</v>
      </c>
      <c r="AD306" s="14">
        <v>0.75264926190251302</v>
      </c>
      <c r="AE306" s="14">
        <v>0.80942307404804004</v>
      </c>
      <c r="AF306" s="14">
        <v>0.81920369777966995</v>
      </c>
      <c r="AG306" s="14">
        <v>0.90047557915563603</v>
      </c>
      <c r="AH306" s="14">
        <v>0.87171321413395297</v>
      </c>
      <c r="AI306" s="14">
        <v>0.87345322692852201</v>
      </c>
      <c r="AJ306" s="14">
        <v>0.93635474704125099</v>
      </c>
      <c r="AK306" s="14">
        <v>0.90308855492980999</v>
      </c>
      <c r="AL306" s="14">
        <v>1</v>
      </c>
      <c r="AM306" s="14"/>
      <c r="AN306" s="14">
        <v>0.78571676690340098</v>
      </c>
      <c r="AO306" s="14">
        <v>0.775031408844711</v>
      </c>
      <c r="AP306" s="14"/>
      <c r="AQ306" s="14">
        <v>0.74367138007206801</v>
      </c>
      <c r="AR306" s="14">
        <v>0.78620611282949604</v>
      </c>
      <c r="AS306" s="14"/>
      <c r="AT306" s="14">
        <v>0.80896225120213106</v>
      </c>
      <c r="AU306" s="14">
        <v>0.74940498175302095</v>
      </c>
      <c r="AV306" s="14">
        <v>0.85628614901483202</v>
      </c>
      <c r="AW306" s="14"/>
      <c r="AX306" s="14">
        <v>0.79530078225488698</v>
      </c>
    </row>
    <row r="307" spans="2:50" x14ac:dyDescent="0.3">
      <c r="B307" t="s">
        <v>180</v>
      </c>
      <c r="C307" s="14">
        <v>5.9480230116065701E-2</v>
      </c>
      <c r="D307" s="14">
        <v>6.4244643903086401E-2</v>
      </c>
      <c r="E307" s="14">
        <v>5.5434371297568799E-2</v>
      </c>
      <c r="F307" s="14"/>
      <c r="G307" s="14">
        <v>0.10917971980913101</v>
      </c>
      <c r="H307" s="14">
        <v>5.7864158906773398E-2</v>
      </c>
      <c r="I307" s="14">
        <v>6.4079803891380696E-2</v>
      </c>
      <c r="J307" s="14">
        <v>5.2074847752996499E-2</v>
      </c>
      <c r="K307" s="14">
        <v>5.2360982562276802E-2</v>
      </c>
      <c r="L307" s="14">
        <v>4.0186552828832899E-2</v>
      </c>
      <c r="M307" s="14"/>
      <c r="N307" s="14">
        <v>5.8763330568712697E-2</v>
      </c>
      <c r="O307" s="14">
        <v>5.4986184612625097E-2</v>
      </c>
      <c r="P307" s="14">
        <v>5.3854759326797098E-2</v>
      </c>
      <c r="Q307" s="14">
        <v>6.5995146886774395E-2</v>
      </c>
      <c r="R307" s="14"/>
      <c r="S307" s="14">
        <v>5.2230226910522197E-2</v>
      </c>
      <c r="T307" s="14">
        <v>6.6625483135301103E-2</v>
      </c>
      <c r="U307" s="14">
        <v>6.2524871516787706E-2</v>
      </c>
      <c r="V307" s="14"/>
      <c r="W307" s="14">
        <v>5.8223736279873498E-2</v>
      </c>
      <c r="X307" s="14">
        <v>5.9113794100812599E-2</v>
      </c>
      <c r="Y307" s="14">
        <v>7.5023578043284703E-2</v>
      </c>
      <c r="Z307" s="14"/>
      <c r="AA307" s="14">
        <v>6.8326551817178602E-2</v>
      </c>
      <c r="AB307" s="14">
        <v>0.14428317384627901</v>
      </c>
      <c r="AC307" s="14">
        <v>6.5105602132410706E-2</v>
      </c>
      <c r="AD307" s="14">
        <v>6.6454899033820597E-2</v>
      </c>
      <c r="AE307" s="14">
        <v>4.9034102134294197E-2</v>
      </c>
      <c r="AF307" s="14">
        <v>5.6639566448712202E-2</v>
      </c>
      <c r="AG307" s="14">
        <v>4.0934764213999303E-2</v>
      </c>
      <c r="AH307" s="14">
        <v>2.37749822127678E-2</v>
      </c>
      <c r="AI307" s="14">
        <v>1.6107341496361598E-2</v>
      </c>
      <c r="AJ307" s="14">
        <v>2.8061686153414901E-2</v>
      </c>
      <c r="AK307" s="14">
        <v>0</v>
      </c>
      <c r="AL307" s="14">
        <v>0</v>
      </c>
      <c r="AM307" s="14"/>
      <c r="AN307" s="14">
        <v>6.2920417379701998E-2</v>
      </c>
      <c r="AO307" s="14">
        <v>5.80588979420988E-2</v>
      </c>
      <c r="AP307" s="14"/>
      <c r="AQ307" s="14">
        <v>7.4053737423229599E-2</v>
      </c>
      <c r="AR307" s="14">
        <v>5.6077878688432198E-2</v>
      </c>
      <c r="AS307" s="14"/>
      <c r="AT307" s="14">
        <v>5.1207033233112098E-2</v>
      </c>
      <c r="AU307" s="14">
        <v>6.5720185016196295E-2</v>
      </c>
      <c r="AV307" s="14">
        <v>6.1052439195335602E-2</v>
      </c>
      <c r="AW307" s="14"/>
      <c r="AX307" s="14">
        <v>5.5254966492726897E-2</v>
      </c>
    </row>
    <row r="308" spans="2:50" x14ac:dyDescent="0.3">
      <c r="B308" t="s">
        <v>108</v>
      </c>
      <c r="C308" s="14">
        <v>0.71867519034561</v>
      </c>
      <c r="D308" s="14">
        <v>0.77888823817046904</v>
      </c>
      <c r="E308" s="14">
        <v>0.66168502040018895</v>
      </c>
      <c r="F308" s="14"/>
      <c r="G308" s="14">
        <v>0.61536895122268398</v>
      </c>
      <c r="H308" s="14">
        <v>0.71557067418307296</v>
      </c>
      <c r="I308" s="14">
        <v>0.70338860400922898</v>
      </c>
      <c r="J308" s="14">
        <v>0.70491036667955498</v>
      </c>
      <c r="K308" s="14">
        <v>0.73112038934328405</v>
      </c>
      <c r="L308" s="14">
        <v>0.792585693492174</v>
      </c>
      <c r="M308" s="14"/>
      <c r="N308" s="14">
        <v>0.69401826190176297</v>
      </c>
      <c r="O308" s="14">
        <v>0.74899893232097503</v>
      </c>
      <c r="P308" s="14">
        <v>0.76064687566869305</v>
      </c>
      <c r="Q308" s="14">
        <v>0.68581019068793403</v>
      </c>
      <c r="R308" s="14"/>
      <c r="S308" s="14">
        <v>0.74314479163715297</v>
      </c>
      <c r="T308" s="14">
        <v>0.75604764378662903</v>
      </c>
      <c r="U308" s="14">
        <v>0.70625865013551303</v>
      </c>
      <c r="V308" s="14"/>
      <c r="W308" s="14">
        <v>0.79276951397862305</v>
      </c>
      <c r="X308" s="14">
        <v>0.75059044706700395</v>
      </c>
      <c r="Y308" s="14">
        <v>0.49062627592987401</v>
      </c>
      <c r="Z308" s="14"/>
      <c r="AA308" s="14">
        <v>0.417632707098886</v>
      </c>
      <c r="AB308" s="14">
        <v>0.43847991461651098</v>
      </c>
      <c r="AC308" s="14">
        <v>0.65438169132411195</v>
      </c>
      <c r="AD308" s="14">
        <v>0.68619436286869295</v>
      </c>
      <c r="AE308" s="14">
        <v>0.76038897191374599</v>
      </c>
      <c r="AF308" s="14">
        <v>0.76256413133095802</v>
      </c>
      <c r="AG308" s="14">
        <v>0.85954081494163703</v>
      </c>
      <c r="AH308" s="14">
        <v>0.847938231921185</v>
      </c>
      <c r="AI308" s="14">
        <v>0.85734588543216095</v>
      </c>
      <c r="AJ308" s="14">
        <v>0.90829306088783601</v>
      </c>
      <c r="AK308" s="14">
        <v>0.90308855492980999</v>
      </c>
      <c r="AL308" s="14">
        <v>1</v>
      </c>
      <c r="AM308" s="14"/>
      <c r="AN308" s="14">
        <v>0.72279634952369898</v>
      </c>
      <c r="AO308" s="14">
        <v>0.71697251090261205</v>
      </c>
      <c r="AP308" s="14"/>
      <c r="AQ308" s="14">
        <v>0.66961764264883805</v>
      </c>
      <c r="AR308" s="14">
        <v>0.73012823414106398</v>
      </c>
      <c r="AS308" s="14"/>
      <c r="AT308" s="14">
        <v>0.75775521796901901</v>
      </c>
      <c r="AU308" s="14">
        <v>0.68368479673682503</v>
      </c>
      <c r="AV308" s="14">
        <v>0.79523370981949704</v>
      </c>
      <c r="AW308" s="14"/>
      <c r="AX308" s="14">
        <v>0.740045815762161</v>
      </c>
    </row>
    <row r="309" spans="2:50" x14ac:dyDescent="0.3"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</row>
    <row r="310" spans="2:50" x14ac:dyDescent="0.3">
      <c r="B310" s="6" t="s">
        <v>189</v>
      </c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</row>
    <row r="311" spans="2:50" x14ac:dyDescent="0.3">
      <c r="B311" s="24" t="s">
        <v>82</v>
      </c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</row>
    <row r="312" spans="2:50" x14ac:dyDescent="0.3">
      <c r="B312" t="s">
        <v>100</v>
      </c>
      <c r="C312" s="14">
        <v>0.27379116319375302</v>
      </c>
      <c r="D312" s="14">
        <v>0.32795823962953702</v>
      </c>
      <c r="E312" s="14">
        <v>0.222545802611675</v>
      </c>
      <c r="F312" s="14"/>
      <c r="G312" s="14">
        <v>0.232439530019945</v>
      </c>
      <c r="H312" s="14">
        <v>0.26569072356187301</v>
      </c>
      <c r="I312" s="14">
        <v>0.29358330334669502</v>
      </c>
      <c r="J312" s="14">
        <v>0.26189851090925798</v>
      </c>
      <c r="K312" s="14">
        <v>0.28515239616399501</v>
      </c>
      <c r="L312" s="14">
        <v>0.288999087905005</v>
      </c>
      <c r="M312" s="14"/>
      <c r="N312" s="14">
        <v>0.29263933738967501</v>
      </c>
      <c r="O312" s="14">
        <v>0.27769402242556801</v>
      </c>
      <c r="P312" s="14">
        <v>0.28027966603444099</v>
      </c>
      <c r="Q312" s="14">
        <v>0.25851840455657799</v>
      </c>
      <c r="R312" s="14"/>
      <c r="S312" s="14">
        <v>0.32242809995814598</v>
      </c>
      <c r="T312" s="14">
        <v>0.24948666532151201</v>
      </c>
      <c r="U312" s="14">
        <v>0.26586095601055898</v>
      </c>
      <c r="V312" s="14"/>
      <c r="W312" s="14">
        <v>0.25844216043963802</v>
      </c>
      <c r="X312" s="14">
        <v>0.33825470630099402</v>
      </c>
      <c r="Y312" s="14">
        <v>0.172586308676385</v>
      </c>
      <c r="Z312" s="14"/>
      <c r="AA312" s="14">
        <v>3.6153753292067901E-2</v>
      </c>
      <c r="AB312" s="14">
        <v>0.18320335347164901</v>
      </c>
      <c r="AC312" s="14">
        <v>0.25612694137938802</v>
      </c>
      <c r="AD312" s="14">
        <v>0.235288562585144</v>
      </c>
      <c r="AE312" s="14">
        <v>0.28025108667431597</v>
      </c>
      <c r="AF312" s="14">
        <v>0.31900342668967202</v>
      </c>
      <c r="AG312" s="14">
        <v>0.33658484068613898</v>
      </c>
      <c r="AH312" s="14">
        <v>0.30308218126804398</v>
      </c>
      <c r="AI312" s="14">
        <v>0.44487152529777402</v>
      </c>
      <c r="AJ312" s="14">
        <v>0.484087556001768</v>
      </c>
      <c r="AK312" s="14">
        <v>0.18271997183997199</v>
      </c>
      <c r="AL312" s="14">
        <v>0.121191079357974</v>
      </c>
      <c r="AM312" s="14"/>
      <c r="AN312" s="14">
        <v>0.28303682717961398</v>
      </c>
      <c r="AO312" s="14">
        <v>0.26997126657600301</v>
      </c>
      <c r="AP312" s="14"/>
      <c r="AQ312" s="14">
        <v>0.19057908914820201</v>
      </c>
      <c r="AR312" s="14">
        <v>0.29321797054753701</v>
      </c>
      <c r="AS312" s="14"/>
      <c r="AT312" s="14">
        <v>0.38863229014140299</v>
      </c>
      <c r="AU312" s="14">
        <v>0.21928921119539699</v>
      </c>
      <c r="AV312" s="14">
        <v>0.29039439631811298</v>
      </c>
      <c r="AW312" s="14"/>
      <c r="AX312" s="14">
        <v>0.23772048549477501</v>
      </c>
    </row>
    <row r="313" spans="2:50" x14ac:dyDescent="0.3">
      <c r="B313" t="s">
        <v>101</v>
      </c>
      <c r="C313" s="14">
        <v>0.40797113184511302</v>
      </c>
      <c r="D313" s="14">
        <v>0.40557439828616698</v>
      </c>
      <c r="E313" s="14">
        <v>0.40993593406774698</v>
      </c>
      <c r="F313" s="14"/>
      <c r="G313" s="14">
        <v>0.33840321486142</v>
      </c>
      <c r="H313" s="14">
        <v>0.42205756147560702</v>
      </c>
      <c r="I313" s="14">
        <v>0.37590636329898303</v>
      </c>
      <c r="J313" s="14">
        <v>0.37851264321491401</v>
      </c>
      <c r="K313" s="14">
        <v>0.40559754268688603</v>
      </c>
      <c r="L313" s="14">
        <v>0.48455438858349098</v>
      </c>
      <c r="M313" s="14"/>
      <c r="N313" s="14">
        <v>0.39553163775891798</v>
      </c>
      <c r="O313" s="14">
        <v>0.43664903511842601</v>
      </c>
      <c r="P313" s="14">
        <v>0.41714762077706502</v>
      </c>
      <c r="Q313" s="14">
        <v>0.39241801516819702</v>
      </c>
      <c r="R313" s="14"/>
      <c r="S313" s="14">
        <v>0.42296231179695998</v>
      </c>
      <c r="T313" s="14">
        <v>0.43823903366304001</v>
      </c>
      <c r="U313" s="14">
        <v>0.38192771847804702</v>
      </c>
      <c r="V313" s="14"/>
      <c r="W313" s="14">
        <v>0.43418804156974</v>
      </c>
      <c r="X313" s="14">
        <v>0.43237822845097501</v>
      </c>
      <c r="Y313" s="14">
        <v>0.30624616672657201</v>
      </c>
      <c r="Z313" s="14"/>
      <c r="AA313" s="14">
        <v>0.31420081123503701</v>
      </c>
      <c r="AB313" s="14">
        <v>0.29917152764091698</v>
      </c>
      <c r="AC313" s="14">
        <v>0.37777519909822699</v>
      </c>
      <c r="AD313" s="14">
        <v>0.41939095676353</v>
      </c>
      <c r="AE313" s="14">
        <v>0.40609744649866503</v>
      </c>
      <c r="AF313" s="14">
        <v>0.40730638704586603</v>
      </c>
      <c r="AG313" s="14">
        <v>0.47387364907400997</v>
      </c>
      <c r="AH313" s="14">
        <v>0.49248804562551501</v>
      </c>
      <c r="AI313" s="14">
        <v>0.42210969202960302</v>
      </c>
      <c r="AJ313" s="14">
        <v>0.37111327030057401</v>
      </c>
      <c r="AK313" s="14">
        <v>0.24713837991597201</v>
      </c>
      <c r="AL313" s="14">
        <v>0.64065215444529</v>
      </c>
      <c r="AM313" s="14"/>
      <c r="AN313" s="14">
        <v>0.40216077375148701</v>
      </c>
      <c r="AO313" s="14">
        <v>0.41037171305417403</v>
      </c>
      <c r="AP313" s="14"/>
      <c r="AQ313" s="14">
        <v>0.48661778701797098</v>
      </c>
      <c r="AR313" s="14">
        <v>0.389610173575689</v>
      </c>
      <c r="AS313" s="14"/>
      <c r="AT313" s="14">
        <v>0.41862236713130102</v>
      </c>
      <c r="AU313" s="14">
        <v>0.42401134046197703</v>
      </c>
      <c r="AV313" s="14">
        <v>0.41603475490033498</v>
      </c>
      <c r="AW313" s="14"/>
      <c r="AX313" s="14">
        <v>0.440447548643148</v>
      </c>
    </row>
    <row r="314" spans="2:50" x14ac:dyDescent="0.3">
      <c r="B314" t="s">
        <v>102</v>
      </c>
      <c r="C314" s="14">
        <v>0.17195626559029001</v>
      </c>
      <c r="D314" s="14">
        <v>0.15011107919487701</v>
      </c>
      <c r="E314" s="14">
        <v>0.19302187897731601</v>
      </c>
      <c r="F314" s="14"/>
      <c r="G314" s="14">
        <v>0.197712291938412</v>
      </c>
      <c r="H314" s="14">
        <v>0.15605680354059201</v>
      </c>
      <c r="I314" s="14">
        <v>0.17326356739035101</v>
      </c>
      <c r="J314" s="14">
        <v>0.185509390543107</v>
      </c>
      <c r="K314" s="14">
        <v>0.177571386754236</v>
      </c>
      <c r="L314" s="14">
        <v>0.15511113667281401</v>
      </c>
      <c r="M314" s="14"/>
      <c r="N314" s="14">
        <v>0.18798324136435399</v>
      </c>
      <c r="O314" s="14">
        <v>0.14925467173239099</v>
      </c>
      <c r="P314" s="14">
        <v>0.15605631887594601</v>
      </c>
      <c r="Q314" s="14">
        <v>0.18721065086883201</v>
      </c>
      <c r="R314" s="14"/>
      <c r="S314" s="14">
        <v>0.15091463238654601</v>
      </c>
      <c r="T314" s="14">
        <v>0.17261099759324899</v>
      </c>
      <c r="U314" s="14">
        <v>0.20516526158908499</v>
      </c>
      <c r="V314" s="14"/>
      <c r="W314" s="14">
        <v>0.18047004351236401</v>
      </c>
      <c r="X314" s="14">
        <v>0.13277000099370301</v>
      </c>
      <c r="Y314" s="14">
        <v>0.235658906187069</v>
      </c>
      <c r="Z314" s="14"/>
      <c r="AA314" s="14">
        <v>0.210005213535678</v>
      </c>
      <c r="AB314" s="14">
        <v>0.25187494658466503</v>
      </c>
      <c r="AC314" s="14">
        <v>0.19040744519964301</v>
      </c>
      <c r="AD314" s="14">
        <v>0.19375947388225701</v>
      </c>
      <c r="AE314" s="14">
        <v>0.18595323140450901</v>
      </c>
      <c r="AF314" s="14">
        <v>0.16245266075565101</v>
      </c>
      <c r="AG314" s="14">
        <v>0.11432015642338</v>
      </c>
      <c r="AH314" s="14">
        <v>0.13868322514665399</v>
      </c>
      <c r="AI314" s="14">
        <v>4.5105088239723097E-2</v>
      </c>
      <c r="AJ314" s="14">
        <v>5.87333568917075E-2</v>
      </c>
      <c r="AK314" s="14">
        <v>0.45915069808560699</v>
      </c>
      <c r="AL314" s="14">
        <v>0.23815676619673601</v>
      </c>
      <c r="AM314" s="14"/>
      <c r="AN314" s="14">
        <v>0.158820201198386</v>
      </c>
      <c r="AO314" s="14">
        <v>0.17738350240291001</v>
      </c>
      <c r="AP314" s="14"/>
      <c r="AQ314" s="14">
        <v>0.17217370725676401</v>
      </c>
      <c r="AR314" s="14">
        <v>0.17190550135428601</v>
      </c>
      <c r="AS314" s="14"/>
      <c r="AT314" s="14">
        <v>8.7407937839399999E-2</v>
      </c>
      <c r="AU314" s="14">
        <v>0.22353492405828901</v>
      </c>
      <c r="AV314" s="14">
        <v>0.17476367166249299</v>
      </c>
      <c r="AW314" s="14"/>
      <c r="AX314" s="14">
        <v>0.24138808494632399</v>
      </c>
    </row>
    <row r="315" spans="2:50" x14ac:dyDescent="0.3">
      <c r="B315" t="s">
        <v>103</v>
      </c>
      <c r="C315" s="14">
        <v>5.2385629791388097E-2</v>
      </c>
      <c r="D315" s="14">
        <v>5.4609330873620798E-2</v>
      </c>
      <c r="E315" s="14">
        <v>5.0060131471656701E-2</v>
      </c>
      <c r="F315" s="14"/>
      <c r="G315" s="14">
        <v>9.8870085276478795E-2</v>
      </c>
      <c r="H315" s="14">
        <v>5.9297776352482699E-2</v>
      </c>
      <c r="I315" s="14">
        <v>5.7832733821714999E-2</v>
      </c>
      <c r="J315" s="14">
        <v>4.5022172504633098E-2</v>
      </c>
      <c r="K315" s="14">
        <v>3.3658741596438002E-2</v>
      </c>
      <c r="L315" s="14">
        <v>3.6091507995855199E-2</v>
      </c>
      <c r="M315" s="14"/>
      <c r="N315" s="14">
        <v>3.21855863458506E-2</v>
      </c>
      <c r="O315" s="14">
        <v>4.5226831690839603E-2</v>
      </c>
      <c r="P315" s="14">
        <v>6.4968499580688802E-2</v>
      </c>
      <c r="Q315" s="14">
        <v>5.7127414021803699E-2</v>
      </c>
      <c r="R315" s="14"/>
      <c r="S315" s="14">
        <v>4.0415376195245899E-2</v>
      </c>
      <c r="T315" s="14">
        <v>7.2614851748171005E-2</v>
      </c>
      <c r="U315" s="14">
        <v>4.4511129433749103E-2</v>
      </c>
      <c r="V315" s="14"/>
      <c r="W315" s="14">
        <v>6.4673870383894105E-2</v>
      </c>
      <c r="X315" s="14">
        <v>4.5356952657324902E-2</v>
      </c>
      <c r="Y315" s="14">
        <v>4.8913682131305897E-2</v>
      </c>
      <c r="Z315" s="14"/>
      <c r="AA315" s="14">
        <v>7.2965373246533294E-2</v>
      </c>
      <c r="AB315" s="14">
        <v>4.5633996713858302E-2</v>
      </c>
      <c r="AC315" s="14">
        <v>3.6096391728941198E-2</v>
      </c>
      <c r="AD315" s="14">
        <v>4.1603383895722601E-2</v>
      </c>
      <c r="AE315" s="14">
        <v>6.60487076373341E-2</v>
      </c>
      <c r="AF315" s="14">
        <v>4.89622663059575E-2</v>
      </c>
      <c r="AG315" s="14">
        <v>5.2178441191360399E-2</v>
      </c>
      <c r="AH315" s="14">
        <v>6.5746547959786697E-2</v>
      </c>
      <c r="AI315" s="14">
        <v>5.4641182240360797E-2</v>
      </c>
      <c r="AJ315" s="14">
        <v>8.6065816805950199E-2</v>
      </c>
      <c r="AK315" s="14">
        <v>0.11099095015844899</v>
      </c>
      <c r="AL315" s="14">
        <v>0</v>
      </c>
      <c r="AM315" s="14"/>
      <c r="AN315" s="14">
        <v>7.7851465924024102E-2</v>
      </c>
      <c r="AO315" s="14">
        <v>4.1864280382627503E-2</v>
      </c>
      <c r="AP315" s="14"/>
      <c r="AQ315" s="14">
        <v>4.8454523775686598E-2</v>
      </c>
      <c r="AR315" s="14">
        <v>5.3303391307733997E-2</v>
      </c>
      <c r="AS315" s="14"/>
      <c r="AT315" s="14">
        <v>5.3261762521188798E-2</v>
      </c>
      <c r="AU315" s="14">
        <v>3.9894646092485803E-2</v>
      </c>
      <c r="AV315" s="14">
        <v>6.5214365664272203E-2</v>
      </c>
      <c r="AW315" s="14"/>
      <c r="AX315" s="14">
        <v>2.5797391593328001E-2</v>
      </c>
    </row>
    <row r="316" spans="2:50" x14ac:dyDescent="0.3">
      <c r="B316" t="s">
        <v>104</v>
      </c>
      <c r="C316" s="14">
        <v>1.53409418976737E-2</v>
      </c>
      <c r="D316" s="14">
        <v>2.3418828305634999E-2</v>
      </c>
      <c r="E316" s="14">
        <v>7.8020501741298803E-3</v>
      </c>
      <c r="F316" s="14"/>
      <c r="G316" s="14">
        <v>2.3707106436885599E-2</v>
      </c>
      <c r="H316" s="14">
        <v>1.2040051769912401E-2</v>
      </c>
      <c r="I316" s="14">
        <v>2.5195713752086499E-2</v>
      </c>
      <c r="J316" s="14">
        <v>2.0907790663310499E-2</v>
      </c>
      <c r="K316" s="14">
        <v>1.0590212296359701E-2</v>
      </c>
      <c r="L316" s="14">
        <v>5.2653290320575103E-3</v>
      </c>
      <c r="M316" s="14"/>
      <c r="N316" s="14">
        <v>1.5175029098725401E-2</v>
      </c>
      <c r="O316" s="14">
        <v>1.03694044315499E-2</v>
      </c>
      <c r="P316" s="14">
        <v>1.69737227362762E-2</v>
      </c>
      <c r="Q316" s="14">
        <v>1.6946120299250401E-2</v>
      </c>
      <c r="R316" s="14"/>
      <c r="S316" s="14">
        <v>7.8706645658006506E-3</v>
      </c>
      <c r="T316" s="14">
        <v>1.8901838878340401E-2</v>
      </c>
      <c r="U316" s="14">
        <v>2.63634074935131E-2</v>
      </c>
      <c r="V316" s="14"/>
      <c r="W316" s="14">
        <v>2.1057917177919099E-2</v>
      </c>
      <c r="X316" s="14">
        <v>1.09288412567014E-2</v>
      </c>
      <c r="Y316" s="14">
        <v>1.35622006004106E-2</v>
      </c>
      <c r="Z316" s="14"/>
      <c r="AA316" s="14">
        <v>6.8534629831056501E-2</v>
      </c>
      <c r="AB316" s="14">
        <v>3.7408696234500598E-2</v>
      </c>
      <c r="AC316" s="14">
        <v>1.6839495307668199E-2</v>
      </c>
      <c r="AD316" s="14">
        <v>2.2524510727826401E-2</v>
      </c>
      <c r="AE316" s="14">
        <v>9.9183115429458107E-3</v>
      </c>
      <c r="AF316" s="14">
        <v>8.6355507061594491E-3</v>
      </c>
      <c r="AG316" s="14">
        <v>7.3415380891459197E-3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/>
      <c r="AN316" s="14">
        <v>1.33097144684538E-2</v>
      </c>
      <c r="AO316" s="14">
        <v>1.6180154613885701E-2</v>
      </c>
      <c r="AP316" s="14"/>
      <c r="AQ316" s="14">
        <v>2.5958324179522201E-2</v>
      </c>
      <c r="AR316" s="14">
        <v>1.28621929594122E-2</v>
      </c>
      <c r="AS316" s="14"/>
      <c r="AT316" s="14">
        <v>6.93564000140247E-3</v>
      </c>
      <c r="AU316" s="14">
        <v>1.30033687109738E-2</v>
      </c>
      <c r="AV316" s="14">
        <v>2.2313899731050399E-2</v>
      </c>
      <c r="AW316" s="14"/>
      <c r="AX316" s="14">
        <v>1.5710183536420199E-2</v>
      </c>
    </row>
    <row r="317" spans="2:50" x14ac:dyDescent="0.3">
      <c r="B317" t="s">
        <v>105</v>
      </c>
      <c r="C317" s="14">
        <v>7.8554867681782395E-2</v>
      </c>
      <c r="D317" s="14">
        <v>3.8328123710164003E-2</v>
      </c>
      <c r="E317" s="14">
        <v>0.116634202697475</v>
      </c>
      <c r="F317" s="14"/>
      <c r="G317" s="14">
        <v>0.108867771466859</v>
      </c>
      <c r="H317" s="14">
        <v>8.4857083299533398E-2</v>
      </c>
      <c r="I317" s="14">
        <v>7.4218318390169E-2</v>
      </c>
      <c r="J317" s="14">
        <v>0.108149492164777</v>
      </c>
      <c r="K317" s="14">
        <v>8.7429720502085806E-2</v>
      </c>
      <c r="L317" s="14">
        <v>2.9978549810777699E-2</v>
      </c>
      <c r="M317" s="14"/>
      <c r="N317" s="14">
        <v>7.6485168042476404E-2</v>
      </c>
      <c r="O317" s="14">
        <v>8.0806034601225804E-2</v>
      </c>
      <c r="P317" s="14">
        <v>6.4574171995583102E-2</v>
      </c>
      <c r="Q317" s="14">
        <v>8.7779395085339398E-2</v>
      </c>
      <c r="R317" s="14"/>
      <c r="S317" s="14">
        <v>5.5408915097300601E-2</v>
      </c>
      <c r="T317" s="14">
        <v>4.8146612795687597E-2</v>
      </c>
      <c r="U317" s="14">
        <v>7.6171526995047395E-2</v>
      </c>
      <c r="V317" s="14"/>
      <c r="W317" s="14">
        <v>4.1167966916444601E-2</v>
      </c>
      <c r="X317" s="14">
        <v>4.0311270340301901E-2</v>
      </c>
      <c r="Y317" s="14">
        <v>0.22303273567825699</v>
      </c>
      <c r="Z317" s="14"/>
      <c r="AA317" s="14">
        <v>0.29814021885962799</v>
      </c>
      <c r="AB317" s="14">
        <v>0.18270747935441001</v>
      </c>
      <c r="AC317" s="14">
        <v>0.122754527286132</v>
      </c>
      <c r="AD317" s="14">
        <v>8.7433112145520506E-2</v>
      </c>
      <c r="AE317" s="14">
        <v>5.1731216242229303E-2</v>
      </c>
      <c r="AF317" s="14">
        <v>5.3639708496694E-2</v>
      </c>
      <c r="AG317" s="14">
        <v>1.5701374535965699E-2</v>
      </c>
      <c r="AH317" s="14">
        <v>0</v>
      </c>
      <c r="AI317" s="14">
        <v>3.3272512192539003E-2</v>
      </c>
      <c r="AJ317" s="14">
        <v>0</v>
      </c>
      <c r="AK317" s="14">
        <v>0</v>
      </c>
      <c r="AL317" s="14">
        <v>0</v>
      </c>
      <c r="AM317" s="14"/>
      <c r="AN317" s="14">
        <v>6.4821017478034398E-2</v>
      </c>
      <c r="AO317" s="14">
        <v>8.4229082970399105E-2</v>
      </c>
      <c r="AP317" s="14"/>
      <c r="AQ317" s="14">
        <v>7.62165686218544E-2</v>
      </c>
      <c r="AR317" s="14">
        <v>7.9100770255342706E-2</v>
      </c>
      <c r="AS317" s="14"/>
      <c r="AT317" s="14">
        <v>4.5140002365304299E-2</v>
      </c>
      <c r="AU317" s="14">
        <v>8.0266509480877005E-2</v>
      </c>
      <c r="AV317" s="14">
        <v>3.1278911723736202E-2</v>
      </c>
      <c r="AW317" s="14"/>
      <c r="AX317" s="14">
        <v>3.8936305786005099E-2</v>
      </c>
    </row>
    <row r="318" spans="2:50" x14ac:dyDescent="0.3">
      <c r="B318" t="s">
        <v>106</v>
      </c>
      <c r="C318" s="14">
        <v>0.68176229503886598</v>
      </c>
      <c r="D318" s="14">
        <v>0.733532637915704</v>
      </c>
      <c r="E318" s="14">
        <v>0.63248173667942298</v>
      </c>
      <c r="F318" s="14"/>
      <c r="G318" s="14">
        <v>0.57084274488136499</v>
      </c>
      <c r="H318" s="14">
        <v>0.68774828503747998</v>
      </c>
      <c r="I318" s="14">
        <v>0.66948966664567799</v>
      </c>
      <c r="J318" s="14">
        <v>0.64041115412417204</v>
      </c>
      <c r="K318" s="14">
        <v>0.69074993885088098</v>
      </c>
      <c r="L318" s="14">
        <v>0.77355347648849604</v>
      </c>
      <c r="M318" s="14"/>
      <c r="N318" s="14">
        <v>0.68817097514859304</v>
      </c>
      <c r="O318" s="14">
        <v>0.71434305754399396</v>
      </c>
      <c r="P318" s="14">
        <v>0.69742728681150601</v>
      </c>
      <c r="Q318" s="14">
        <v>0.65093641972477501</v>
      </c>
      <c r="R318" s="14"/>
      <c r="S318" s="14">
        <v>0.74539041175510601</v>
      </c>
      <c r="T318" s="14">
        <v>0.68772569898455205</v>
      </c>
      <c r="U318" s="14">
        <v>0.647788674488606</v>
      </c>
      <c r="V318" s="14"/>
      <c r="W318" s="14">
        <v>0.69263020200937797</v>
      </c>
      <c r="X318" s="14">
        <v>0.77063293475196903</v>
      </c>
      <c r="Y318" s="14">
        <v>0.47883247540295698</v>
      </c>
      <c r="Z318" s="14"/>
      <c r="AA318" s="14">
        <v>0.35035456452710501</v>
      </c>
      <c r="AB318" s="14">
        <v>0.48237488111256599</v>
      </c>
      <c r="AC318" s="14">
        <v>0.63390214047761595</v>
      </c>
      <c r="AD318" s="14">
        <v>0.65467951934867397</v>
      </c>
      <c r="AE318" s="14">
        <v>0.68634853317298095</v>
      </c>
      <c r="AF318" s="14">
        <v>0.72630981373553805</v>
      </c>
      <c r="AG318" s="14">
        <v>0.810458489760148</v>
      </c>
      <c r="AH318" s="14">
        <v>0.79557022689355905</v>
      </c>
      <c r="AI318" s="14">
        <v>0.86698121732737699</v>
      </c>
      <c r="AJ318" s="14">
        <v>0.85520082630234195</v>
      </c>
      <c r="AK318" s="14">
        <v>0.429858351755944</v>
      </c>
      <c r="AL318" s="14">
        <v>0.76184323380326402</v>
      </c>
      <c r="AM318" s="14"/>
      <c r="AN318" s="14">
        <v>0.68519760093110105</v>
      </c>
      <c r="AO318" s="14">
        <v>0.68034297963017698</v>
      </c>
      <c r="AP318" s="14"/>
      <c r="AQ318" s="14">
        <v>0.67719687616617297</v>
      </c>
      <c r="AR318" s="14">
        <v>0.68282814412322501</v>
      </c>
      <c r="AS318" s="14"/>
      <c r="AT318" s="14">
        <v>0.80725465727270396</v>
      </c>
      <c r="AU318" s="14">
        <v>0.64330055165737399</v>
      </c>
      <c r="AV318" s="14">
        <v>0.70642915121844796</v>
      </c>
      <c r="AW318" s="14"/>
      <c r="AX318" s="14">
        <v>0.67816803413792304</v>
      </c>
    </row>
    <row r="319" spans="2:50" x14ac:dyDescent="0.3">
      <c r="B319" t="s">
        <v>107</v>
      </c>
      <c r="C319" s="14">
        <v>6.7726571689061696E-2</v>
      </c>
      <c r="D319" s="14">
        <v>7.8028159179255804E-2</v>
      </c>
      <c r="E319" s="14">
        <v>5.7862181645786603E-2</v>
      </c>
      <c r="F319" s="14"/>
      <c r="G319" s="14">
        <v>0.12257719171336399</v>
      </c>
      <c r="H319" s="14">
        <v>7.1337828122395003E-2</v>
      </c>
      <c r="I319" s="14">
        <v>8.3028447573801498E-2</v>
      </c>
      <c r="J319" s="14">
        <v>6.5929963167943598E-2</v>
      </c>
      <c r="K319" s="14">
        <v>4.4248953892797802E-2</v>
      </c>
      <c r="L319" s="14">
        <v>4.13568370279127E-2</v>
      </c>
      <c r="M319" s="14"/>
      <c r="N319" s="14">
        <v>4.7360615444576003E-2</v>
      </c>
      <c r="O319" s="14">
        <v>5.5596236122389502E-2</v>
      </c>
      <c r="P319" s="14">
        <v>8.1942222316965005E-2</v>
      </c>
      <c r="Q319" s="14">
        <v>7.4073534321053999E-2</v>
      </c>
      <c r="R319" s="14"/>
      <c r="S319" s="14">
        <v>4.8286040761046603E-2</v>
      </c>
      <c r="T319" s="14">
        <v>9.1516690626511493E-2</v>
      </c>
      <c r="U319" s="14">
        <v>7.0874536927262297E-2</v>
      </c>
      <c r="V319" s="14"/>
      <c r="W319" s="14">
        <v>8.57317875618131E-2</v>
      </c>
      <c r="X319" s="14">
        <v>5.62857939140263E-2</v>
      </c>
      <c r="Y319" s="14">
        <v>6.2475882731716503E-2</v>
      </c>
      <c r="Z319" s="14"/>
      <c r="AA319" s="14">
        <v>0.14150000307759</v>
      </c>
      <c r="AB319" s="14">
        <v>8.3042692948358907E-2</v>
      </c>
      <c r="AC319" s="14">
        <v>5.2935887036609501E-2</v>
      </c>
      <c r="AD319" s="14">
        <v>6.4127894623549106E-2</v>
      </c>
      <c r="AE319" s="14">
        <v>7.5967019180279996E-2</v>
      </c>
      <c r="AF319" s="14">
        <v>5.7597817012116997E-2</v>
      </c>
      <c r="AG319" s="14">
        <v>5.9519979280506299E-2</v>
      </c>
      <c r="AH319" s="14">
        <v>6.5746547959786697E-2</v>
      </c>
      <c r="AI319" s="14">
        <v>5.4641182240360797E-2</v>
      </c>
      <c r="AJ319" s="14">
        <v>8.6065816805950199E-2</v>
      </c>
      <c r="AK319" s="14">
        <v>0.11099095015844899</v>
      </c>
      <c r="AL319" s="14">
        <v>0</v>
      </c>
      <c r="AM319" s="14"/>
      <c r="AN319" s="14">
        <v>9.1161180392478003E-2</v>
      </c>
      <c r="AO319" s="14">
        <v>5.8044434996513197E-2</v>
      </c>
      <c r="AP319" s="14"/>
      <c r="AQ319" s="14">
        <v>7.4412847955208805E-2</v>
      </c>
      <c r="AR319" s="14">
        <v>6.6165584267146096E-2</v>
      </c>
      <c r="AS319" s="14"/>
      <c r="AT319" s="14">
        <v>6.0197402522591301E-2</v>
      </c>
      <c r="AU319" s="14">
        <v>5.2898014803459598E-2</v>
      </c>
      <c r="AV319" s="14">
        <v>8.7528265395322602E-2</v>
      </c>
      <c r="AW319" s="14"/>
      <c r="AX319" s="14">
        <v>4.1507575129748203E-2</v>
      </c>
    </row>
    <row r="320" spans="2:50" x14ac:dyDescent="0.3">
      <c r="B320" t="s">
        <v>108</v>
      </c>
      <c r="C320" s="14">
        <v>0.61403572334980405</v>
      </c>
      <c r="D320" s="14">
        <v>0.65550447873644802</v>
      </c>
      <c r="E320" s="14">
        <v>0.57461955503363604</v>
      </c>
      <c r="F320" s="14"/>
      <c r="G320" s="14">
        <v>0.44826555316799999</v>
      </c>
      <c r="H320" s="14">
        <v>0.616410456915085</v>
      </c>
      <c r="I320" s="14">
        <v>0.58646121907187698</v>
      </c>
      <c r="J320" s="14">
        <v>0.57448119095622796</v>
      </c>
      <c r="K320" s="14">
        <v>0.64650098495808295</v>
      </c>
      <c r="L320" s="14">
        <v>0.732196639460583</v>
      </c>
      <c r="M320" s="14"/>
      <c r="N320" s="14">
        <v>0.64081035970401701</v>
      </c>
      <c r="O320" s="14">
        <v>0.65874682142160401</v>
      </c>
      <c r="P320" s="14">
        <v>0.61548506449454099</v>
      </c>
      <c r="Q320" s="14">
        <v>0.57686288540372099</v>
      </c>
      <c r="R320" s="14"/>
      <c r="S320" s="14">
        <v>0.69710437099405997</v>
      </c>
      <c r="T320" s="14">
        <v>0.59620900835804003</v>
      </c>
      <c r="U320" s="14">
        <v>0.57691413756134302</v>
      </c>
      <c r="V320" s="14"/>
      <c r="W320" s="14">
        <v>0.60689841444756498</v>
      </c>
      <c r="X320" s="14">
        <v>0.71434714083794304</v>
      </c>
      <c r="Y320" s="14">
        <v>0.41635659267124098</v>
      </c>
      <c r="Z320" s="14"/>
      <c r="AA320" s="14">
        <v>0.208854561449515</v>
      </c>
      <c r="AB320" s="14">
        <v>0.39933218816420701</v>
      </c>
      <c r="AC320" s="14">
        <v>0.58096625344100605</v>
      </c>
      <c r="AD320" s="14">
        <v>0.59055162472512501</v>
      </c>
      <c r="AE320" s="14">
        <v>0.61038151399270102</v>
      </c>
      <c r="AF320" s="14">
        <v>0.66871199672342096</v>
      </c>
      <c r="AG320" s="14">
        <v>0.750938510479642</v>
      </c>
      <c r="AH320" s="14">
        <v>0.72982367893377298</v>
      </c>
      <c r="AI320" s="14">
        <v>0.81234003508701602</v>
      </c>
      <c r="AJ320" s="14">
        <v>0.76913500949639202</v>
      </c>
      <c r="AK320" s="14">
        <v>0.31886740159749399</v>
      </c>
      <c r="AL320" s="14">
        <v>0.76184323380326402</v>
      </c>
      <c r="AM320" s="14"/>
      <c r="AN320" s="14">
        <v>0.59403642053862304</v>
      </c>
      <c r="AO320" s="14">
        <v>0.62229854463366396</v>
      </c>
      <c r="AP320" s="14"/>
      <c r="AQ320" s="14">
        <v>0.602784028210964</v>
      </c>
      <c r="AR320" s="14">
        <v>0.61666255985607898</v>
      </c>
      <c r="AS320" s="14"/>
      <c r="AT320" s="14">
        <v>0.74705725475011298</v>
      </c>
      <c r="AU320" s="14">
        <v>0.59040253685391497</v>
      </c>
      <c r="AV320" s="14">
        <v>0.61890088582312497</v>
      </c>
      <c r="AW320" s="14"/>
      <c r="AX320" s="14">
        <v>0.63666045900817503</v>
      </c>
    </row>
    <row r="321" spans="2:50" x14ac:dyDescent="0.3"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</row>
    <row r="322" spans="2:50" x14ac:dyDescent="0.3">
      <c r="B322" s="6" t="s">
        <v>190</v>
      </c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</row>
    <row r="323" spans="2:50" x14ac:dyDescent="0.3">
      <c r="B323" s="24" t="s">
        <v>82</v>
      </c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</row>
    <row r="324" spans="2:50" x14ac:dyDescent="0.3">
      <c r="B324" t="s">
        <v>100</v>
      </c>
      <c r="C324" s="14">
        <v>0.34037067887738998</v>
      </c>
      <c r="D324" s="14">
        <v>0.40189660673232402</v>
      </c>
      <c r="E324" s="14">
        <v>0.28267539106919298</v>
      </c>
      <c r="F324" s="14"/>
      <c r="G324" s="14">
        <v>0.26410736844690402</v>
      </c>
      <c r="H324" s="14">
        <v>0.347622673974539</v>
      </c>
      <c r="I324" s="14">
        <v>0.29954102529306298</v>
      </c>
      <c r="J324" s="14">
        <v>0.33949513599484699</v>
      </c>
      <c r="K324" s="14">
        <v>0.377227066395667</v>
      </c>
      <c r="L324" s="14">
        <v>0.38100450093946098</v>
      </c>
      <c r="M324" s="14"/>
      <c r="N324" s="14">
        <v>0.36350941372117801</v>
      </c>
      <c r="O324" s="14">
        <v>0.31568097981332599</v>
      </c>
      <c r="P324" s="14">
        <v>0.35798139761228998</v>
      </c>
      <c r="Q324" s="14">
        <v>0.33070443011304002</v>
      </c>
      <c r="R324" s="14"/>
      <c r="S324" s="14">
        <v>0.38977485455038302</v>
      </c>
      <c r="T324" s="14">
        <v>0.32362436112182003</v>
      </c>
      <c r="U324" s="14">
        <v>0.32636380267758602</v>
      </c>
      <c r="V324" s="14"/>
      <c r="W324" s="14">
        <v>0.33509609349421299</v>
      </c>
      <c r="X324" s="14">
        <v>0.40939004437645699</v>
      </c>
      <c r="Y324" s="14">
        <v>0.208733342980466</v>
      </c>
      <c r="Z324" s="14"/>
      <c r="AA324" s="14">
        <v>0.19514436532496601</v>
      </c>
      <c r="AB324" s="14">
        <v>0.212826429464056</v>
      </c>
      <c r="AC324" s="14">
        <v>0.266842730655862</v>
      </c>
      <c r="AD324" s="14">
        <v>0.30194459527796802</v>
      </c>
      <c r="AE324" s="14">
        <v>0.33570638896051902</v>
      </c>
      <c r="AF324" s="14">
        <v>0.39108529019455301</v>
      </c>
      <c r="AG324" s="14">
        <v>0.40940161956049897</v>
      </c>
      <c r="AH324" s="14">
        <v>0.45678821078957299</v>
      </c>
      <c r="AI324" s="14">
        <v>0.54172412475835496</v>
      </c>
      <c r="AJ324" s="14">
        <v>0.55382621772829399</v>
      </c>
      <c r="AK324" s="14">
        <v>0.25062052707132498</v>
      </c>
      <c r="AL324" s="14">
        <v>0.24478555400660701</v>
      </c>
      <c r="AM324" s="14"/>
      <c r="AN324" s="14">
        <v>0.35503587003739701</v>
      </c>
      <c r="AO324" s="14">
        <v>0.33431167498146203</v>
      </c>
      <c r="AP324" s="14"/>
      <c r="AQ324" s="14">
        <v>0.28639108426370802</v>
      </c>
      <c r="AR324" s="14">
        <v>0.35297283063990098</v>
      </c>
      <c r="AS324" s="14"/>
      <c r="AT324" s="14">
        <v>0.49220695344572002</v>
      </c>
      <c r="AU324" s="14">
        <v>0.27235752356783199</v>
      </c>
      <c r="AV324" s="14">
        <v>0.354865606447682</v>
      </c>
      <c r="AW324" s="14"/>
      <c r="AX324" s="14">
        <v>0.273464109749884</v>
      </c>
    </row>
    <row r="325" spans="2:50" x14ac:dyDescent="0.3">
      <c r="B325" t="s">
        <v>101</v>
      </c>
      <c r="C325" s="14">
        <v>0.41958707345484902</v>
      </c>
      <c r="D325" s="14">
        <v>0.40981881844555101</v>
      </c>
      <c r="E325" s="14">
        <v>0.42825589026107302</v>
      </c>
      <c r="F325" s="14"/>
      <c r="G325" s="14">
        <v>0.41118251753373303</v>
      </c>
      <c r="H325" s="14">
        <v>0.40028224430468301</v>
      </c>
      <c r="I325" s="14">
        <v>0.43756665160382502</v>
      </c>
      <c r="J325" s="14">
        <v>0.36346597088093602</v>
      </c>
      <c r="K325" s="14">
        <v>0.40152944782107802</v>
      </c>
      <c r="L325" s="14">
        <v>0.48342624374114201</v>
      </c>
      <c r="M325" s="14"/>
      <c r="N325" s="14">
        <v>0.44444947475513102</v>
      </c>
      <c r="O325" s="14">
        <v>0.45455087685245499</v>
      </c>
      <c r="P325" s="14">
        <v>0.40358053599289101</v>
      </c>
      <c r="Q325" s="14">
        <v>0.40026253341336798</v>
      </c>
      <c r="R325" s="14"/>
      <c r="S325" s="14">
        <v>0.42856539458817899</v>
      </c>
      <c r="T325" s="14">
        <v>0.45421002549219602</v>
      </c>
      <c r="U325" s="14">
        <v>0.39726346381280903</v>
      </c>
      <c r="V325" s="14"/>
      <c r="W325" s="14">
        <v>0.449167903848113</v>
      </c>
      <c r="X325" s="14">
        <v>0.437762545728685</v>
      </c>
      <c r="Y325" s="14">
        <v>0.32870715918785398</v>
      </c>
      <c r="Z325" s="14"/>
      <c r="AA325" s="14">
        <v>0.16517731393895899</v>
      </c>
      <c r="AB325" s="14">
        <v>0.31473510977135499</v>
      </c>
      <c r="AC325" s="14">
        <v>0.419921313323183</v>
      </c>
      <c r="AD325" s="14">
        <v>0.435122892814781</v>
      </c>
      <c r="AE325" s="14">
        <v>0.45387486060335702</v>
      </c>
      <c r="AF325" s="14">
        <v>0.41337862294514</v>
      </c>
      <c r="AG325" s="14">
        <v>0.48608727327363799</v>
      </c>
      <c r="AH325" s="14">
        <v>0.42514140230540598</v>
      </c>
      <c r="AI325" s="14">
        <v>0.396387419794481</v>
      </c>
      <c r="AJ325" s="14">
        <v>0.42778346020552199</v>
      </c>
      <c r="AK325" s="14">
        <v>0.291939884564479</v>
      </c>
      <c r="AL325" s="14">
        <v>0.61246187094337501</v>
      </c>
      <c r="AM325" s="14"/>
      <c r="AN325" s="14">
        <v>0.41571938974442102</v>
      </c>
      <c r="AO325" s="14">
        <v>0.421185028122743</v>
      </c>
      <c r="AP325" s="14"/>
      <c r="AQ325" s="14">
        <v>0.47441271500155102</v>
      </c>
      <c r="AR325" s="14">
        <v>0.40678740239037903</v>
      </c>
      <c r="AS325" s="14"/>
      <c r="AT325" s="14">
        <v>0.37724461745954901</v>
      </c>
      <c r="AU325" s="14">
        <v>0.43874316805620001</v>
      </c>
      <c r="AV325" s="14">
        <v>0.45036768689957202</v>
      </c>
      <c r="AW325" s="14"/>
      <c r="AX325" s="14">
        <v>0.47306664420676497</v>
      </c>
    </row>
    <row r="326" spans="2:50" x14ac:dyDescent="0.3">
      <c r="B326" t="s">
        <v>102</v>
      </c>
      <c r="C326" s="14">
        <v>0.13942714569185199</v>
      </c>
      <c r="D326" s="14">
        <v>0.125535158497249</v>
      </c>
      <c r="E326" s="14">
        <v>0.153709449635445</v>
      </c>
      <c r="F326" s="14"/>
      <c r="G326" s="14">
        <v>0.18360487065091799</v>
      </c>
      <c r="H326" s="14">
        <v>0.14810046188326301</v>
      </c>
      <c r="I326" s="14">
        <v>0.151607709239063</v>
      </c>
      <c r="J326" s="14">
        <v>0.17371730726075801</v>
      </c>
      <c r="K326" s="14">
        <v>0.12267247787770399</v>
      </c>
      <c r="L326" s="14">
        <v>8.4687406117057495E-2</v>
      </c>
      <c r="M326" s="14"/>
      <c r="N326" s="14">
        <v>9.9445174062038899E-2</v>
      </c>
      <c r="O326" s="14">
        <v>0.125877165775962</v>
      </c>
      <c r="P326" s="14">
        <v>0.158523596091103</v>
      </c>
      <c r="Q326" s="14">
        <v>0.15240987913111001</v>
      </c>
      <c r="R326" s="14"/>
      <c r="S326" s="14">
        <v>0.107649296807105</v>
      </c>
      <c r="T326" s="14">
        <v>0.14422632917125799</v>
      </c>
      <c r="U326" s="14">
        <v>0.17798742436277401</v>
      </c>
      <c r="V326" s="14"/>
      <c r="W326" s="14">
        <v>0.14102179726115899</v>
      </c>
      <c r="X326" s="14">
        <v>9.7468574837949407E-2</v>
      </c>
      <c r="Y326" s="14">
        <v>0.230153253634859</v>
      </c>
      <c r="Z326" s="14"/>
      <c r="AA326" s="14">
        <v>0.245698077543168</v>
      </c>
      <c r="AB326" s="14">
        <v>0.241718505044201</v>
      </c>
      <c r="AC326" s="14">
        <v>0.18825349176095099</v>
      </c>
      <c r="AD326" s="14">
        <v>0.15036501098100699</v>
      </c>
      <c r="AE326" s="14">
        <v>0.14377912894586101</v>
      </c>
      <c r="AF326" s="14">
        <v>0.111864597606313</v>
      </c>
      <c r="AG326" s="14">
        <v>7.7395635890279701E-2</v>
      </c>
      <c r="AH326" s="14">
        <v>0.111379666435221</v>
      </c>
      <c r="AI326" s="14">
        <v>3.0707258697971199E-2</v>
      </c>
      <c r="AJ326" s="14">
        <v>0</v>
      </c>
      <c r="AK326" s="14">
        <v>0.45743958836419502</v>
      </c>
      <c r="AL326" s="14">
        <v>0</v>
      </c>
      <c r="AM326" s="14"/>
      <c r="AN326" s="14">
        <v>0.14396235854071299</v>
      </c>
      <c r="AO326" s="14">
        <v>0.13755339771132499</v>
      </c>
      <c r="AP326" s="14"/>
      <c r="AQ326" s="14">
        <v>0.13688855627112001</v>
      </c>
      <c r="AR326" s="14">
        <v>0.140019808333573</v>
      </c>
      <c r="AS326" s="14"/>
      <c r="AT326" s="14">
        <v>8.6806962632633294E-2</v>
      </c>
      <c r="AU326" s="14">
        <v>0.18202069521072001</v>
      </c>
      <c r="AV326" s="14">
        <v>0.13024547798973601</v>
      </c>
      <c r="AW326" s="14"/>
      <c r="AX326" s="14">
        <v>0.15835025030856201</v>
      </c>
    </row>
    <row r="327" spans="2:50" x14ac:dyDescent="0.3">
      <c r="B327" t="s">
        <v>103</v>
      </c>
      <c r="C327" s="14">
        <v>1.7611260568688201E-2</v>
      </c>
      <c r="D327" s="14">
        <v>1.7663150576237598E-2</v>
      </c>
      <c r="E327" s="14">
        <v>1.643067732158E-2</v>
      </c>
      <c r="F327" s="14"/>
      <c r="G327" s="14">
        <v>2.33423670566308E-2</v>
      </c>
      <c r="H327" s="14">
        <v>2.5292191316065599E-2</v>
      </c>
      <c r="I327" s="14">
        <v>2.5545164395201901E-2</v>
      </c>
      <c r="J327" s="14">
        <v>5.0797622148147101E-3</v>
      </c>
      <c r="K327" s="14">
        <v>1.6623032210511399E-2</v>
      </c>
      <c r="L327" s="14">
        <v>1.1966000542429399E-2</v>
      </c>
      <c r="M327" s="14"/>
      <c r="N327" s="14">
        <v>5.1060796849690801E-3</v>
      </c>
      <c r="O327" s="14">
        <v>1.9913783490670099E-2</v>
      </c>
      <c r="P327" s="14">
        <v>1.2932696268163501E-2</v>
      </c>
      <c r="Q327" s="14">
        <v>2.5408052883541601E-2</v>
      </c>
      <c r="R327" s="14"/>
      <c r="S327" s="14">
        <v>1.5892270752996599E-2</v>
      </c>
      <c r="T327" s="14">
        <v>2.07164939743615E-2</v>
      </c>
      <c r="U327" s="14">
        <v>1.8006850831589701E-2</v>
      </c>
      <c r="V327" s="14"/>
      <c r="W327" s="14">
        <v>2.5270584702620301E-2</v>
      </c>
      <c r="X327" s="14">
        <v>1.4929149365198E-2</v>
      </c>
      <c r="Y327" s="14">
        <v>1.08694056489421E-2</v>
      </c>
      <c r="Z327" s="14"/>
      <c r="AA327" s="14">
        <v>2.5665364437612401E-2</v>
      </c>
      <c r="AB327" s="14">
        <v>3.0454689332935599E-2</v>
      </c>
      <c r="AC327" s="14">
        <v>4.9156317300485504E-3</v>
      </c>
      <c r="AD327" s="14">
        <v>1.7981709472189199E-2</v>
      </c>
      <c r="AE327" s="14">
        <v>2.1081477925341E-2</v>
      </c>
      <c r="AF327" s="14">
        <v>2.55792955483026E-2</v>
      </c>
      <c r="AG327" s="14">
        <v>1.2535157304417699E-2</v>
      </c>
      <c r="AH327" s="14">
        <v>6.6907204698003304E-3</v>
      </c>
      <c r="AI327" s="14">
        <v>0</v>
      </c>
      <c r="AJ327" s="14">
        <v>1.8390322066184302E-2</v>
      </c>
      <c r="AK327" s="14">
        <v>0</v>
      </c>
      <c r="AL327" s="14">
        <v>0.14275257505001801</v>
      </c>
      <c r="AM327" s="14"/>
      <c r="AN327" s="14">
        <v>1.8621407338542902E-2</v>
      </c>
      <c r="AO327" s="14">
        <v>1.7193912908693199E-2</v>
      </c>
      <c r="AP327" s="14"/>
      <c r="AQ327" s="14">
        <v>3.08208145623214E-2</v>
      </c>
      <c r="AR327" s="14">
        <v>1.45273395919891E-2</v>
      </c>
      <c r="AS327" s="14"/>
      <c r="AT327" s="14">
        <v>9.6105923167350994E-3</v>
      </c>
      <c r="AU327" s="14">
        <v>1.6856024272017101E-2</v>
      </c>
      <c r="AV327" s="14">
        <v>2.2517144753499301E-2</v>
      </c>
      <c r="AW327" s="14"/>
      <c r="AX327" s="14">
        <v>1.77713718545549E-2</v>
      </c>
    </row>
    <row r="328" spans="2:50" x14ac:dyDescent="0.3">
      <c r="B328" t="s">
        <v>104</v>
      </c>
      <c r="C328" s="14">
        <v>1.4832015495596901E-2</v>
      </c>
      <c r="D328" s="14">
        <v>1.6575316122608E-2</v>
      </c>
      <c r="E328" s="14">
        <v>1.2602288434006801E-2</v>
      </c>
      <c r="F328" s="14"/>
      <c r="G328" s="14">
        <v>4.1548503802371503E-2</v>
      </c>
      <c r="H328" s="14">
        <v>4.6032915393823997E-3</v>
      </c>
      <c r="I328" s="14">
        <v>2.1173169663428599E-2</v>
      </c>
      <c r="J328" s="14">
        <v>1.50268722947778E-2</v>
      </c>
      <c r="K328" s="14">
        <v>1.02405698994446E-2</v>
      </c>
      <c r="L328" s="14">
        <v>6.8394831396358796E-3</v>
      </c>
      <c r="M328" s="14"/>
      <c r="N328" s="14">
        <v>9.33817264981859E-3</v>
      </c>
      <c r="O328" s="14">
        <v>1.4180208173569801E-2</v>
      </c>
      <c r="P328" s="14">
        <v>2.0236095068721399E-2</v>
      </c>
      <c r="Q328" s="14">
        <v>1.4097081633107999E-2</v>
      </c>
      <c r="R328" s="14"/>
      <c r="S328" s="14">
        <v>9.3369146823970208E-3</v>
      </c>
      <c r="T328" s="14">
        <v>1.7509174019448799E-2</v>
      </c>
      <c r="U328" s="14">
        <v>2.2021001440462599E-2</v>
      </c>
      <c r="V328" s="14"/>
      <c r="W328" s="14">
        <v>1.41859798522911E-2</v>
      </c>
      <c r="X328" s="14">
        <v>1.2744022828931299E-2</v>
      </c>
      <c r="Y328" s="14">
        <v>1.07991410947057E-2</v>
      </c>
      <c r="Z328" s="14"/>
      <c r="AA328" s="14">
        <v>4.2060559321068301E-2</v>
      </c>
      <c r="AB328" s="14">
        <v>3.5385338495533297E-2</v>
      </c>
      <c r="AC328" s="14">
        <v>8.4649391695702202E-3</v>
      </c>
      <c r="AD328" s="14">
        <v>2.6198617776165799E-2</v>
      </c>
      <c r="AE328" s="14">
        <v>3.2031151775831798E-3</v>
      </c>
      <c r="AF328" s="14">
        <v>1.10741548302469E-2</v>
      </c>
      <c r="AG328" s="14">
        <v>8.8618951789021603E-3</v>
      </c>
      <c r="AH328" s="14">
        <v>0</v>
      </c>
      <c r="AI328" s="14">
        <v>3.11811967491923E-2</v>
      </c>
      <c r="AJ328" s="14">
        <v>0</v>
      </c>
      <c r="AK328" s="14">
        <v>0</v>
      </c>
      <c r="AL328" s="14">
        <v>0</v>
      </c>
      <c r="AM328" s="14"/>
      <c r="AN328" s="14">
        <v>1.3507015522394999E-2</v>
      </c>
      <c r="AO328" s="14">
        <v>1.5379446477719201E-2</v>
      </c>
      <c r="AP328" s="14"/>
      <c r="AQ328" s="14">
        <v>1.46129753013611E-2</v>
      </c>
      <c r="AR328" s="14">
        <v>1.48831529261316E-2</v>
      </c>
      <c r="AS328" s="14"/>
      <c r="AT328" s="14">
        <v>9.5054899985356003E-3</v>
      </c>
      <c r="AU328" s="14">
        <v>1.3997820267846199E-2</v>
      </c>
      <c r="AV328" s="14">
        <v>1.9868083188642801E-2</v>
      </c>
      <c r="AW328" s="14"/>
      <c r="AX328" s="14">
        <v>1.06837109203342E-2</v>
      </c>
    </row>
    <row r="329" spans="2:50" x14ac:dyDescent="0.3">
      <c r="B329" t="s">
        <v>105</v>
      </c>
      <c r="C329" s="14">
        <v>6.8171825911623699E-2</v>
      </c>
      <c r="D329" s="14">
        <v>2.8510949626030499E-2</v>
      </c>
      <c r="E329" s="14">
        <v>0.106326303278702</v>
      </c>
      <c r="F329" s="14"/>
      <c r="G329" s="14">
        <v>7.6214372509442102E-2</v>
      </c>
      <c r="H329" s="14">
        <v>7.4099136982066799E-2</v>
      </c>
      <c r="I329" s="14">
        <v>6.4566279805419097E-2</v>
      </c>
      <c r="J329" s="14">
        <v>0.103214951353867</v>
      </c>
      <c r="K329" s="14">
        <v>7.1707405795594495E-2</v>
      </c>
      <c r="L329" s="14">
        <v>3.2076365520274402E-2</v>
      </c>
      <c r="M329" s="14"/>
      <c r="N329" s="14">
        <v>7.8151685126864795E-2</v>
      </c>
      <c r="O329" s="14">
        <v>6.9796985894017297E-2</v>
      </c>
      <c r="P329" s="14">
        <v>4.6745678966830802E-2</v>
      </c>
      <c r="Q329" s="14">
        <v>7.7118022825833493E-2</v>
      </c>
      <c r="R329" s="14"/>
      <c r="S329" s="14">
        <v>4.8781268618938403E-2</v>
      </c>
      <c r="T329" s="14">
        <v>3.9713616220915599E-2</v>
      </c>
      <c r="U329" s="14">
        <v>5.8357456874777801E-2</v>
      </c>
      <c r="V329" s="14"/>
      <c r="W329" s="14">
        <v>3.5257640841603197E-2</v>
      </c>
      <c r="X329" s="14">
        <v>2.7705662862778799E-2</v>
      </c>
      <c r="Y329" s="14">
        <v>0.210737697453173</v>
      </c>
      <c r="Z329" s="14"/>
      <c r="AA329" s="14">
        <v>0.326254319434227</v>
      </c>
      <c r="AB329" s="14">
        <v>0.16487992789191999</v>
      </c>
      <c r="AC329" s="14">
        <v>0.11160189336038499</v>
      </c>
      <c r="AD329" s="14">
        <v>6.8387173677889296E-2</v>
      </c>
      <c r="AE329" s="14">
        <v>4.2355028387338498E-2</v>
      </c>
      <c r="AF329" s="14">
        <v>4.7018038875444298E-2</v>
      </c>
      <c r="AG329" s="14">
        <v>5.71841879226327E-3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/>
      <c r="AN329" s="14">
        <v>5.31539588165299E-2</v>
      </c>
      <c r="AO329" s="14">
        <v>7.4376539798057306E-2</v>
      </c>
      <c r="AP329" s="14"/>
      <c r="AQ329" s="14">
        <v>5.6873854599937497E-2</v>
      </c>
      <c r="AR329" s="14">
        <v>7.0809466118026396E-2</v>
      </c>
      <c r="AS329" s="14"/>
      <c r="AT329" s="14">
        <v>2.46253841468273E-2</v>
      </c>
      <c r="AU329" s="14">
        <v>7.6024768625384806E-2</v>
      </c>
      <c r="AV329" s="14">
        <v>2.2136000720867299E-2</v>
      </c>
      <c r="AW329" s="14"/>
      <c r="AX329" s="14">
        <v>6.6663912959899999E-2</v>
      </c>
    </row>
    <row r="330" spans="2:50" x14ac:dyDescent="0.3">
      <c r="B330" t="s">
        <v>106</v>
      </c>
      <c r="C330" s="14">
        <v>0.75995775233223894</v>
      </c>
      <c r="D330" s="14">
        <v>0.81171542517787498</v>
      </c>
      <c r="E330" s="14">
        <v>0.71093128133026695</v>
      </c>
      <c r="F330" s="14"/>
      <c r="G330" s="14">
        <v>0.67528988598063699</v>
      </c>
      <c r="H330" s="14">
        <v>0.74790491827922201</v>
      </c>
      <c r="I330" s="14">
        <v>0.73710767689688705</v>
      </c>
      <c r="J330" s="14">
        <v>0.70296110687578195</v>
      </c>
      <c r="K330" s="14">
        <v>0.77875651421674497</v>
      </c>
      <c r="L330" s="14">
        <v>0.86443074468060299</v>
      </c>
      <c r="M330" s="14"/>
      <c r="N330" s="14">
        <v>0.80795888847630903</v>
      </c>
      <c r="O330" s="14">
        <v>0.77023185666578098</v>
      </c>
      <c r="P330" s="14">
        <v>0.76156193360518099</v>
      </c>
      <c r="Q330" s="14">
        <v>0.730966963526407</v>
      </c>
      <c r="R330" s="14"/>
      <c r="S330" s="14">
        <v>0.81834024913856296</v>
      </c>
      <c r="T330" s="14">
        <v>0.77783438661401605</v>
      </c>
      <c r="U330" s="14">
        <v>0.72362726649039599</v>
      </c>
      <c r="V330" s="14"/>
      <c r="W330" s="14">
        <v>0.78426399734232599</v>
      </c>
      <c r="X330" s="14">
        <v>0.84715259010514299</v>
      </c>
      <c r="Y330" s="14">
        <v>0.53744050216831996</v>
      </c>
      <c r="Z330" s="14"/>
      <c r="AA330" s="14">
        <v>0.360321679263925</v>
      </c>
      <c r="AB330" s="14">
        <v>0.52756153923541105</v>
      </c>
      <c r="AC330" s="14">
        <v>0.686764043979045</v>
      </c>
      <c r="AD330" s="14">
        <v>0.73706748809274902</v>
      </c>
      <c r="AE330" s="14">
        <v>0.78958124956387599</v>
      </c>
      <c r="AF330" s="14">
        <v>0.80446391313969301</v>
      </c>
      <c r="AG330" s="14">
        <v>0.89548889283413702</v>
      </c>
      <c r="AH330" s="14">
        <v>0.88192961309497797</v>
      </c>
      <c r="AI330" s="14">
        <v>0.93811154455283696</v>
      </c>
      <c r="AJ330" s="14">
        <v>0.98160967793381604</v>
      </c>
      <c r="AK330" s="14">
        <v>0.54256041163580504</v>
      </c>
      <c r="AL330" s="14">
        <v>0.85724742494998196</v>
      </c>
      <c r="AM330" s="14"/>
      <c r="AN330" s="14">
        <v>0.77075525978181902</v>
      </c>
      <c r="AO330" s="14">
        <v>0.75549670310420602</v>
      </c>
      <c r="AP330" s="14"/>
      <c r="AQ330" s="14">
        <v>0.76080379926525998</v>
      </c>
      <c r="AR330" s="14">
        <v>0.75976023303027995</v>
      </c>
      <c r="AS330" s="14"/>
      <c r="AT330" s="14">
        <v>0.86945157090526903</v>
      </c>
      <c r="AU330" s="14">
        <v>0.711100691624032</v>
      </c>
      <c r="AV330" s="14">
        <v>0.80523329334725502</v>
      </c>
      <c r="AW330" s="14"/>
      <c r="AX330" s="14">
        <v>0.74653075395664903</v>
      </c>
    </row>
    <row r="331" spans="2:50" x14ac:dyDescent="0.3">
      <c r="B331" t="s">
        <v>107</v>
      </c>
      <c r="C331" s="14">
        <v>3.2443276064285001E-2</v>
      </c>
      <c r="D331" s="14">
        <v>3.4238466698845602E-2</v>
      </c>
      <c r="E331" s="14">
        <v>2.9032965755586799E-2</v>
      </c>
      <c r="F331" s="14"/>
      <c r="G331" s="14">
        <v>6.4890870859002303E-2</v>
      </c>
      <c r="H331" s="14">
        <v>2.9895482855448002E-2</v>
      </c>
      <c r="I331" s="14">
        <v>4.6718334058630497E-2</v>
      </c>
      <c r="J331" s="14">
        <v>2.0106634509592498E-2</v>
      </c>
      <c r="K331" s="14">
        <v>2.6863602109955999E-2</v>
      </c>
      <c r="L331" s="14">
        <v>1.8805483682065301E-2</v>
      </c>
      <c r="M331" s="14"/>
      <c r="N331" s="14">
        <v>1.44442523347877E-2</v>
      </c>
      <c r="O331" s="14">
        <v>3.4093991664239799E-2</v>
      </c>
      <c r="P331" s="14">
        <v>3.3168791336884898E-2</v>
      </c>
      <c r="Q331" s="14">
        <v>3.9505134516649498E-2</v>
      </c>
      <c r="R331" s="14"/>
      <c r="S331" s="14">
        <v>2.5229185435393601E-2</v>
      </c>
      <c r="T331" s="14">
        <v>3.8225667993810303E-2</v>
      </c>
      <c r="U331" s="14">
        <v>4.00278522720523E-2</v>
      </c>
      <c r="V331" s="14"/>
      <c r="W331" s="14">
        <v>3.9456564554911401E-2</v>
      </c>
      <c r="X331" s="14">
        <v>2.7673172194129299E-2</v>
      </c>
      <c r="Y331" s="14">
        <v>2.16685467436478E-2</v>
      </c>
      <c r="Z331" s="14"/>
      <c r="AA331" s="14">
        <v>6.7725923758680695E-2</v>
      </c>
      <c r="AB331" s="14">
        <v>6.58400278284689E-2</v>
      </c>
      <c r="AC331" s="14">
        <v>1.3380570899618799E-2</v>
      </c>
      <c r="AD331" s="14">
        <v>4.4180327248355002E-2</v>
      </c>
      <c r="AE331" s="14">
        <v>2.4284593102924201E-2</v>
      </c>
      <c r="AF331" s="14">
        <v>3.6653450378549599E-2</v>
      </c>
      <c r="AG331" s="14">
        <v>2.1397052483319801E-2</v>
      </c>
      <c r="AH331" s="14">
        <v>6.6907204698003304E-3</v>
      </c>
      <c r="AI331" s="14">
        <v>3.11811967491923E-2</v>
      </c>
      <c r="AJ331" s="14">
        <v>1.8390322066184302E-2</v>
      </c>
      <c r="AK331" s="14">
        <v>0</v>
      </c>
      <c r="AL331" s="14">
        <v>0.14275257505001801</v>
      </c>
      <c r="AM331" s="14"/>
      <c r="AN331" s="14">
        <v>3.2128422860937901E-2</v>
      </c>
      <c r="AO331" s="14">
        <v>3.2573359386412398E-2</v>
      </c>
      <c r="AP331" s="14"/>
      <c r="AQ331" s="14">
        <v>4.5433789863682503E-2</v>
      </c>
      <c r="AR331" s="14">
        <v>2.9410492518120699E-2</v>
      </c>
      <c r="AS331" s="14"/>
      <c r="AT331" s="14">
        <v>1.9116082315270701E-2</v>
      </c>
      <c r="AU331" s="14">
        <v>3.0853844539863399E-2</v>
      </c>
      <c r="AV331" s="14">
        <v>4.2385227942142001E-2</v>
      </c>
      <c r="AW331" s="14"/>
      <c r="AX331" s="14">
        <v>2.8455082774889201E-2</v>
      </c>
    </row>
    <row r="332" spans="2:50" x14ac:dyDescent="0.3">
      <c r="B332" t="s">
        <v>108</v>
      </c>
      <c r="C332" s="14">
        <v>0.72751447626795396</v>
      </c>
      <c r="D332" s="14">
        <v>0.77747695847902898</v>
      </c>
      <c r="E332" s="14">
        <v>0.68189831557467995</v>
      </c>
      <c r="F332" s="14"/>
      <c r="G332" s="14">
        <v>0.61039901512163497</v>
      </c>
      <c r="H332" s="14">
        <v>0.71800943542377405</v>
      </c>
      <c r="I332" s="14">
        <v>0.69038934283825704</v>
      </c>
      <c r="J332" s="14">
        <v>0.68285447236619001</v>
      </c>
      <c r="K332" s="14">
        <v>0.75189291210678899</v>
      </c>
      <c r="L332" s="14">
        <v>0.84562526099853796</v>
      </c>
      <c r="M332" s="14"/>
      <c r="N332" s="14">
        <v>0.79351463614152096</v>
      </c>
      <c r="O332" s="14">
        <v>0.73613786500154099</v>
      </c>
      <c r="P332" s="14">
        <v>0.72839314226829599</v>
      </c>
      <c r="Q332" s="14">
        <v>0.69146182900975794</v>
      </c>
      <c r="R332" s="14"/>
      <c r="S332" s="14">
        <v>0.79311106370316897</v>
      </c>
      <c r="T332" s="14">
        <v>0.73960871862020605</v>
      </c>
      <c r="U332" s="14">
        <v>0.68359941421834303</v>
      </c>
      <c r="V332" s="14"/>
      <c r="W332" s="14">
        <v>0.74480743278741501</v>
      </c>
      <c r="X332" s="14">
        <v>0.81947941791101298</v>
      </c>
      <c r="Y332" s="14">
        <v>0.51577195542467202</v>
      </c>
      <c r="Z332" s="14"/>
      <c r="AA332" s="14">
        <v>0.29259575550524403</v>
      </c>
      <c r="AB332" s="14">
        <v>0.46172151140694201</v>
      </c>
      <c r="AC332" s="14">
        <v>0.67338347307942603</v>
      </c>
      <c r="AD332" s="14">
        <v>0.69288716084439395</v>
      </c>
      <c r="AE332" s="14">
        <v>0.76529665646095202</v>
      </c>
      <c r="AF332" s="14">
        <v>0.76781046276114295</v>
      </c>
      <c r="AG332" s="14">
        <v>0.874091840350817</v>
      </c>
      <c r="AH332" s="14">
        <v>0.87523889262517796</v>
      </c>
      <c r="AI332" s="14">
        <v>0.90693034780364401</v>
      </c>
      <c r="AJ332" s="14">
        <v>0.96321935586763097</v>
      </c>
      <c r="AK332" s="14">
        <v>0.54256041163580504</v>
      </c>
      <c r="AL332" s="14">
        <v>0.71449484989996503</v>
      </c>
      <c r="AM332" s="14"/>
      <c r="AN332" s="14">
        <v>0.73862683692088105</v>
      </c>
      <c r="AO332" s="14">
        <v>0.72292334371779299</v>
      </c>
      <c r="AP332" s="14"/>
      <c r="AQ332" s="14">
        <v>0.71537000940157702</v>
      </c>
      <c r="AR332" s="14">
        <v>0.73034974051215895</v>
      </c>
      <c r="AS332" s="14"/>
      <c r="AT332" s="14">
        <v>0.85033548858999797</v>
      </c>
      <c r="AU332" s="14">
        <v>0.68024684708416805</v>
      </c>
      <c r="AV332" s="14">
        <v>0.76284806540511296</v>
      </c>
      <c r="AW332" s="14"/>
      <c r="AX332" s="14">
        <v>0.71807567118175897</v>
      </c>
    </row>
    <row r="333" spans="2:50" x14ac:dyDescent="0.3"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</row>
    <row r="334" spans="2:50" x14ac:dyDescent="0.3">
      <c r="B334" s="6" t="s">
        <v>191</v>
      </c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</row>
    <row r="335" spans="2:50" x14ac:dyDescent="0.3">
      <c r="B335" s="24" t="s">
        <v>82</v>
      </c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</row>
    <row r="336" spans="2:50" x14ac:dyDescent="0.3">
      <c r="B336" t="s">
        <v>100</v>
      </c>
      <c r="C336" s="14">
        <v>0.221109933083695</v>
      </c>
      <c r="D336" s="14">
        <v>0.26831068590727603</v>
      </c>
      <c r="E336" s="14">
        <v>0.17810308163001401</v>
      </c>
      <c r="F336" s="14"/>
      <c r="G336" s="14">
        <v>0.17264681075614699</v>
      </c>
      <c r="H336" s="14">
        <v>0.247530190864754</v>
      </c>
      <c r="I336" s="14">
        <v>0.228064948271653</v>
      </c>
      <c r="J336" s="14">
        <v>0.207113235439502</v>
      </c>
      <c r="K336" s="14">
        <v>0.222660590161643</v>
      </c>
      <c r="L336" s="14">
        <v>0.230306034444059</v>
      </c>
      <c r="M336" s="14"/>
      <c r="N336" s="14">
        <v>0.21972823510049699</v>
      </c>
      <c r="O336" s="14">
        <v>0.17843149797197499</v>
      </c>
      <c r="P336" s="14">
        <v>0.25940197698686801</v>
      </c>
      <c r="Q336" s="14">
        <v>0.218466590203929</v>
      </c>
      <c r="R336" s="14"/>
      <c r="S336" s="14">
        <v>0.26843453306845</v>
      </c>
      <c r="T336" s="14">
        <v>0.200297850674338</v>
      </c>
      <c r="U336" s="14">
        <v>0.197310180748275</v>
      </c>
      <c r="V336" s="14"/>
      <c r="W336" s="14">
        <v>0.19802205808482701</v>
      </c>
      <c r="X336" s="14">
        <v>0.28448941729128302</v>
      </c>
      <c r="Y336" s="14">
        <v>0.131967358087937</v>
      </c>
      <c r="Z336" s="14"/>
      <c r="AA336" s="14">
        <v>9.3873872377293097E-2</v>
      </c>
      <c r="AB336" s="14">
        <v>0.13545742251578399</v>
      </c>
      <c r="AC336" s="14">
        <v>0.182775058753612</v>
      </c>
      <c r="AD336" s="14">
        <v>0.187790576479379</v>
      </c>
      <c r="AE336" s="14">
        <v>0.23604494017528199</v>
      </c>
      <c r="AF336" s="14">
        <v>0.22920496232278401</v>
      </c>
      <c r="AG336" s="14">
        <v>0.293025211734665</v>
      </c>
      <c r="AH336" s="14">
        <v>0.27901726094826801</v>
      </c>
      <c r="AI336" s="14">
        <v>0.37806310734021897</v>
      </c>
      <c r="AJ336" s="14">
        <v>0.30123928080715101</v>
      </c>
      <c r="AK336" s="14">
        <v>0.18271997183997199</v>
      </c>
      <c r="AL336" s="14">
        <v>0.36790244760322699</v>
      </c>
      <c r="AM336" s="14"/>
      <c r="AN336" s="14">
        <v>0.23508325208424699</v>
      </c>
      <c r="AO336" s="14">
        <v>0.215336779952608</v>
      </c>
      <c r="AP336" s="14"/>
      <c r="AQ336" s="14">
        <v>0.152641203617045</v>
      </c>
      <c r="AR336" s="14">
        <v>0.23709473856251101</v>
      </c>
      <c r="AS336" s="14"/>
      <c r="AT336" s="14">
        <v>0.34132693302344702</v>
      </c>
      <c r="AU336" s="14">
        <v>0.17627253274945101</v>
      </c>
      <c r="AV336" s="14">
        <v>0.221506378893252</v>
      </c>
      <c r="AW336" s="14"/>
      <c r="AX336" s="14">
        <v>0.15029110051838299</v>
      </c>
    </row>
    <row r="337" spans="2:50" x14ac:dyDescent="0.3">
      <c r="B337" t="s">
        <v>101</v>
      </c>
      <c r="C337" s="14">
        <v>0.37807492608856702</v>
      </c>
      <c r="D337" s="14">
        <v>0.39587188112352101</v>
      </c>
      <c r="E337" s="14">
        <v>0.360893652968995</v>
      </c>
      <c r="F337" s="14"/>
      <c r="G337" s="14">
        <v>0.349663045027439</v>
      </c>
      <c r="H337" s="14">
        <v>0.37966070031247001</v>
      </c>
      <c r="I337" s="14">
        <v>0.35041787368684901</v>
      </c>
      <c r="J337" s="14">
        <v>0.36643047197430101</v>
      </c>
      <c r="K337" s="14">
        <v>0.37604787550723201</v>
      </c>
      <c r="L337" s="14">
        <v>0.42467180664292697</v>
      </c>
      <c r="M337" s="14"/>
      <c r="N337" s="14">
        <v>0.42712849200869402</v>
      </c>
      <c r="O337" s="14">
        <v>0.39972389833516098</v>
      </c>
      <c r="P337" s="14">
        <v>0.37439736273022001</v>
      </c>
      <c r="Q337" s="14">
        <v>0.346141148478459</v>
      </c>
      <c r="R337" s="14"/>
      <c r="S337" s="14">
        <v>0.43118939961306302</v>
      </c>
      <c r="T337" s="14">
        <v>0.35792985787498199</v>
      </c>
      <c r="U337" s="14">
        <v>0.36796002608575401</v>
      </c>
      <c r="V337" s="14"/>
      <c r="W337" s="14">
        <v>0.37550246528850101</v>
      </c>
      <c r="X337" s="14">
        <v>0.44110173404396202</v>
      </c>
      <c r="Y337" s="14">
        <v>0.22799158608310199</v>
      </c>
      <c r="Z337" s="14"/>
      <c r="AA337" s="14">
        <v>0.25548949752429101</v>
      </c>
      <c r="AB337" s="14">
        <v>0.29658069616034</v>
      </c>
      <c r="AC337" s="14">
        <v>0.36389348338303601</v>
      </c>
      <c r="AD337" s="14">
        <v>0.35631904046769403</v>
      </c>
      <c r="AE337" s="14">
        <v>0.425485218894464</v>
      </c>
      <c r="AF337" s="14">
        <v>0.40345104403516602</v>
      </c>
      <c r="AG337" s="14">
        <v>0.42856834652862102</v>
      </c>
      <c r="AH337" s="14">
        <v>0.42172015555412101</v>
      </c>
      <c r="AI337" s="14">
        <v>0.36333727955806699</v>
      </c>
      <c r="AJ337" s="14">
        <v>0.402357911564383</v>
      </c>
      <c r="AK337" s="14">
        <v>0.149778042812451</v>
      </c>
      <c r="AL337" s="14">
        <v>0.38994152434728402</v>
      </c>
      <c r="AM337" s="14"/>
      <c r="AN337" s="14">
        <v>0.36558395003764099</v>
      </c>
      <c r="AO337" s="14">
        <v>0.383235641126698</v>
      </c>
      <c r="AP337" s="14"/>
      <c r="AQ337" s="14">
        <v>0.43380750545380597</v>
      </c>
      <c r="AR337" s="14">
        <v>0.36506352005072201</v>
      </c>
      <c r="AS337" s="14"/>
      <c r="AT337" s="14">
        <v>0.42949357485663298</v>
      </c>
      <c r="AU337" s="14">
        <v>0.37178190087725099</v>
      </c>
      <c r="AV337" s="14">
        <v>0.38137695955651602</v>
      </c>
      <c r="AW337" s="14"/>
      <c r="AX337" s="14">
        <v>0.45492526860409299</v>
      </c>
    </row>
    <row r="338" spans="2:50" x14ac:dyDescent="0.3">
      <c r="B338" t="s">
        <v>102</v>
      </c>
      <c r="C338" s="14">
        <v>0.23889727862617299</v>
      </c>
      <c r="D338" s="14">
        <v>0.21255242943813901</v>
      </c>
      <c r="E338" s="14">
        <v>0.26246920960448</v>
      </c>
      <c r="F338" s="14"/>
      <c r="G338" s="14">
        <v>0.22693835117543201</v>
      </c>
      <c r="H338" s="14">
        <v>0.218127913709557</v>
      </c>
      <c r="I338" s="14">
        <v>0.263678777727612</v>
      </c>
      <c r="J338" s="14">
        <v>0.22013719852941999</v>
      </c>
      <c r="K338" s="14">
        <v>0.24648064777391601</v>
      </c>
      <c r="L338" s="14">
        <v>0.25240936846150802</v>
      </c>
      <c r="M338" s="14"/>
      <c r="N338" s="14">
        <v>0.228900873614099</v>
      </c>
      <c r="O338" s="14">
        <v>0.27521500012023797</v>
      </c>
      <c r="P338" s="14">
        <v>0.22302274244812201</v>
      </c>
      <c r="Q338" s="14">
        <v>0.23508501465071899</v>
      </c>
      <c r="R338" s="14"/>
      <c r="S338" s="14">
        <v>0.197788462081852</v>
      </c>
      <c r="T338" s="14">
        <v>0.29086212629013702</v>
      </c>
      <c r="U338" s="14">
        <v>0.23305345734698801</v>
      </c>
      <c r="V338" s="14"/>
      <c r="W338" s="14">
        <v>0.27887893749457499</v>
      </c>
      <c r="X338" s="14">
        <v>0.18781578636497101</v>
      </c>
      <c r="Y338" s="14">
        <v>0.29115923128188298</v>
      </c>
      <c r="Z338" s="14"/>
      <c r="AA338" s="14">
        <v>0.19101403846248499</v>
      </c>
      <c r="AB338" s="14">
        <v>0.26030553132658901</v>
      </c>
      <c r="AC338" s="14">
        <v>0.24805192371613499</v>
      </c>
      <c r="AD338" s="14">
        <v>0.26806335508699503</v>
      </c>
      <c r="AE338" s="14">
        <v>0.21810770992826001</v>
      </c>
      <c r="AF338" s="14">
        <v>0.23589936921711499</v>
      </c>
      <c r="AG338" s="14">
        <v>0.21305933889472201</v>
      </c>
      <c r="AH338" s="14">
        <v>0.24783468514902399</v>
      </c>
      <c r="AI338" s="14">
        <v>0.213494879618433</v>
      </c>
      <c r="AJ338" s="14">
        <v>0.18871102322618</v>
      </c>
      <c r="AK338" s="14">
        <v>0.46350542148267898</v>
      </c>
      <c r="AL338" s="14">
        <v>0.24215602804948899</v>
      </c>
      <c r="AM338" s="14"/>
      <c r="AN338" s="14">
        <v>0.24290293340583299</v>
      </c>
      <c r="AO338" s="14">
        <v>0.23724232045679799</v>
      </c>
      <c r="AP338" s="14"/>
      <c r="AQ338" s="14">
        <v>0.23442648198920499</v>
      </c>
      <c r="AR338" s="14">
        <v>0.23994103707085301</v>
      </c>
      <c r="AS338" s="14"/>
      <c r="AT338" s="14">
        <v>0.16607596992633999</v>
      </c>
      <c r="AU338" s="14">
        <v>0.27867835786798101</v>
      </c>
      <c r="AV338" s="14">
        <v>0.25277918116148201</v>
      </c>
      <c r="AW338" s="14"/>
      <c r="AX338" s="14">
        <v>0.25422367229153098</v>
      </c>
    </row>
    <row r="339" spans="2:50" x14ac:dyDescent="0.3">
      <c r="B339" t="s">
        <v>103</v>
      </c>
      <c r="C339" s="14">
        <v>4.8284556278523003E-2</v>
      </c>
      <c r="D339" s="14">
        <v>5.7043480751517502E-2</v>
      </c>
      <c r="E339" s="14">
        <v>3.9728715556480797E-2</v>
      </c>
      <c r="F339" s="14"/>
      <c r="G339" s="14">
        <v>8.9444431945442202E-2</v>
      </c>
      <c r="H339" s="14">
        <v>4.9966242908013998E-2</v>
      </c>
      <c r="I339" s="14">
        <v>4.2670205470528001E-2</v>
      </c>
      <c r="J339" s="14">
        <v>4.7415544917105798E-2</v>
      </c>
      <c r="K339" s="14">
        <v>2.5761317166976501E-2</v>
      </c>
      <c r="L339" s="14">
        <v>4.6057193190770597E-2</v>
      </c>
      <c r="M339" s="14"/>
      <c r="N339" s="14">
        <v>1.6845067441374199E-2</v>
      </c>
      <c r="O339" s="14">
        <v>4.3070705581044297E-2</v>
      </c>
      <c r="P339" s="14">
        <v>4.8363289315154302E-2</v>
      </c>
      <c r="Q339" s="14">
        <v>6.5707676920946798E-2</v>
      </c>
      <c r="R339" s="14"/>
      <c r="S339" s="14">
        <v>2.63432816669864E-2</v>
      </c>
      <c r="T339" s="14">
        <v>6.2617250972201097E-2</v>
      </c>
      <c r="U339" s="14">
        <v>6.8562280230996905E-2</v>
      </c>
      <c r="V339" s="14"/>
      <c r="W339" s="14">
        <v>6.5169173597306104E-2</v>
      </c>
      <c r="X339" s="14">
        <v>2.9868504480576E-2</v>
      </c>
      <c r="Y339" s="14">
        <v>5.7751393273992598E-2</v>
      </c>
      <c r="Z339" s="14"/>
      <c r="AA339" s="14">
        <v>8.0522944525265802E-2</v>
      </c>
      <c r="AB339" s="14">
        <v>3.8933864571245203E-2</v>
      </c>
      <c r="AC339" s="14">
        <v>3.2032912823897801E-2</v>
      </c>
      <c r="AD339" s="14">
        <v>4.7630351881969103E-2</v>
      </c>
      <c r="AE339" s="14">
        <v>4.0570176141212499E-2</v>
      </c>
      <c r="AF339" s="14">
        <v>7.1045259834786101E-2</v>
      </c>
      <c r="AG339" s="14">
        <v>4.6599532621467599E-2</v>
      </c>
      <c r="AH339" s="14">
        <v>3.0024928432610998E-2</v>
      </c>
      <c r="AI339" s="14">
        <v>1.3457780952058599E-2</v>
      </c>
      <c r="AJ339" s="14">
        <v>0.10769178440228599</v>
      </c>
      <c r="AK339" s="14">
        <v>9.3005613706448997E-2</v>
      </c>
      <c r="AL339" s="14">
        <v>0</v>
      </c>
      <c r="AM339" s="14"/>
      <c r="AN339" s="14">
        <v>5.6392012012566599E-2</v>
      </c>
      <c r="AO339" s="14">
        <v>4.4934916622096699E-2</v>
      </c>
      <c r="AP339" s="14"/>
      <c r="AQ339" s="14">
        <v>6.1924240801589203E-2</v>
      </c>
      <c r="AR339" s="14">
        <v>4.5100216425980201E-2</v>
      </c>
      <c r="AS339" s="14"/>
      <c r="AT339" s="14">
        <v>2.1533070102931401E-2</v>
      </c>
      <c r="AU339" s="14">
        <v>5.3132354279933902E-2</v>
      </c>
      <c r="AV339" s="14">
        <v>6.4262746133347204E-2</v>
      </c>
      <c r="AW339" s="14"/>
      <c r="AX339" s="14">
        <v>6.7588604712631506E-2</v>
      </c>
    </row>
    <row r="340" spans="2:50" x14ac:dyDescent="0.3">
      <c r="B340" t="s">
        <v>104</v>
      </c>
      <c r="C340" s="14">
        <v>1.7727590412496001E-2</v>
      </c>
      <c r="D340" s="14">
        <v>2.33684343044906E-2</v>
      </c>
      <c r="E340" s="14">
        <v>1.2518859281030401E-2</v>
      </c>
      <c r="F340" s="14"/>
      <c r="G340" s="14">
        <v>2.8318576252933301E-2</v>
      </c>
      <c r="H340" s="14">
        <v>1.3893246621471501E-2</v>
      </c>
      <c r="I340" s="14">
        <v>2.3289171294516499E-2</v>
      </c>
      <c r="J340" s="14">
        <v>2.62898074878333E-2</v>
      </c>
      <c r="K340" s="14">
        <v>1.77189044763283E-2</v>
      </c>
      <c r="L340" s="14">
        <v>4.1789078703049999E-3</v>
      </c>
      <c r="M340" s="14"/>
      <c r="N340" s="14">
        <v>1.5919232043943899E-2</v>
      </c>
      <c r="O340" s="14">
        <v>8.9980788404531598E-3</v>
      </c>
      <c r="P340" s="14">
        <v>2.28318486359783E-2</v>
      </c>
      <c r="Q340" s="14">
        <v>1.9744519973506399E-2</v>
      </c>
      <c r="R340" s="14"/>
      <c r="S340" s="14">
        <v>1.25345508202316E-2</v>
      </c>
      <c r="T340" s="14">
        <v>1.7312755802416799E-2</v>
      </c>
      <c r="U340" s="14">
        <v>3.1614729093829702E-2</v>
      </c>
      <c r="V340" s="14"/>
      <c r="W340" s="14">
        <v>2.39109215551505E-2</v>
      </c>
      <c r="X340" s="14">
        <v>1.28280055928667E-2</v>
      </c>
      <c r="Y340" s="14">
        <v>1.8241075867155902E-2</v>
      </c>
      <c r="Z340" s="14"/>
      <c r="AA340" s="14">
        <v>5.8276931395686599E-2</v>
      </c>
      <c r="AB340" s="14">
        <v>5.7055431536608602E-2</v>
      </c>
      <c r="AC340" s="14">
        <v>2.62395074786665E-3</v>
      </c>
      <c r="AD340" s="14">
        <v>2.24776886704776E-2</v>
      </c>
      <c r="AE340" s="14">
        <v>1.9867370783999999E-2</v>
      </c>
      <c r="AF340" s="14">
        <v>3.8784441878916402E-3</v>
      </c>
      <c r="AG340" s="14">
        <v>7.5133008685521196E-3</v>
      </c>
      <c r="AH340" s="14">
        <v>1.14852930687273E-2</v>
      </c>
      <c r="AI340" s="14">
        <v>0</v>
      </c>
      <c r="AJ340" s="14">
        <v>0</v>
      </c>
      <c r="AK340" s="14">
        <v>0.11099095015844899</v>
      </c>
      <c r="AL340" s="14">
        <v>0</v>
      </c>
      <c r="AM340" s="14"/>
      <c r="AN340" s="14">
        <v>1.39727865009756E-2</v>
      </c>
      <c r="AO340" s="14">
        <v>1.92789081744075E-2</v>
      </c>
      <c r="AP340" s="14"/>
      <c r="AQ340" s="14">
        <v>3.2362070034932702E-2</v>
      </c>
      <c r="AR340" s="14">
        <v>1.43110043027408E-2</v>
      </c>
      <c r="AS340" s="14"/>
      <c r="AT340" s="14">
        <v>2.10189662043194E-3</v>
      </c>
      <c r="AU340" s="14">
        <v>1.4613535134093501E-2</v>
      </c>
      <c r="AV340" s="14">
        <v>3.0618709600867901E-2</v>
      </c>
      <c r="AW340" s="14"/>
      <c r="AX340" s="14">
        <v>2.4992768329761699E-2</v>
      </c>
    </row>
    <row r="341" spans="2:50" x14ac:dyDescent="0.3">
      <c r="B341" t="s">
        <v>105</v>
      </c>
      <c r="C341" s="14">
        <v>9.5905715510544595E-2</v>
      </c>
      <c r="D341" s="14">
        <v>4.2853088475055999E-2</v>
      </c>
      <c r="E341" s="14">
        <v>0.14628648095899899</v>
      </c>
      <c r="F341" s="14"/>
      <c r="G341" s="14">
        <v>0.13298878484260701</v>
      </c>
      <c r="H341" s="14">
        <v>9.0821705583733703E-2</v>
      </c>
      <c r="I341" s="14">
        <v>9.1879023548841504E-2</v>
      </c>
      <c r="J341" s="14">
        <v>0.13261374165183801</v>
      </c>
      <c r="K341" s="14">
        <v>0.111330664913904</v>
      </c>
      <c r="L341" s="14">
        <v>4.2376689390429899E-2</v>
      </c>
      <c r="M341" s="14"/>
      <c r="N341" s="14">
        <v>9.1478099791391501E-2</v>
      </c>
      <c r="O341" s="14">
        <v>9.4560819151128003E-2</v>
      </c>
      <c r="P341" s="14">
        <v>7.1982779883658102E-2</v>
      </c>
      <c r="Q341" s="14">
        <v>0.11485504977244</v>
      </c>
      <c r="R341" s="14"/>
      <c r="S341" s="14">
        <v>6.3709772749416402E-2</v>
      </c>
      <c r="T341" s="14">
        <v>7.0980158385925099E-2</v>
      </c>
      <c r="U341" s="14">
        <v>0.10149932649415699</v>
      </c>
      <c r="V341" s="14"/>
      <c r="W341" s="14">
        <v>5.8516443979640002E-2</v>
      </c>
      <c r="X341" s="14">
        <v>4.3896552226341701E-2</v>
      </c>
      <c r="Y341" s="14">
        <v>0.27288935540592901</v>
      </c>
      <c r="Z341" s="14"/>
      <c r="AA341" s="14">
        <v>0.320822715714979</v>
      </c>
      <c r="AB341" s="14">
        <v>0.21166705388943299</v>
      </c>
      <c r="AC341" s="14">
        <v>0.170622670575452</v>
      </c>
      <c r="AD341" s="14">
        <v>0.11771898741348499</v>
      </c>
      <c r="AE341" s="14">
        <v>5.9924584076781397E-2</v>
      </c>
      <c r="AF341" s="14">
        <v>5.6520920402256897E-2</v>
      </c>
      <c r="AG341" s="14">
        <v>1.12342693519723E-2</v>
      </c>
      <c r="AH341" s="14">
        <v>9.9176768472484696E-3</v>
      </c>
      <c r="AI341" s="14">
        <v>3.1646952531222898E-2</v>
      </c>
      <c r="AJ341" s="14">
        <v>0</v>
      </c>
      <c r="AK341" s="14">
        <v>0</v>
      </c>
      <c r="AL341" s="14">
        <v>0</v>
      </c>
      <c r="AM341" s="14"/>
      <c r="AN341" s="14">
        <v>8.6065065958737003E-2</v>
      </c>
      <c r="AO341" s="14">
        <v>9.9971433667390905E-2</v>
      </c>
      <c r="AP341" s="14"/>
      <c r="AQ341" s="14">
        <v>8.48384981034217E-2</v>
      </c>
      <c r="AR341" s="14">
        <v>9.84894835871932E-2</v>
      </c>
      <c r="AS341" s="14"/>
      <c r="AT341" s="14">
        <v>3.9468555470217E-2</v>
      </c>
      <c r="AU341" s="14">
        <v>0.10552131909129001</v>
      </c>
      <c r="AV341" s="14">
        <v>4.9456024654534497E-2</v>
      </c>
      <c r="AW341" s="14"/>
      <c r="AX341" s="14">
        <v>4.7978585543599003E-2</v>
      </c>
    </row>
    <row r="342" spans="2:50" x14ac:dyDescent="0.3">
      <c r="B342" t="s">
        <v>106</v>
      </c>
      <c r="C342" s="14">
        <v>0.59918485917226305</v>
      </c>
      <c r="D342" s="14">
        <v>0.66418256703079703</v>
      </c>
      <c r="E342" s="14">
        <v>0.53899673459900999</v>
      </c>
      <c r="F342" s="14"/>
      <c r="G342" s="14">
        <v>0.52230985578358502</v>
      </c>
      <c r="H342" s="14">
        <v>0.62719089117722404</v>
      </c>
      <c r="I342" s="14">
        <v>0.57848282195850198</v>
      </c>
      <c r="J342" s="14">
        <v>0.57354370741380301</v>
      </c>
      <c r="K342" s="14">
        <v>0.59870846566887503</v>
      </c>
      <c r="L342" s="14">
        <v>0.65497784108698698</v>
      </c>
      <c r="M342" s="14"/>
      <c r="N342" s="14">
        <v>0.64685672710919095</v>
      </c>
      <c r="O342" s="14">
        <v>0.57815539630713597</v>
      </c>
      <c r="P342" s="14">
        <v>0.63379933971708702</v>
      </c>
      <c r="Q342" s="14">
        <v>0.56460773868238801</v>
      </c>
      <c r="R342" s="14"/>
      <c r="S342" s="14">
        <v>0.69962393268151402</v>
      </c>
      <c r="T342" s="14">
        <v>0.55822770854932002</v>
      </c>
      <c r="U342" s="14">
        <v>0.56527020683402895</v>
      </c>
      <c r="V342" s="14"/>
      <c r="W342" s="14">
        <v>0.57352452337332804</v>
      </c>
      <c r="X342" s="14">
        <v>0.72559115133524499</v>
      </c>
      <c r="Y342" s="14">
        <v>0.35995894417104002</v>
      </c>
      <c r="Z342" s="14"/>
      <c r="AA342" s="14">
        <v>0.34936336990158401</v>
      </c>
      <c r="AB342" s="14">
        <v>0.43203811867612502</v>
      </c>
      <c r="AC342" s="14">
        <v>0.54666854213664795</v>
      </c>
      <c r="AD342" s="14">
        <v>0.54410961694707405</v>
      </c>
      <c r="AE342" s="14">
        <v>0.66153015906974599</v>
      </c>
      <c r="AF342" s="14">
        <v>0.63265600635795005</v>
      </c>
      <c r="AG342" s="14">
        <v>0.72159355826328597</v>
      </c>
      <c r="AH342" s="14">
        <v>0.70073741650238897</v>
      </c>
      <c r="AI342" s="14">
        <v>0.74140038689828602</v>
      </c>
      <c r="AJ342" s="14">
        <v>0.70359719237153395</v>
      </c>
      <c r="AK342" s="14">
        <v>0.33249801465242301</v>
      </c>
      <c r="AL342" s="14">
        <v>0.75784397195051101</v>
      </c>
      <c r="AM342" s="14"/>
      <c r="AN342" s="14">
        <v>0.60066720212188796</v>
      </c>
      <c r="AO342" s="14">
        <v>0.59857242107930597</v>
      </c>
      <c r="AP342" s="14"/>
      <c r="AQ342" s="14">
        <v>0.586448709070852</v>
      </c>
      <c r="AR342" s="14">
        <v>0.60215825861323302</v>
      </c>
      <c r="AS342" s="14"/>
      <c r="AT342" s="14">
        <v>0.77082050788008005</v>
      </c>
      <c r="AU342" s="14">
        <v>0.54805443362670103</v>
      </c>
      <c r="AV342" s="14">
        <v>0.60288333844976805</v>
      </c>
      <c r="AW342" s="14"/>
      <c r="AX342" s="14">
        <v>0.605216369122477</v>
      </c>
    </row>
    <row r="343" spans="2:50" x14ac:dyDescent="0.3">
      <c r="B343" t="s">
        <v>107</v>
      </c>
      <c r="C343" s="14">
        <v>6.6012146691019E-2</v>
      </c>
      <c r="D343" s="14">
        <v>8.0411915056008101E-2</v>
      </c>
      <c r="E343" s="14">
        <v>5.22475748375111E-2</v>
      </c>
      <c r="F343" s="14"/>
      <c r="G343" s="14">
        <v>0.117763008198375</v>
      </c>
      <c r="H343" s="14">
        <v>6.3859489529485503E-2</v>
      </c>
      <c r="I343" s="14">
        <v>6.59593767650445E-2</v>
      </c>
      <c r="J343" s="14">
        <v>7.3705352404939098E-2</v>
      </c>
      <c r="K343" s="14">
        <v>4.3480221643304798E-2</v>
      </c>
      <c r="L343" s="14">
        <v>5.0236101061075601E-2</v>
      </c>
      <c r="M343" s="14"/>
      <c r="N343" s="14">
        <v>3.2764299485318199E-2</v>
      </c>
      <c r="O343" s="14">
        <v>5.2068784421497503E-2</v>
      </c>
      <c r="P343" s="14">
        <v>7.1195137951132595E-2</v>
      </c>
      <c r="Q343" s="14">
        <v>8.54521968944532E-2</v>
      </c>
      <c r="R343" s="14"/>
      <c r="S343" s="14">
        <v>3.8877832487217899E-2</v>
      </c>
      <c r="T343" s="14">
        <v>7.9930006774618007E-2</v>
      </c>
      <c r="U343" s="14">
        <v>0.100177009324827</v>
      </c>
      <c r="V343" s="14"/>
      <c r="W343" s="14">
        <v>8.9080095152456601E-2</v>
      </c>
      <c r="X343" s="14">
        <v>4.2696510073442703E-2</v>
      </c>
      <c r="Y343" s="14">
        <v>7.5992469141148503E-2</v>
      </c>
      <c r="Z343" s="14"/>
      <c r="AA343" s="14">
        <v>0.138799875920952</v>
      </c>
      <c r="AB343" s="14">
        <v>9.59892961078537E-2</v>
      </c>
      <c r="AC343" s="14">
        <v>3.46568635717645E-2</v>
      </c>
      <c r="AD343" s="14">
        <v>7.0108040552446696E-2</v>
      </c>
      <c r="AE343" s="14">
        <v>6.0437546925212499E-2</v>
      </c>
      <c r="AF343" s="14">
        <v>7.4923704022677701E-2</v>
      </c>
      <c r="AG343" s="14">
        <v>5.4112833490019802E-2</v>
      </c>
      <c r="AH343" s="14">
        <v>4.1510221501338297E-2</v>
      </c>
      <c r="AI343" s="14">
        <v>1.3457780952058599E-2</v>
      </c>
      <c r="AJ343" s="14">
        <v>0.10769178440228599</v>
      </c>
      <c r="AK343" s="14">
        <v>0.20399656386489801</v>
      </c>
      <c r="AL343" s="14">
        <v>0</v>
      </c>
      <c r="AM343" s="14"/>
      <c r="AN343" s="14">
        <v>7.0364798513542201E-2</v>
      </c>
      <c r="AO343" s="14">
        <v>6.4213824796504296E-2</v>
      </c>
      <c r="AP343" s="14"/>
      <c r="AQ343" s="14">
        <v>9.4286310836521905E-2</v>
      </c>
      <c r="AR343" s="14">
        <v>5.9411220728721098E-2</v>
      </c>
      <c r="AS343" s="14"/>
      <c r="AT343" s="14">
        <v>2.3634966723363401E-2</v>
      </c>
      <c r="AU343" s="14">
        <v>6.7745889414027496E-2</v>
      </c>
      <c r="AV343" s="14">
        <v>9.4881455734215095E-2</v>
      </c>
      <c r="AW343" s="14"/>
      <c r="AX343" s="14">
        <v>9.2581373042393098E-2</v>
      </c>
    </row>
    <row r="344" spans="2:50" x14ac:dyDescent="0.3">
      <c r="B344" t="s">
        <v>108</v>
      </c>
      <c r="C344" s="14">
        <v>0.53317271248124398</v>
      </c>
      <c r="D344" s="14">
        <v>0.58377065197478895</v>
      </c>
      <c r="E344" s="14">
        <v>0.48674915976149902</v>
      </c>
      <c r="F344" s="14"/>
      <c r="G344" s="14">
        <v>0.40454684758520998</v>
      </c>
      <c r="H344" s="14">
        <v>0.56333140164773898</v>
      </c>
      <c r="I344" s="14">
        <v>0.51252344519345805</v>
      </c>
      <c r="J344" s="14">
        <v>0.49983835500886298</v>
      </c>
      <c r="K344" s="14">
        <v>0.55522824402557003</v>
      </c>
      <c r="L344" s="14">
        <v>0.60474174002591097</v>
      </c>
      <c r="M344" s="14"/>
      <c r="N344" s="14">
        <v>0.61409242762387295</v>
      </c>
      <c r="O344" s="14">
        <v>0.52608661188563899</v>
      </c>
      <c r="P344" s="14">
        <v>0.56260420176595505</v>
      </c>
      <c r="Q344" s="14">
        <v>0.47915554178793401</v>
      </c>
      <c r="R344" s="14"/>
      <c r="S344" s="14">
        <v>0.66074610019429603</v>
      </c>
      <c r="T344" s="14">
        <v>0.47829770177470199</v>
      </c>
      <c r="U344" s="14">
        <v>0.46509319750920203</v>
      </c>
      <c r="V344" s="14"/>
      <c r="W344" s="14">
        <v>0.48444442822087203</v>
      </c>
      <c r="X344" s="14">
        <v>0.68289464126180199</v>
      </c>
      <c r="Y344" s="14">
        <v>0.28396647502989097</v>
      </c>
      <c r="Z344" s="14"/>
      <c r="AA344" s="14">
        <v>0.21056349398063201</v>
      </c>
      <c r="AB344" s="14">
        <v>0.33604882256827101</v>
      </c>
      <c r="AC344" s="14">
        <v>0.51201167856488405</v>
      </c>
      <c r="AD344" s="14">
        <v>0.47400157639462698</v>
      </c>
      <c r="AE344" s="14">
        <v>0.60109261214453302</v>
      </c>
      <c r="AF344" s="14">
        <v>0.55773230233527304</v>
      </c>
      <c r="AG344" s="14">
        <v>0.66748072477326703</v>
      </c>
      <c r="AH344" s="14">
        <v>0.65922719500105098</v>
      </c>
      <c r="AI344" s="14">
        <v>0.72794260594622695</v>
      </c>
      <c r="AJ344" s="14">
        <v>0.59590540796924796</v>
      </c>
      <c r="AK344" s="14">
        <v>0.12850145078752501</v>
      </c>
      <c r="AL344" s="14">
        <v>0.75784397195051101</v>
      </c>
      <c r="AM344" s="14"/>
      <c r="AN344" s="14">
        <v>0.53030240360834502</v>
      </c>
      <c r="AO344" s="14">
        <v>0.53435859628280202</v>
      </c>
      <c r="AP344" s="14"/>
      <c r="AQ344" s="14">
        <v>0.49216239823433</v>
      </c>
      <c r="AR344" s="14">
        <v>0.54274703788451195</v>
      </c>
      <c r="AS344" s="14"/>
      <c r="AT344" s="14">
        <v>0.74718554115671598</v>
      </c>
      <c r="AU344" s="14">
        <v>0.48030854421267399</v>
      </c>
      <c r="AV344" s="14">
        <v>0.50800188271555302</v>
      </c>
      <c r="AW344" s="14"/>
      <c r="AX344" s="14">
        <v>0.512634996080084</v>
      </c>
    </row>
    <row r="345" spans="2:50" x14ac:dyDescent="0.3"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</row>
    <row r="346" spans="2:50" x14ac:dyDescent="0.3">
      <c r="B346" s="6" t="s">
        <v>192</v>
      </c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</row>
    <row r="347" spans="2:50" x14ac:dyDescent="0.3">
      <c r="B347" s="24" t="s">
        <v>82</v>
      </c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</row>
    <row r="348" spans="2:50" x14ac:dyDescent="0.3">
      <c r="B348" t="s">
        <v>100</v>
      </c>
      <c r="C348" s="14">
        <v>0.21009692705755501</v>
      </c>
      <c r="D348" s="14">
        <v>0.270094551209282</v>
      </c>
      <c r="E348" s="14">
        <v>0.15154479842660001</v>
      </c>
      <c r="F348" s="14"/>
      <c r="G348" s="14">
        <v>0.18117344545038</v>
      </c>
      <c r="H348" s="14">
        <v>0.224408775170094</v>
      </c>
      <c r="I348" s="14">
        <v>0.24329155294476501</v>
      </c>
      <c r="J348" s="14">
        <v>0.19676135420315399</v>
      </c>
      <c r="K348" s="14">
        <v>0.22109225866441101</v>
      </c>
      <c r="L348" s="14">
        <v>0.19026306827139999</v>
      </c>
      <c r="M348" s="14"/>
      <c r="N348" s="14">
        <v>0.235192658585648</v>
      </c>
      <c r="O348" s="14">
        <v>0.18276919700376701</v>
      </c>
      <c r="P348" s="14">
        <v>0.20796327126432201</v>
      </c>
      <c r="Q348" s="14">
        <v>0.214252067185592</v>
      </c>
      <c r="R348" s="14"/>
      <c r="S348" s="14">
        <v>0.25235866553807101</v>
      </c>
      <c r="T348" s="14">
        <v>0.20438986003058901</v>
      </c>
      <c r="U348" s="14">
        <v>0.17231656240337601</v>
      </c>
      <c r="V348" s="14"/>
      <c r="W348" s="14">
        <v>0.209144866938267</v>
      </c>
      <c r="X348" s="14">
        <v>0.25312537590894202</v>
      </c>
      <c r="Y348" s="14">
        <v>0.133667567009324</v>
      </c>
      <c r="Z348" s="14"/>
      <c r="AA348" s="14">
        <v>0.15503659640365999</v>
      </c>
      <c r="AB348" s="14">
        <v>0.15267576994085499</v>
      </c>
      <c r="AC348" s="14">
        <v>0.169133507981923</v>
      </c>
      <c r="AD348" s="14">
        <v>0.17000054684341601</v>
      </c>
      <c r="AE348" s="14">
        <v>0.22340655628432701</v>
      </c>
      <c r="AF348" s="14">
        <v>0.243918735208946</v>
      </c>
      <c r="AG348" s="14">
        <v>0.25898697032868101</v>
      </c>
      <c r="AH348" s="14">
        <v>0.19169014867015299</v>
      </c>
      <c r="AI348" s="14">
        <v>0.40889946336605498</v>
      </c>
      <c r="AJ348" s="14">
        <v>0.35564165873468301</v>
      </c>
      <c r="AK348" s="14">
        <v>0.18271997183997199</v>
      </c>
      <c r="AL348" s="14">
        <v>0.24607047940083701</v>
      </c>
      <c r="AM348" s="14"/>
      <c r="AN348" s="14">
        <v>0.223221931406655</v>
      </c>
      <c r="AO348" s="14">
        <v>0.20467425976208001</v>
      </c>
      <c r="AP348" s="14"/>
      <c r="AQ348" s="14">
        <v>0.160748147878188</v>
      </c>
      <c r="AR348" s="14">
        <v>0.221617962162835</v>
      </c>
      <c r="AS348" s="14"/>
      <c r="AT348" s="14">
        <v>0.27967962703015797</v>
      </c>
      <c r="AU348" s="14">
        <v>0.16900727658725301</v>
      </c>
      <c r="AV348" s="14">
        <v>0.232632146026545</v>
      </c>
      <c r="AW348" s="14"/>
      <c r="AX348" s="14">
        <v>0.174619692187963</v>
      </c>
    </row>
    <row r="349" spans="2:50" x14ac:dyDescent="0.3">
      <c r="B349" t="s">
        <v>101</v>
      </c>
      <c r="C349" s="14">
        <v>0.46205966017067202</v>
      </c>
      <c r="D349" s="14">
        <v>0.46668891909919602</v>
      </c>
      <c r="E349" s="14">
        <v>0.45804462482531799</v>
      </c>
      <c r="F349" s="14"/>
      <c r="G349" s="14">
        <v>0.37033193773001499</v>
      </c>
      <c r="H349" s="14">
        <v>0.419417372286218</v>
      </c>
      <c r="I349" s="14">
        <v>0.43185439858494601</v>
      </c>
      <c r="J349" s="14">
        <v>0.44661818938557601</v>
      </c>
      <c r="K349" s="14">
        <v>0.47290488750050802</v>
      </c>
      <c r="L349" s="14">
        <v>0.576931115055619</v>
      </c>
      <c r="M349" s="14"/>
      <c r="N349" s="14">
        <v>0.45330927850702801</v>
      </c>
      <c r="O349" s="14">
        <v>0.50060891576020405</v>
      </c>
      <c r="P349" s="14">
        <v>0.48915134584867498</v>
      </c>
      <c r="Q349" s="14">
        <v>0.42745044799653398</v>
      </c>
      <c r="R349" s="14"/>
      <c r="S349" s="14">
        <v>0.47187855435675302</v>
      </c>
      <c r="T349" s="14">
        <v>0.48969011781058203</v>
      </c>
      <c r="U349" s="14">
        <v>0.45453589679506501</v>
      </c>
      <c r="V349" s="14"/>
      <c r="W349" s="14">
        <v>0.48261927202633698</v>
      </c>
      <c r="X349" s="14">
        <v>0.498353662620586</v>
      </c>
      <c r="Y349" s="14">
        <v>0.344765444036716</v>
      </c>
      <c r="Z349" s="14"/>
      <c r="AA349" s="14">
        <v>0.25035785192958698</v>
      </c>
      <c r="AB349" s="14">
        <v>0.34497166470115098</v>
      </c>
      <c r="AC349" s="14">
        <v>0.44157472217667099</v>
      </c>
      <c r="AD349" s="14">
        <v>0.45275667055633201</v>
      </c>
      <c r="AE349" s="14">
        <v>0.51710835424799795</v>
      </c>
      <c r="AF349" s="14">
        <v>0.47327265402936602</v>
      </c>
      <c r="AG349" s="14">
        <v>0.53797371057724697</v>
      </c>
      <c r="AH349" s="14">
        <v>0.58157343571513898</v>
      </c>
      <c r="AI349" s="14">
        <v>0.42409375524236098</v>
      </c>
      <c r="AJ349" s="14">
        <v>0.396529779234368</v>
      </c>
      <c r="AK349" s="14">
        <v>0.24713837991597201</v>
      </c>
      <c r="AL349" s="14">
        <v>0.37302017935241</v>
      </c>
      <c r="AM349" s="14"/>
      <c r="AN349" s="14">
        <v>0.46293643975726601</v>
      </c>
      <c r="AO349" s="14">
        <v>0.46169741389149999</v>
      </c>
      <c r="AP349" s="14"/>
      <c r="AQ349" s="14">
        <v>0.52078287441020199</v>
      </c>
      <c r="AR349" s="14">
        <v>0.44835005632638097</v>
      </c>
      <c r="AS349" s="14"/>
      <c r="AT349" s="14">
        <v>0.49787171838078798</v>
      </c>
      <c r="AU349" s="14">
        <v>0.44804106357619</v>
      </c>
      <c r="AV349" s="14">
        <v>0.48618221030167003</v>
      </c>
      <c r="AW349" s="14"/>
      <c r="AX349" s="14">
        <v>0.50090388874189296</v>
      </c>
    </row>
    <row r="350" spans="2:50" x14ac:dyDescent="0.3">
      <c r="B350" t="s">
        <v>102</v>
      </c>
      <c r="C350" s="14">
        <v>0.19970716988597501</v>
      </c>
      <c r="D350" s="14">
        <v>0.171584128362472</v>
      </c>
      <c r="E350" s="14">
        <v>0.22733176739198799</v>
      </c>
      <c r="F350" s="14"/>
      <c r="G350" s="14">
        <v>0.238016499700513</v>
      </c>
      <c r="H350" s="14">
        <v>0.24581124289752099</v>
      </c>
      <c r="I350" s="14">
        <v>0.17877761065223099</v>
      </c>
      <c r="J350" s="14">
        <v>0.22145295493814701</v>
      </c>
      <c r="K350" s="14">
        <v>0.18222957533706999</v>
      </c>
      <c r="L350" s="14">
        <v>0.15224014928058599</v>
      </c>
      <c r="M350" s="14"/>
      <c r="N350" s="14">
        <v>0.18479838825241399</v>
      </c>
      <c r="O350" s="14">
        <v>0.20119840308756801</v>
      </c>
      <c r="P350" s="14">
        <v>0.204141396925451</v>
      </c>
      <c r="Q350" s="14">
        <v>0.202900811946295</v>
      </c>
      <c r="R350" s="14"/>
      <c r="S350" s="14">
        <v>0.17753636290800801</v>
      </c>
      <c r="T350" s="14">
        <v>0.18602397334285101</v>
      </c>
      <c r="U350" s="14">
        <v>0.25594641813319502</v>
      </c>
      <c r="V350" s="14"/>
      <c r="W350" s="14">
        <v>0.20499932442739299</v>
      </c>
      <c r="X350" s="14">
        <v>0.16603868464969401</v>
      </c>
      <c r="Y350" s="14">
        <v>0.26337920076461901</v>
      </c>
      <c r="Z350" s="14"/>
      <c r="AA350" s="14">
        <v>0.23035616677079501</v>
      </c>
      <c r="AB350" s="14">
        <v>0.23639239723698099</v>
      </c>
      <c r="AC350" s="14">
        <v>0.23292727743064101</v>
      </c>
      <c r="AD350" s="14">
        <v>0.23509029474076901</v>
      </c>
      <c r="AE350" s="14">
        <v>0.185077708032824</v>
      </c>
      <c r="AF350" s="14">
        <v>0.18857301934464199</v>
      </c>
      <c r="AG350" s="14">
        <v>0.12964814553824</v>
      </c>
      <c r="AH350" s="14">
        <v>0.16197262859282799</v>
      </c>
      <c r="AI350" s="14">
        <v>0.117626927702683</v>
      </c>
      <c r="AJ350" s="14">
        <v>0.22888214499349499</v>
      </c>
      <c r="AK350" s="14">
        <v>0.45915069808560699</v>
      </c>
      <c r="AL350" s="14">
        <v>0.38090934124675302</v>
      </c>
      <c r="AM350" s="14"/>
      <c r="AN350" s="14">
        <v>0.18757083963306401</v>
      </c>
      <c r="AO350" s="14">
        <v>0.20472136107396099</v>
      </c>
      <c r="AP350" s="14"/>
      <c r="AQ350" s="14">
        <v>0.18268721591963499</v>
      </c>
      <c r="AR350" s="14">
        <v>0.20368067217716099</v>
      </c>
      <c r="AS350" s="14"/>
      <c r="AT350" s="14">
        <v>0.13070805850755099</v>
      </c>
      <c r="AU350" s="14">
        <v>0.257753860345242</v>
      </c>
      <c r="AV350" s="14">
        <v>0.183855903076795</v>
      </c>
      <c r="AW350" s="14"/>
      <c r="AX350" s="14">
        <v>0.238511422014207</v>
      </c>
    </row>
    <row r="351" spans="2:50" x14ac:dyDescent="0.3">
      <c r="B351" t="s">
        <v>103</v>
      </c>
      <c r="C351" s="14">
        <v>3.4755216429347098E-2</v>
      </c>
      <c r="D351" s="14">
        <v>3.7491403938876601E-2</v>
      </c>
      <c r="E351" s="14">
        <v>3.24364268732346E-2</v>
      </c>
      <c r="F351" s="14"/>
      <c r="G351" s="14">
        <v>7.0324555230263E-2</v>
      </c>
      <c r="H351" s="14">
        <v>2.3844330555880699E-2</v>
      </c>
      <c r="I351" s="14">
        <v>4.2512275645966803E-2</v>
      </c>
      <c r="J351" s="14">
        <v>1.70827703730147E-2</v>
      </c>
      <c r="K351" s="14">
        <v>2.6450288575279798E-2</v>
      </c>
      <c r="L351" s="14">
        <v>3.7634195099769403E-2</v>
      </c>
      <c r="M351" s="14"/>
      <c r="N351" s="14">
        <v>2.2304156971196702E-2</v>
      </c>
      <c r="O351" s="14">
        <v>3.09216336930997E-2</v>
      </c>
      <c r="P351" s="14">
        <v>3.2258890104000897E-2</v>
      </c>
      <c r="Q351" s="14">
        <v>4.4299168690608397E-2</v>
      </c>
      <c r="R351" s="14"/>
      <c r="S351" s="14">
        <v>2.9680675075317901E-2</v>
      </c>
      <c r="T351" s="14">
        <v>4.9376791213735297E-2</v>
      </c>
      <c r="U351" s="14">
        <v>2.4076227793166701E-2</v>
      </c>
      <c r="V351" s="14"/>
      <c r="W351" s="14">
        <v>4.7809961680554701E-2</v>
      </c>
      <c r="X351" s="14">
        <v>2.5695385977872701E-2</v>
      </c>
      <c r="Y351" s="14">
        <v>2.89373564979334E-2</v>
      </c>
      <c r="Z351" s="14"/>
      <c r="AA351" s="14">
        <v>4.7679639666488603E-2</v>
      </c>
      <c r="AB351" s="14">
        <v>5.4454740372992902E-2</v>
      </c>
      <c r="AC351" s="14">
        <v>2.8117755705361801E-2</v>
      </c>
      <c r="AD351" s="14">
        <v>3.1824764786835498E-2</v>
      </c>
      <c r="AE351" s="14">
        <v>2.1477480657547499E-2</v>
      </c>
      <c r="AF351" s="14">
        <v>2.7926354233423899E-2</v>
      </c>
      <c r="AG351" s="14">
        <v>5.2800479485092797E-2</v>
      </c>
      <c r="AH351" s="14">
        <v>4.5104036465808801E-2</v>
      </c>
      <c r="AI351" s="14">
        <v>0</v>
      </c>
      <c r="AJ351" s="14">
        <v>1.89464170374532E-2</v>
      </c>
      <c r="AK351" s="14">
        <v>0.11099095015844899</v>
      </c>
      <c r="AL351" s="14">
        <v>0</v>
      </c>
      <c r="AM351" s="14"/>
      <c r="AN351" s="14">
        <v>4.56377113686528E-2</v>
      </c>
      <c r="AO351" s="14">
        <v>3.0259054155343999E-2</v>
      </c>
      <c r="AP351" s="14"/>
      <c r="AQ351" s="14">
        <v>3.8207171012426502E-2</v>
      </c>
      <c r="AR351" s="14">
        <v>3.3949318277562202E-2</v>
      </c>
      <c r="AS351" s="14"/>
      <c r="AT351" s="14">
        <v>2.5348221281262899E-2</v>
      </c>
      <c r="AU351" s="14">
        <v>3.17657053086675E-2</v>
      </c>
      <c r="AV351" s="14">
        <v>4.86915191060402E-2</v>
      </c>
      <c r="AW351" s="14"/>
      <c r="AX351" s="14">
        <v>4.5853772685368097E-2</v>
      </c>
    </row>
    <row r="352" spans="2:50" x14ac:dyDescent="0.3">
      <c r="B352" t="s">
        <v>104</v>
      </c>
      <c r="C352" s="14">
        <v>9.0986413450059207E-3</v>
      </c>
      <c r="D352" s="14">
        <v>1.2534472323380501E-2</v>
      </c>
      <c r="E352" s="14">
        <v>5.9125105302310597E-3</v>
      </c>
      <c r="F352" s="14"/>
      <c r="G352" s="14">
        <v>2.2581511048182699E-2</v>
      </c>
      <c r="H352" s="14">
        <v>2.5903859876052998E-3</v>
      </c>
      <c r="I352" s="14">
        <v>1.3596414085772101E-2</v>
      </c>
      <c r="J352" s="14">
        <v>1.07975009016103E-2</v>
      </c>
      <c r="K352" s="14">
        <v>6.9552006212411496E-3</v>
      </c>
      <c r="L352" s="14">
        <v>3.8557871005640899E-3</v>
      </c>
      <c r="M352" s="14"/>
      <c r="N352" s="14">
        <v>9.33817264981859E-3</v>
      </c>
      <c r="O352" s="14">
        <v>5.1993651198351401E-3</v>
      </c>
      <c r="P352" s="14">
        <v>1.2472916274983E-2</v>
      </c>
      <c r="Q352" s="14">
        <v>8.7698651522985401E-3</v>
      </c>
      <c r="R352" s="14"/>
      <c r="S352" s="14">
        <v>3.76640167252194E-3</v>
      </c>
      <c r="T352" s="14">
        <v>1.3037355517343901E-2</v>
      </c>
      <c r="U352" s="14">
        <v>1.4312277173047601E-2</v>
      </c>
      <c r="V352" s="14"/>
      <c r="W352" s="14">
        <v>1.3781972845418799E-2</v>
      </c>
      <c r="X352" s="14">
        <v>6.4849176444423196E-3</v>
      </c>
      <c r="Y352" s="14">
        <v>3.3418321989896701E-3</v>
      </c>
      <c r="Z352" s="14"/>
      <c r="AA352" s="14">
        <v>1.8429526369841801E-2</v>
      </c>
      <c r="AB352" s="14">
        <v>2.6058261067936999E-2</v>
      </c>
      <c r="AC352" s="14">
        <v>1.46759181392474E-2</v>
      </c>
      <c r="AD352" s="14">
        <v>1.8088217946974499E-2</v>
      </c>
      <c r="AE352" s="14">
        <v>3.2031151775831798E-3</v>
      </c>
      <c r="AF352" s="14">
        <v>0</v>
      </c>
      <c r="AG352" s="14">
        <v>0</v>
      </c>
      <c r="AH352" s="14">
        <v>0</v>
      </c>
      <c r="AI352" s="14">
        <v>1.6107341496361598E-2</v>
      </c>
      <c r="AJ352" s="14">
        <v>0</v>
      </c>
      <c r="AK352" s="14">
        <v>0</v>
      </c>
      <c r="AL352" s="14">
        <v>0</v>
      </c>
      <c r="AM352" s="14"/>
      <c r="AN352" s="14">
        <v>1.03688150384824E-2</v>
      </c>
      <c r="AO352" s="14">
        <v>8.5738621400633704E-3</v>
      </c>
      <c r="AP352" s="14"/>
      <c r="AQ352" s="14">
        <v>1.37840566466465E-2</v>
      </c>
      <c r="AR352" s="14">
        <v>8.0047777262765608E-3</v>
      </c>
      <c r="AS352" s="14"/>
      <c r="AT352" s="14">
        <v>9.7982232705889193E-3</v>
      </c>
      <c r="AU352" s="14">
        <v>1.06219144510473E-2</v>
      </c>
      <c r="AV352" s="14">
        <v>7.3318109315188597E-3</v>
      </c>
      <c r="AW352" s="14"/>
      <c r="AX352" s="14">
        <v>1.06837109203342E-2</v>
      </c>
    </row>
    <row r="353" spans="2:50" x14ac:dyDescent="0.3">
      <c r="B353" t="s">
        <v>105</v>
      </c>
      <c r="C353" s="14">
        <v>8.4282385111445507E-2</v>
      </c>
      <c r="D353" s="14">
        <v>4.1606525066792799E-2</v>
      </c>
      <c r="E353" s="14">
        <v>0.124729871952628</v>
      </c>
      <c r="F353" s="14"/>
      <c r="G353" s="14">
        <v>0.11757205084064699</v>
      </c>
      <c r="H353" s="14">
        <v>8.3927893102681297E-2</v>
      </c>
      <c r="I353" s="14">
        <v>8.9967748086319202E-2</v>
      </c>
      <c r="J353" s="14">
        <v>0.10728723019849799</v>
      </c>
      <c r="K353" s="14">
        <v>9.0367789301489795E-2</v>
      </c>
      <c r="L353" s="14">
        <v>3.9075685192061498E-2</v>
      </c>
      <c r="M353" s="14"/>
      <c r="N353" s="14">
        <v>9.5057345033895305E-2</v>
      </c>
      <c r="O353" s="14">
        <v>7.9302485335525905E-2</v>
      </c>
      <c r="P353" s="14">
        <v>5.4012179582567398E-2</v>
      </c>
      <c r="Q353" s="14">
        <v>0.10232763902867199</v>
      </c>
      <c r="R353" s="14"/>
      <c r="S353" s="14">
        <v>6.4779340449328607E-2</v>
      </c>
      <c r="T353" s="14">
        <v>5.7481902084899103E-2</v>
      </c>
      <c r="U353" s="14">
        <v>7.8812617702149895E-2</v>
      </c>
      <c r="V353" s="14"/>
      <c r="W353" s="14">
        <v>4.1644602082029802E-2</v>
      </c>
      <c r="X353" s="14">
        <v>5.03019731984631E-2</v>
      </c>
      <c r="Y353" s="14">
        <v>0.22590859949241701</v>
      </c>
      <c r="Z353" s="14"/>
      <c r="AA353" s="14">
        <v>0.29814021885962799</v>
      </c>
      <c r="AB353" s="14">
        <v>0.18544716668008299</v>
      </c>
      <c r="AC353" s="14">
        <v>0.113570818566156</v>
      </c>
      <c r="AD353" s="14">
        <v>9.2239505125673402E-2</v>
      </c>
      <c r="AE353" s="14">
        <v>4.9726785599719901E-2</v>
      </c>
      <c r="AF353" s="14">
        <v>6.6309237183622805E-2</v>
      </c>
      <c r="AG353" s="14">
        <v>2.059069407074E-2</v>
      </c>
      <c r="AH353" s="14">
        <v>1.9659750556071501E-2</v>
      </c>
      <c r="AI353" s="14">
        <v>3.3272512192539003E-2</v>
      </c>
      <c r="AJ353" s="14">
        <v>0</v>
      </c>
      <c r="AK353" s="14">
        <v>0</v>
      </c>
      <c r="AL353" s="14">
        <v>0</v>
      </c>
      <c r="AM353" s="14"/>
      <c r="AN353" s="14">
        <v>7.0264262795879204E-2</v>
      </c>
      <c r="AO353" s="14">
        <v>9.0074048977050805E-2</v>
      </c>
      <c r="AP353" s="14"/>
      <c r="AQ353" s="14">
        <v>8.3790534132901801E-2</v>
      </c>
      <c r="AR353" s="14">
        <v>8.4397213329784407E-2</v>
      </c>
      <c r="AS353" s="14"/>
      <c r="AT353" s="14">
        <v>5.6594151529652303E-2</v>
      </c>
      <c r="AU353" s="14">
        <v>8.2810179731600597E-2</v>
      </c>
      <c r="AV353" s="14">
        <v>4.1306410557430499E-2</v>
      </c>
      <c r="AW353" s="14"/>
      <c r="AX353" s="14">
        <v>2.9427513450234401E-2</v>
      </c>
    </row>
    <row r="354" spans="2:50" x14ac:dyDescent="0.3">
      <c r="B354" t="s">
        <v>106</v>
      </c>
      <c r="C354" s="14">
        <v>0.67215658722822702</v>
      </c>
      <c r="D354" s="14">
        <v>0.73678347030847802</v>
      </c>
      <c r="E354" s="14">
        <v>0.60958942325191801</v>
      </c>
      <c r="F354" s="14"/>
      <c r="G354" s="14">
        <v>0.55150538318039399</v>
      </c>
      <c r="H354" s="14">
        <v>0.64382614745631195</v>
      </c>
      <c r="I354" s="14">
        <v>0.67514595152971102</v>
      </c>
      <c r="J354" s="14">
        <v>0.64337954358872995</v>
      </c>
      <c r="K354" s="14">
        <v>0.69399714616491903</v>
      </c>
      <c r="L354" s="14">
        <v>0.76719418332701905</v>
      </c>
      <c r="M354" s="14"/>
      <c r="N354" s="14">
        <v>0.68850193709267604</v>
      </c>
      <c r="O354" s="14">
        <v>0.68337811276397098</v>
      </c>
      <c r="P354" s="14">
        <v>0.69711461711299805</v>
      </c>
      <c r="Q354" s="14">
        <v>0.64170251518212695</v>
      </c>
      <c r="R354" s="14"/>
      <c r="S354" s="14">
        <v>0.72423721989482304</v>
      </c>
      <c r="T354" s="14">
        <v>0.69407997784117104</v>
      </c>
      <c r="U354" s="14">
        <v>0.62685245919844101</v>
      </c>
      <c r="V354" s="14"/>
      <c r="W354" s="14">
        <v>0.69176413896460398</v>
      </c>
      <c r="X354" s="14">
        <v>0.75147903852952702</v>
      </c>
      <c r="Y354" s="14">
        <v>0.47843301104604002</v>
      </c>
      <c r="Z354" s="14"/>
      <c r="AA354" s="14">
        <v>0.405394448333247</v>
      </c>
      <c r="AB354" s="14">
        <v>0.497647434642005</v>
      </c>
      <c r="AC354" s="14">
        <v>0.61070823015859399</v>
      </c>
      <c r="AD354" s="14">
        <v>0.62275721739974799</v>
      </c>
      <c r="AE354" s="14">
        <v>0.74051491053232499</v>
      </c>
      <c r="AF354" s="14">
        <v>0.71719138923831105</v>
      </c>
      <c r="AG354" s="14">
        <v>0.79696068090592698</v>
      </c>
      <c r="AH354" s="14">
        <v>0.77326358438529197</v>
      </c>
      <c r="AI354" s="14">
        <v>0.83299321860841602</v>
      </c>
      <c r="AJ354" s="14">
        <v>0.75217143796905095</v>
      </c>
      <c r="AK354" s="14">
        <v>0.429858351755944</v>
      </c>
      <c r="AL354" s="14">
        <v>0.61909065875324698</v>
      </c>
      <c r="AM354" s="14"/>
      <c r="AN354" s="14">
        <v>0.68615837116392098</v>
      </c>
      <c r="AO354" s="14">
        <v>0.66637167365357997</v>
      </c>
      <c r="AP354" s="14"/>
      <c r="AQ354" s="14">
        <v>0.68153102228839002</v>
      </c>
      <c r="AR354" s="14">
        <v>0.66996801848921606</v>
      </c>
      <c r="AS354" s="14"/>
      <c r="AT354" s="14">
        <v>0.77755134541094495</v>
      </c>
      <c r="AU354" s="14">
        <v>0.61704834016344301</v>
      </c>
      <c r="AV354" s="14">
        <v>0.718814356328215</v>
      </c>
      <c r="AW354" s="14"/>
      <c r="AX354" s="14">
        <v>0.67552358092985598</v>
      </c>
    </row>
    <row r="355" spans="2:50" x14ac:dyDescent="0.3">
      <c r="B355" t="s">
        <v>107</v>
      </c>
      <c r="C355" s="14">
        <v>4.3853857774353001E-2</v>
      </c>
      <c r="D355" s="14">
        <v>5.0025876262257102E-2</v>
      </c>
      <c r="E355" s="14">
        <v>3.8348937403465698E-2</v>
      </c>
      <c r="F355" s="14"/>
      <c r="G355" s="14">
        <v>9.2906066278445595E-2</v>
      </c>
      <c r="H355" s="14">
        <v>2.6434716543486E-2</v>
      </c>
      <c r="I355" s="14">
        <v>5.6108689731738902E-2</v>
      </c>
      <c r="J355" s="14">
        <v>2.7880271274625001E-2</v>
      </c>
      <c r="K355" s="14">
        <v>3.34054891965209E-2</v>
      </c>
      <c r="L355" s="14">
        <v>4.1489982200333397E-2</v>
      </c>
      <c r="M355" s="14"/>
      <c r="N355" s="14">
        <v>3.1642329621015299E-2</v>
      </c>
      <c r="O355" s="14">
        <v>3.6120998812934901E-2</v>
      </c>
      <c r="P355" s="14">
        <v>4.4731806378983899E-2</v>
      </c>
      <c r="Q355" s="14">
        <v>5.3069033842906899E-2</v>
      </c>
      <c r="R355" s="14"/>
      <c r="S355" s="14">
        <v>3.3447076747839803E-2</v>
      </c>
      <c r="T355" s="14">
        <v>6.2414146731079201E-2</v>
      </c>
      <c r="U355" s="14">
        <v>3.83885049662143E-2</v>
      </c>
      <c r="V355" s="14"/>
      <c r="W355" s="14">
        <v>6.1591934525973502E-2</v>
      </c>
      <c r="X355" s="14">
        <v>3.2180303622314999E-2</v>
      </c>
      <c r="Y355" s="14">
        <v>3.2279188696922999E-2</v>
      </c>
      <c r="Z355" s="14"/>
      <c r="AA355" s="14">
        <v>6.6109166036330394E-2</v>
      </c>
      <c r="AB355" s="14">
        <v>8.0513001440929904E-2</v>
      </c>
      <c r="AC355" s="14">
        <v>4.2793673844609199E-2</v>
      </c>
      <c r="AD355" s="14">
        <v>4.991298273381E-2</v>
      </c>
      <c r="AE355" s="14">
        <v>2.46805958351306E-2</v>
      </c>
      <c r="AF355" s="14">
        <v>2.7926354233423899E-2</v>
      </c>
      <c r="AG355" s="14">
        <v>5.2800479485092797E-2</v>
      </c>
      <c r="AH355" s="14">
        <v>4.5104036465808801E-2</v>
      </c>
      <c r="AI355" s="14">
        <v>1.6107341496361598E-2</v>
      </c>
      <c r="AJ355" s="14">
        <v>1.89464170374532E-2</v>
      </c>
      <c r="AK355" s="14">
        <v>0.11099095015844899</v>
      </c>
      <c r="AL355" s="14">
        <v>0</v>
      </c>
      <c r="AM355" s="14"/>
      <c r="AN355" s="14">
        <v>5.6006526407135201E-2</v>
      </c>
      <c r="AO355" s="14">
        <v>3.8832916295407402E-2</v>
      </c>
      <c r="AP355" s="14"/>
      <c r="AQ355" s="14">
        <v>5.1991227659072999E-2</v>
      </c>
      <c r="AR355" s="14">
        <v>4.1954096003838801E-2</v>
      </c>
      <c r="AS355" s="14"/>
      <c r="AT355" s="14">
        <v>3.5146444551851799E-2</v>
      </c>
      <c r="AU355" s="14">
        <v>4.2387619759714799E-2</v>
      </c>
      <c r="AV355" s="14">
        <v>5.6023330037559098E-2</v>
      </c>
      <c r="AW355" s="14"/>
      <c r="AX355" s="14">
        <v>5.65374836057023E-2</v>
      </c>
    </row>
    <row r="356" spans="2:50" x14ac:dyDescent="0.3">
      <c r="B356" t="s">
        <v>108</v>
      </c>
      <c r="C356" s="14">
        <v>0.628302729453874</v>
      </c>
      <c r="D356" s="14">
        <v>0.68675759404622005</v>
      </c>
      <c r="E356" s="14">
        <v>0.571240485848452</v>
      </c>
      <c r="F356" s="14"/>
      <c r="G356" s="14">
        <v>0.45859931690194899</v>
      </c>
      <c r="H356" s="14">
        <v>0.617391430912826</v>
      </c>
      <c r="I356" s="14">
        <v>0.61903726179797203</v>
      </c>
      <c r="J356" s="14">
        <v>0.61549927231410495</v>
      </c>
      <c r="K356" s="14">
        <v>0.66059165696839806</v>
      </c>
      <c r="L356" s="14">
        <v>0.72570420112668499</v>
      </c>
      <c r="M356" s="14"/>
      <c r="N356" s="14">
        <v>0.65685960747165995</v>
      </c>
      <c r="O356" s="14">
        <v>0.64725711395103602</v>
      </c>
      <c r="P356" s="14">
        <v>0.65238281073401405</v>
      </c>
      <c r="Q356" s="14">
        <v>0.58863348133922</v>
      </c>
      <c r="R356" s="14"/>
      <c r="S356" s="14">
        <v>0.69079014314698395</v>
      </c>
      <c r="T356" s="14">
        <v>0.631665831110092</v>
      </c>
      <c r="U356" s="14">
        <v>0.58846395423222697</v>
      </c>
      <c r="V356" s="14"/>
      <c r="W356" s="14">
        <v>0.63017220443862998</v>
      </c>
      <c r="X356" s="14">
        <v>0.71929873490721197</v>
      </c>
      <c r="Y356" s="14">
        <v>0.44615382234911699</v>
      </c>
      <c r="Z356" s="14"/>
      <c r="AA356" s="14">
        <v>0.33928528229691701</v>
      </c>
      <c r="AB356" s="14">
        <v>0.41713443320107502</v>
      </c>
      <c r="AC356" s="14">
        <v>0.56791455631398502</v>
      </c>
      <c r="AD356" s="14">
        <v>0.57284423466593803</v>
      </c>
      <c r="AE356" s="14">
        <v>0.71583431469719405</v>
      </c>
      <c r="AF356" s="14">
        <v>0.689265035004888</v>
      </c>
      <c r="AG356" s="14">
        <v>0.74416020142083406</v>
      </c>
      <c r="AH356" s="14">
        <v>0.72815954791948301</v>
      </c>
      <c r="AI356" s="14">
        <v>0.81688587711205496</v>
      </c>
      <c r="AJ356" s="14">
        <v>0.73322502093159803</v>
      </c>
      <c r="AK356" s="14">
        <v>0.31886740159749399</v>
      </c>
      <c r="AL356" s="14">
        <v>0.61909065875324698</v>
      </c>
      <c r="AM356" s="14"/>
      <c r="AN356" s="14">
        <v>0.63015184475678598</v>
      </c>
      <c r="AO356" s="14">
        <v>0.62753875735817299</v>
      </c>
      <c r="AP356" s="14"/>
      <c r="AQ356" s="14">
        <v>0.62953979462931697</v>
      </c>
      <c r="AR356" s="14">
        <v>0.62801392248537702</v>
      </c>
      <c r="AS356" s="14"/>
      <c r="AT356" s="14">
        <v>0.74240490085909305</v>
      </c>
      <c r="AU356" s="14">
        <v>0.57466072040372795</v>
      </c>
      <c r="AV356" s="14">
        <v>0.662791026290656</v>
      </c>
      <c r="AW356" s="14"/>
      <c r="AX356" s="14">
        <v>0.61898609732415399</v>
      </c>
    </row>
    <row r="357" spans="2:50" x14ac:dyDescent="0.3"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</row>
    <row r="358" spans="2:50" x14ac:dyDescent="0.3">
      <c r="B358" s="6" t="s">
        <v>193</v>
      </c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</row>
    <row r="359" spans="2:50" x14ac:dyDescent="0.3">
      <c r="B359" s="24" t="s">
        <v>82</v>
      </c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</row>
    <row r="360" spans="2:50" x14ac:dyDescent="0.3">
      <c r="B360" t="s">
        <v>100</v>
      </c>
      <c r="C360" s="14">
        <v>0.17310623680168799</v>
      </c>
      <c r="D360" s="14">
        <v>0.21505014965327801</v>
      </c>
      <c r="E360" s="14">
        <v>0.133685785282213</v>
      </c>
      <c r="F360" s="14"/>
      <c r="G360" s="14">
        <v>0.17394581431627701</v>
      </c>
      <c r="H360" s="14">
        <v>0.19779166445672999</v>
      </c>
      <c r="I360" s="14">
        <v>0.22072508369827501</v>
      </c>
      <c r="J360" s="14">
        <v>0.175063942985311</v>
      </c>
      <c r="K360" s="14">
        <v>0.127911395222988</v>
      </c>
      <c r="L360" s="14">
        <v>0.14879219535125299</v>
      </c>
      <c r="M360" s="14"/>
      <c r="N360" s="14">
        <v>0.192616182579437</v>
      </c>
      <c r="O360" s="14">
        <v>0.171669175124913</v>
      </c>
      <c r="P360" s="14">
        <v>0.17036267671396199</v>
      </c>
      <c r="Q360" s="14">
        <v>0.16658765080586899</v>
      </c>
      <c r="R360" s="14"/>
      <c r="S360" s="14">
        <v>0.21376785734324799</v>
      </c>
      <c r="T360" s="14">
        <v>0.158639529891102</v>
      </c>
      <c r="U360" s="14">
        <v>0.144627231436325</v>
      </c>
      <c r="V360" s="14"/>
      <c r="W360" s="14">
        <v>0.17006496205709401</v>
      </c>
      <c r="X360" s="14">
        <v>0.200897062216044</v>
      </c>
      <c r="Y360" s="14">
        <v>0.13032738033403499</v>
      </c>
      <c r="Z360" s="14"/>
      <c r="AA360" s="14">
        <v>6.5177531712377904E-2</v>
      </c>
      <c r="AB360" s="14">
        <v>0.14410053319772501</v>
      </c>
      <c r="AC360" s="14">
        <v>0.13673831665243799</v>
      </c>
      <c r="AD360" s="14">
        <v>0.13656056386575899</v>
      </c>
      <c r="AE360" s="14">
        <v>0.180937871371145</v>
      </c>
      <c r="AF360" s="14">
        <v>0.17641014536173599</v>
      </c>
      <c r="AG360" s="14">
        <v>0.223063562742921</v>
      </c>
      <c r="AH360" s="14">
        <v>0.242117863204835</v>
      </c>
      <c r="AI360" s="14">
        <v>0.31848770051941</v>
      </c>
      <c r="AJ360" s="14">
        <v>0.235959610433017</v>
      </c>
      <c r="AK360" s="14">
        <v>8.5808526769782095E-2</v>
      </c>
      <c r="AL360" s="14">
        <v>0.24478555400660701</v>
      </c>
      <c r="AM360" s="14"/>
      <c r="AN360" s="14">
        <v>0.17845652368175899</v>
      </c>
      <c r="AO360" s="14">
        <v>0.17089573652951401</v>
      </c>
      <c r="AP360" s="14"/>
      <c r="AQ360" s="14">
        <v>0.13487058825369799</v>
      </c>
      <c r="AR360" s="14">
        <v>0.182032784864679</v>
      </c>
      <c r="AS360" s="14"/>
      <c r="AT360" s="14">
        <v>0.21099885883051001</v>
      </c>
      <c r="AU360" s="14">
        <v>0.15102735142825</v>
      </c>
      <c r="AV360" s="14">
        <v>0.191880089984511</v>
      </c>
      <c r="AW360" s="14"/>
      <c r="AX360" s="14">
        <v>0.172737017399228</v>
      </c>
    </row>
    <row r="361" spans="2:50" x14ac:dyDescent="0.3">
      <c r="B361" t="s">
        <v>101</v>
      </c>
      <c r="C361" s="14">
        <v>0.39063154529944999</v>
      </c>
      <c r="D361" s="14">
        <v>0.40722658484700403</v>
      </c>
      <c r="E361" s="14">
        <v>0.37468599379268303</v>
      </c>
      <c r="F361" s="14"/>
      <c r="G361" s="14">
        <v>0.30831606265411299</v>
      </c>
      <c r="H361" s="14">
        <v>0.41426736039382001</v>
      </c>
      <c r="I361" s="14">
        <v>0.362198279210382</v>
      </c>
      <c r="J361" s="14">
        <v>0.37500035739068699</v>
      </c>
      <c r="K361" s="14">
        <v>0.38999423934696098</v>
      </c>
      <c r="L361" s="14">
        <v>0.45174986148896101</v>
      </c>
      <c r="M361" s="14"/>
      <c r="N361" s="14">
        <v>0.41857151690683297</v>
      </c>
      <c r="O361" s="14">
        <v>0.39638773458890803</v>
      </c>
      <c r="P361" s="14">
        <v>0.40380791207709599</v>
      </c>
      <c r="Q361" s="14">
        <v>0.36560297782245699</v>
      </c>
      <c r="R361" s="14"/>
      <c r="S361" s="14">
        <v>0.41563038240024602</v>
      </c>
      <c r="T361" s="14">
        <v>0.40896657167898898</v>
      </c>
      <c r="U361" s="14">
        <v>0.37251264102017001</v>
      </c>
      <c r="V361" s="14"/>
      <c r="W361" s="14">
        <v>0.400032834938503</v>
      </c>
      <c r="X361" s="14">
        <v>0.438398689789541</v>
      </c>
      <c r="Y361" s="14">
        <v>0.26815595248742702</v>
      </c>
      <c r="Z361" s="14"/>
      <c r="AA361" s="14">
        <v>0.18650690062275799</v>
      </c>
      <c r="AB361" s="14">
        <v>0.25789413685561002</v>
      </c>
      <c r="AC361" s="14">
        <v>0.373958705810301</v>
      </c>
      <c r="AD361" s="14">
        <v>0.39815715718350397</v>
      </c>
      <c r="AE361" s="14">
        <v>0.43233342914145501</v>
      </c>
      <c r="AF361" s="14">
        <v>0.435995922428421</v>
      </c>
      <c r="AG361" s="14">
        <v>0.45355573592606402</v>
      </c>
      <c r="AH361" s="14">
        <v>0.41248463424916099</v>
      </c>
      <c r="AI361" s="14">
        <v>0.40769939425430601</v>
      </c>
      <c r="AJ361" s="14">
        <v>0.32164062786539699</v>
      </c>
      <c r="AK361" s="14">
        <v>0.34404982498616199</v>
      </c>
      <c r="AL361" s="14">
        <v>0.39122644974151399</v>
      </c>
      <c r="AM361" s="14"/>
      <c r="AN361" s="14">
        <v>0.40475744147661702</v>
      </c>
      <c r="AO361" s="14">
        <v>0.38479535407377202</v>
      </c>
      <c r="AP361" s="14"/>
      <c r="AQ361" s="14">
        <v>0.418696811023828</v>
      </c>
      <c r="AR361" s="14">
        <v>0.384079389055132</v>
      </c>
      <c r="AS361" s="14"/>
      <c r="AT361" s="14">
        <v>0.46098423154296397</v>
      </c>
      <c r="AU361" s="14">
        <v>0.36804370883420201</v>
      </c>
      <c r="AV361" s="14">
        <v>0.40142470451985801</v>
      </c>
      <c r="AW361" s="14"/>
      <c r="AX361" s="14">
        <v>0.396546700532657</v>
      </c>
    </row>
    <row r="362" spans="2:50" x14ac:dyDescent="0.3">
      <c r="B362" t="s">
        <v>102</v>
      </c>
      <c r="C362" s="14">
        <v>0.26791096852949697</v>
      </c>
      <c r="D362" s="14">
        <v>0.244480803431392</v>
      </c>
      <c r="E362" s="14">
        <v>0.28997073370654403</v>
      </c>
      <c r="F362" s="14"/>
      <c r="G362" s="14">
        <v>0.27343895739145302</v>
      </c>
      <c r="H362" s="14">
        <v>0.24461415816201601</v>
      </c>
      <c r="I362" s="14">
        <v>0.219978999348592</v>
      </c>
      <c r="J362" s="14">
        <v>0.26985001879331899</v>
      </c>
      <c r="K362" s="14">
        <v>0.30822105977842001</v>
      </c>
      <c r="L362" s="14">
        <v>0.28854037567921398</v>
      </c>
      <c r="M362" s="14"/>
      <c r="N362" s="14">
        <v>0.246763684194519</v>
      </c>
      <c r="O362" s="14">
        <v>0.264305435933407</v>
      </c>
      <c r="P362" s="14">
        <v>0.264551554348053</v>
      </c>
      <c r="Q362" s="14">
        <v>0.28198827449420499</v>
      </c>
      <c r="R362" s="14"/>
      <c r="S362" s="14">
        <v>0.24792949891251001</v>
      </c>
      <c r="T362" s="14">
        <v>0.27179053116796897</v>
      </c>
      <c r="U362" s="14">
        <v>0.29135604226670497</v>
      </c>
      <c r="V362" s="14"/>
      <c r="W362" s="14">
        <v>0.27361800497615901</v>
      </c>
      <c r="X362" s="14">
        <v>0.247229390817397</v>
      </c>
      <c r="Y362" s="14">
        <v>0.31121772875460302</v>
      </c>
      <c r="Z362" s="14"/>
      <c r="AA362" s="14">
        <v>0.32681824945356702</v>
      </c>
      <c r="AB362" s="14">
        <v>0.27232185539915799</v>
      </c>
      <c r="AC362" s="14">
        <v>0.30407679753117001</v>
      </c>
      <c r="AD362" s="14">
        <v>0.28574701618515302</v>
      </c>
      <c r="AE362" s="14">
        <v>0.25855653796538097</v>
      </c>
      <c r="AF362" s="14">
        <v>0.25546355497311501</v>
      </c>
      <c r="AG362" s="14">
        <v>0.22261630350078901</v>
      </c>
      <c r="AH362" s="14">
        <v>0.26222674692124498</v>
      </c>
      <c r="AI362" s="14">
        <v>0.22714469767888301</v>
      </c>
      <c r="AJ362" s="14">
        <v>0.32206266441856801</v>
      </c>
      <c r="AK362" s="14">
        <v>0.25344302449929701</v>
      </c>
      <c r="AL362" s="14">
        <v>0.363987996251879</v>
      </c>
      <c r="AM362" s="14"/>
      <c r="AN362" s="14">
        <v>0.25265323804578099</v>
      </c>
      <c r="AO362" s="14">
        <v>0.274214783286168</v>
      </c>
      <c r="AP362" s="14"/>
      <c r="AQ362" s="14">
        <v>0.25451041078119602</v>
      </c>
      <c r="AR362" s="14">
        <v>0.27103948151028101</v>
      </c>
      <c r="AS362" s="14"/>
      <c r="AT362" s="14">
        <v>0.22520028694410299</v>
      </c>
      <c r="AU362" s="14">
        <v>0.31168726633720301</v>
      </c>
      <c r="AV362" s="14">
        <v>0.25639170440158199</v>
      </c>
      <c r="AW362" s="14"/>
      <c r="AX362" s="14">
        <v>0.27458174531965202</v>
      </c>
    </row>
    <row r="363" spans="2:50" x14ac:dyDescent="0.3">
      <c r="B363" t="s">
        <v>103</v>
      </c>
      <c r="C363" s="14">
        <v>6.1040539760691799E-2</v>
      </c>
      <c r="D363" s="14">
        <v>6.81972755588829E-2</v>
      </c>
      <c r="E363" s="14">
        <v>5.41054933172289E-2</v>
      </c>
      <c r="F363" s="14"/>
      <c r="G363" s="14">
        <v>7.18658785841845E-2</v>
      </c>
      <c r="H363" s="14">
        <v>4.4773985736459403E-2</v>
      </c>
      <c r="I363" s="14">
        <v>8.73936675447608E-2</v>
      </c>
      <c r="J363" s="14">
        <v>5.0361842842317997E-2</v>
      </c>
      <c r="K363" s="14">
        <v>6.1300964379771401E-2</v>
      </c>
      <c r="L363" s="14">
        <v>5.61719345254513E-2</v>
      </c>
      <c r="M363" s="14"/>
      <c r="N363" s="14">
        <v>3.7168830544495698E-2</v>
      </c>
      <c r="O363" s="14">
        <v>6.8723088497610094E-2</v>
      </c>
      <c r="P363" s="14">
        <v>6.4372128846220303E-2</v>
      </c>
      <c r="Q363" s="14">
        <v>6.5898652555840598E-2</v>
      </c>
      <c r="R363" s="14"/>
      <c r="S363" s="14">
        <v>4.6180162265224201E-2</v>
      </c>
      <c r="T363" s="14">
        <v>7.5511692163321695E-2</v>
      </c>
      <c r="U363" s="14">
        <v>7.3585107564691998E-2</v>
      </c>
      <c r="V363" s="14"/>
      <c r="W363" s="14">
        <v>7.5424643521642395E-2</v>
      </c>
      <c r="X363" s="14">
        <v>5.2147733609084902E-2</v>
      </c>
      <c r="Y363" s="14">
        <v>5.4887832440167601E-2</v>
      </c>
      <c r="Z363" s="14"/>
      <c r="AA363" s="14">
        <v>3.68238084242139E-2</v>
      </c>
      <c r="AB363" s="14">
        <v>7.2001918937050102E-2</v>
      </c>
      <c r="AC363" s="14">
        <v>4.5096776682394001E-2</v>
      </c>
      <c r="AD363" s="14">
        <v>5.3676507265438697E-2</v>
      </c>
      <c r="AE363" s="14">
        <v>7.2214093452119502E-2</v>
      </c>
      <c r="AF363" s="14">
        <v>5.9344285209775097E-2</v>
      </c>
      <c r="AG363" s="14">
        <v>6.3590904061999701E-2</v>
      </c>
      <c r="AH363" s="14">
        <v>6.5233109946315801E-2</v>
      </c>
      <c r="AI363" s="14">
        <v>1.3395695354862401E-2</v>
      </c>
      <c r="AJ363" s="14">
        <v>0.120337097283019</v>
      </c>
      <c r="AK363" s="14">
        <v>0.31669862374475899</v>
      </c>
      <c r="AL363" s="14">
        <v>0</v>
      </c>
      <c r="AM363" s="14"/>
      <c r="AN363" s="14">
        <v>7.7539560523817594E-2</v>
      </c>
      <c r="AO363" s="14">
        <v>5.4223879139493003E-2</v>
      </c>
      <c r="AP363" s="14"/>
      <c r="AQ363" s="14">
        <v>7.2270364679416499E-2</v>
      </c>
      <c r="AR363" s="14">
        <v>5.8418809106636001E-2</v>
      </c>
      <c r="AS363" s="14"/>
      <c r="AT363" s="14">
        <v>4.2242700882810798E-2</v>
      </c>
      <c r="AU363" s="14">
        <v>6.0698843496735599E-2</v>
      </c>
      <c r="AV363" s="14">
        <v>7.7738489877605996E-2</v>
      </c>
      <c r="AW363" s="14"/>
      <c r="AX363" s="14">
        <v>5.1238243734434002E-2</v>
      </c>
    </row>
    <row r="364" spans="2:50" x14ac:dyDescent="0.3">
      <c r="B364" t="s">
        <v>104</v>
      </c>
      <c r="C364" s="14">
        <v>1.98281300793385E-2</v>
      </c>
      <c r="D364" s="14">
        <v>2.1251426116278099E-2</v>
      </c>
      <c r="E364" s="14">
        <v>1.86358513871888E-2</v>
      </c>
      <c r="F364" s="14"/>
      <c r="G364" s="14">
        <v>3.77664610792438E-2</v>
      </c>
      <c r="H364" s="14">
        <v>2.0229785706872401E-2</v>
      </c>
      <c r="I364" s="14">
        <v>2.2453738556349901E-2</v>
      </c>
      <c r="J364" s="14">
        <v>1.8826794932964502E-2</v>
      </c>
      <c r="K364" s="14">
        <v>2.1321832530157701E-2</v>
      </c>
      <c r="L364" s="14">
        <v>6.8394831396358796E-3</v>
      </c>
      <c r="M364" s="14"/>
      <c r="N364" s="14">
        <v>1.22112363584318E-2</v>
      </c>
      <c r="O364" s="14">
        <v>1.37103677684162E-2</v>
      </c>
      <c r="P364" s="14">
        <v>2.8913472503029301E-2</v>
      </c>
      <c r="Q364" s="14">
        <v>2.0491988198756399E-2</v>
      </c>
      <c r="R364" s="14"/>
      <c r="S364" s="14">
        <v>1.4041515957098899E-2</v>
      </c>
      <c r="T364" s="14">
        <v>2.7569904698372599E-2</v>
      </c>
      <c r="U364" s="14">
        <v>2.22001914613097E-2</v>
      </c>
      <c r="V364" s="14"/>
      <c r="W364" s="14">
        <v>2.62635868186171E-2</v>
      </c>
      <c r="X364" s="14">
        <v>1.8009777536132698E-2</v>
      </c>
      <c r="Y364" s="14">
        <v>1.04324738367268E-2</v>
      </c>
      <c r="Z364" s="14"/>
      <c r="AA364" s="14">
        <v>6.2902257976229003E-2</v>
      </c>
      <c r="AB364" s="14">
        <v>5.7924682027047397E-2</v>
      </c>
      <c r="AC364" s="14">
        <v>2.07256742742103E-2</v>
      </c>
      <c r="AD364" s="14">
        <v>3.06246104617795E-2</v>
      </c>
      <c r="AE364" s="14">
        <v>3.2031151775831798E-3</v>
      </c>
      <c r="AF364" s="14">
        <v>6.91760876751615E-3</v>
      </c>
      <c r="AG364" s="14">
        <v>1.2788307622956499E-2</v>
      </c>
      <c r="AH364" s="14">
        <v>8.0199688311951393E-3</v>
      </c>
      <c r="AI364" s="14">
        <v>0</v>
      </c>
      <c r="AJ364" s="14">
        <v>0</v>
      </c>
      <c r="AK364" s="14">
        <v>0</v>
      </c>
      <c r="AL364" s="14">
        <v>0</v>
      </c>
      <c r="AM364" s="14"/>
      <c r="AN364" s="14">
        <v>1.55338488552541E-2</v>
      </c>
      <c r="AO364" s="14">
        <v>2.16023358420218E-2</v>
      </c>
      <c r="AP364" s="14"/>
      <c r="AQ364" s="14">
        <v>3.5119873525277102E-2</v>
      </c>
      <c r="AR364" s="14">
        <v>1.62580982367827E-2</v>
      </c>
      <c r="AS364" s="14"/>
      <c r="AT364" s="14">
        <v>1.6969055771059099E-2</v>
      </c>
      <c r="AU364" s="14">
        <v>1.0388973247276801E-2</v>
      </c>
      <c r="AV364" s="14">
        <v>3.0910171832480501E-2</v>
      </c>
      <c r="AW364" s="14"/>
      <c r="AX364" s="14">
        <v>2.3593193992774399E-2</v>
      </c>
    </row>
    <row r="365" spans="2:50" x14ac:dyDescent="0.3">
      <c r="B365" t="s">
        <v>105</v>
      </c>
      <c r="C365" s="14">
        <v>8.7482579529334706E-2</v>
      </c>
      <c r="D365" s="14">
        <v>4.3793760393164197E-2</v>
      </c>
      <c r="E365" s="14">
        <v>0.12891614251414199</v>
      </c>
      <c r="F365" s="14"/>
      <c r="G365" s="14">
        <v>0.13466682597472801</v>
      </c>
      <c r="H365" s="14">
        <v>7.8323045544102105E-2</v>
      </c>
      <c r="I365" s="14">
        <v>8.7250231641639794E-2</v>
      </c>
      <c r="J365" s="14">
        <v>0.1108970430554</v>
      </c>
      <c r="K365" s="14">
        <v>9.1250508741701694E-2</v>
      </c>
      <c r="L365" s="14">
        <v>4.7906149815485202E-2</v>
      </c>
      <c r="M365" s="14"/>
      <c r="N365" s="14">
        <v>9.2668549416283399E-2</v>
      </c>
      <c r="O365" s="14">
        <v>8.5204198086745897E-2</v>
      </c>
      <c r="P365" s="14">
        <v>6.7992255511638899E-2</v>
      </c>
      <c r="Q365" s="14">
        <v>9.9430456122872699E-2</v>
      </c>
      <c r="R365" s="14"/>
      <c r="S365" s="14">
        <v>6.2450583121672898E-2</v>
      </c>
      <c r="T365" s="14">
        <v>5.7521770400244997E-2</v>
      </c>
      <c r="U365" s="14">
        <v>9.5718786250799298E-2</v>
      </c>
      <c r="V365" s="14"/>
      <c r="W365" s="14">
        <v>5.4595967687984998E-2</v>
      </c>
      <c r="X365" s="14">
        <v>4.3317346031800298E-2</v>
      </c>
      <c r="Y365" s="14">
        <v>0.224978632147041</v>
      </c>
      <c r="Z365" s="14"/>
      <c r="AA365" s="14">
        <v>0.32177125181085398</v>
      </c>
      <c r="AB365" s="14">
        <v>0.19575687358341001</v>
      </c>
      <c r="AC365" s="14">
        <v>0.119403729049487</v>
      </c>
      <c r="AD365" s="14">
        <v>9.5234145038366497E-2</v>
      </c>
      <c r="AE365" s="14">
        <v>5.2754952892315798E-2</v>
      </c>
      <c r="AF365" s="14">
        <v>6.5868483259435798E-2</v>
      </c>
      <c r="AG365" s="14">
        <v>2.4385186145270601E-2</v>
      </c>
      <c r="AH365" s="14">
        <v>9.9176768472484696E-3</v>
      </c>
      <c r="AI365" s="14">
        <v>3.3272512192539003E-2</v>
      </c>
      <c r="AJ365" s="14">
        <v>0</v>
      </c>
      <c r="AK365" s="14">
        <v>0</v>
      </c>
      <c r="AL365" s="14">
        <v>0</v>
      </c>
      <c r="AM365" s="14"/>
      <c r="AN365" s="14">
        <v>7.1059387416771105E-2</v>
      </c>
      <c r="AO365" s="14">
        <v>9.4267911129031795E-2</v>
      </c>
      <c r="AP365" s="14"/>
      <c r="AQ365" s="14">
        <v>8.4531951736584995E-2</v>
      </c>
      <c r="AR365" s="14">
        <v>8.8171437226489194E-2</v>
      </c>
      <c r="AS365" s="14"/>
      <c r="AT365" s="14">
        <v>4.3604866028553298E-2</v>
      </c>
      <c r="AU365" s="14">
        <v>9.8153856656332597E-2</v>
      </c>
      <c r="AV365" s="14">
        <v>4.1654839383962E-2</v>
      </c>
      <c r="AW365" s="14"/>
      <c r="AX365" s="14">
        <v>8.1303099021254197E-2</v>
      </c>
    </row>
    <row r="366" spans="2:50" x14ac:dyDescent="0.3">
      <c r="B366" t="s">
        <v>106</v>
      </c>
      <c r="C366" s="14">
        <v>0.56373778210113801</v>
      </c>
      <c r="D366" s="14">
        <v>0.62227673450028298</v>
      </c>
      <c r="E366" s="14">
        <v>0.50837177907489595</v>
      </c>
      <c r="F366" s="14"/>
      <c r="G366" s="14">
        <v>0.48226187697039002</v>
      </c>
      <c r="H366" s="14">
        <v>0.61205902485055097</v>
      </c>
      <c r="I366" s="14">
        <v>0.58292336290865798</v>
      </c>
      <c r="J366" s="14">
        <v>0.55006430037599796</v>
      </c>
      <c r="K366" s="14">
        <v>0.51790563456994898</v>
      </c>
      <c r="L366" s="14">
        <v>0.600542056840214</v>
      </c>
      <c r="M366" s="14"/>
      <c r="N366" s="14">
        <v>0.61118769948627005</v>
      </c>
      <c r="O366" s="14">
        <v>0.56805690971382095</v>
      </c>
      <c r="P366" s="14">
        <v>0.57417058879105798</v>
      </c>
      <c r="Q366" s="14">
        <v>0.532190628628326</v>
      </c>
      <c r="R366" s="14"/>
      <c r="S366" s="14">
        <v>0.62939823974349396</v>
      </c>
      <c r="T366" s="14">
        <v>0.56760610157009095</v>
      </c>
      <c r="U366" s="14">
        <v>0.51713987245649495</v>
      </c>
      <c r="V366" s="14"/>
      <c r="W366" s="14">
        <v>0.57009779699559604</v>
      </c>
      <c r="X366" s="14">
        <v>0.63929575200558497</v>
      </c>
      <c r="Y366" s="14">
        <v>0.39848333282146098</v>
      </c>
      <c r="Z366" s="14"/>
      <c r="AA366" s="14">
        <v>0.25168443233513599</v>
      </c>
      <c r="AB366" s="14">
        <v>0.401994670053335</v>
      </c>
      <c r="AC366" s="14">
        <v>0.51069702246273896</v>
      </c>
      <c r="AD366" s="14">
        <v>0.53471772104926196</v>
      </c>
      <c r="AE366" s="14">
        <v>0.61327130051260004</v>
      </c>
      <c r="AF366" s="14">
        <v>0.61240606779015805</v>
      </c>
      <c r="AG366" s="14">
        <v>0.67661929866898396</v>
      </c>
      <c r="AH366" s="14">
        <v>0.65460249745399601</v>
      </c>
      <c r="AI366" s="14">
        <v>0.72618709477371601</v>
      </c>
      <c r="AJ366" s="14">
        <v>0.55760023829841299</v>
      </c>
      <c r="AK366" s="14">
        <v>0.429858351755944</v>
      </c>
      <c r="AL366" s="14">
        <v>0.63601200374812095</v>
      </c>
      <c r="AM366" s="14"/>
      <c r="AN366" s="14">
        <v>0.58321396515837598</v>
      </c>
      <c r="AO366" s="14">
        <v>0.55569109060328603</v>
      </c>
      <c r="AP366" s="14"/>
      <c r="AQ366" s="14">
        <v>0.55356739927752596</v>
      </c>
      <c r="AR366" s="14">
        <v>0.56611217391981095</v>
      </c>
      <c r="AS366" s="14"/>
      <c r="AT366" s="14">
        <v>0.67198309037347403</v>
      </c>
      <c r="AU366" s="14">
        <v>0.51907106026245198</v>
      </c>
      <c r="AV366" s="14">
        <v>0.59330479450436902</v>
      </c>
      <c r="AW366" s="14"/>
      <c r="AX366" s="14">
        <v>0.56928371793188604</v>
      </c>
    </row>
    <row r="367" spans="2:50" x14ac:dyDescent="0.3">
      <c r="B367" t="s">
        <v>107</v>
      </c>
      <c r="C367" s="14">
        <v>8.0868669840030299E-2</v>
      </c>
      <c r="D367" s="14">
        <v>8.9448701675161002E-2</v>
      </c>
      <c r="E367" s="14">
        <v>7.2741344704417704E-2</v>
      </c>
      <c r="F367" s="14"/>
      <c r="G367" s="14">
        <v>0.109632339663428</v>
      </c>
      <c r="H367" s="14">
        <v>6.5003771443331804E-2</v>
      </c>
      <c r="I367" s="14">
        <v>0.109847406101111</v>
      </c>
      <c r="J367" s="14">
        <v>6.9188637775282502E-2</v>
      </c>
      <c r="K367" s="14">
        <v>8.2622796909929103E-2</v>
      </c>
      <c r="L367" s="14">
        <v>6.3011417665087097E-2</v>
      </c>
      <c r="M367" s="14"/>
      <c r="N367" s="14">
        <v>4.9380066902927497E-2</v>
      </c>
      <c r="O367" s="14">
        <v>8.24334562660263E-2</v>
      </c>
      <c r="P367" s="14">
        <v>9.3285601349249597E-2</v>
      </c>
      <c r="Q367" s="14">
        <v>8.6390640754597001E-2</v>
      </c>
      <c r="R367" s="14"/>
      <c r="S367" s="14">
        <v>6.0221678222323098E-2</v>
      </c>
      <c r="T367" s="14">
        <v>0.10308159686169401</v>
      </c>
      <c r="U367" s="14">
        <v>9.5785299026001594E-2</v>
      </c>
      <c r="V367" s="14"/>
      <c r="W367" s="14">
        <v>0.10168823034025901</v>
      </c>
      <c r="X367" s="14">
        <v>7.0157511145217594E-2</v>
      </c>
      <c r="Y367" s="14">
        <v>6.5320306276894405E-2</v>
      </c>
      <c r="Z367" s="14"/>
      <c r="AA367" s="14">
        <v>9.9726066400442806E-2</v>
      </c>
      <c r="AB367" s="14">
        <v>0.129926600964098</v>
      </c>
      <c r="AC367" s="14">
        <v>6.58224509566043E-2</v>
      </c>
      <c r="AD367" s="14">
        <v>8.4301117727218197E-2</v>
      </c>
      <c r="AE367" s="14">
        <v>7.5417208629702706E-2</v>
      </c>
      <c r="AF367" s="14">
        <v>6.6261893977291195E-2</v>
      </c>
      <c r="AG367" s="14">
        <v>7.6379211684956094E-2</v>
      </c>
      <c r="AH367" s="14">
        <v>7.3253078777510902E-2</v>
      </c>
      <c r="AI367" s="14">
        <v>1.3395695354862401E-2</v>
      </c>
      <c r="AJ367" s="14">
        <v>0.120337097283019</v>
      </c>
      <c r="AK367" s="14">
        <v>0.31669862374475899</v>
      </c>
      <c r="AL367" s="14">
        <v>0</v>
      </c>
      <c r="AM367" s="14"/>
      <c r="AN367" s="14">
        <v>9.30734093790717E-2</v>
      </c>
      <c r="AO367" s="14">
        <v>7.5826214981514803E-2</v>
      </c>
      <c r="AP367" s="14"/>
      <c r="AQ367" s="14">
        <v>0.107390238204694</v>
      </c>
      <c r="AR367" s="14">
        <v>7.4676907343418697E-2</v>
      </c>
      <c r="AS367" s="14"/>
      <c r="AT367" s="14">
        <v>5.92117566538699E-2</v>
      </c>
      <c r="AU367" s="14">
        <v>7.1087816744012405E-2</v>
      </c>
      <c r="AV367" s="14">
        <v>0.108648661710086</v>
      </c>
      <c r="AW367" s="14"/>
      <c r="AX367" s="14">
        <v>7.4831437727208405E-2</v>
      </c>
    </row>
    <row r="368" spans="2:50" x14ac:dyDescent="0.3">
      <c r="B368" t="s">
        <v>108</v>
      </c>
      <c r="C368" s="14">
        <v>0.48286911226110801</v>
      </c>
      <c r="D368" s="14">
        <v>0.53282803282512203</v>
      </c>
      <c r="E368" s="14">
        <v>0.43563043437047799</v>
      </c>
      <c r="F368" s="14"/>
      <c r="G368" s="14">
        <v>0.37262953730696202</v>
      </c>
      <c r="H368" s="14">
        <v>0.54705525340721906</v>
      </c>
      <c r="I368" s="14">
        <v>0.47307595680754699</v>
      </c>
      <c r="J368" s="14">
        <v>0.48087566260071601</v>
      </c>
      <c r="K368" s="14">
        <v>0.43528283766002002</v>
      </c>
      <c r="L368" s="14">
        <v>0.537530639175127</v>
      </c>
      <c r="M368" s="14"/>
      <c r="N368" s="14">
        <v>0.56180763258334299</v>
      </c>
      <c r="O368" s="14">
        <v>0.48562345344779401</v>
      </c>
      <c r="P368" s="14">
        <v>0.48088498744180802</v>
      </c>
      <c r="Q368" s="14">
        <v>0.44579998787372899</v>
      </c>
      <c r="R368" s="14"/>
      <c r="S368" s="14">
        <v>0.56917656152117102</v>
      </c>
      <c r="T368" s="14">
        <v>0.46452450470839701</v>
      </c>
      <c r="U368" s="14">
        <v>0.42135457343049298</v>
      </c>
      <c r="V368" s="14"/>
      <c r="W368" s="14">
        <v>0.46840956665533701</v>
      </c>
      <c r="X368" s="14">
        <v>0.56913824086036802</v>
      </c>
      <c r="Y368" s="14">
        <v>0.33316302654456698</v>
      </c>
      <c r="Z368" s="14"/>
      <c r="AA368" s="14">
        <v>0.151958365934693</v>
      </c>
      <c r="AB368" s="14">
        <v>0.27206806908923697</v>
      </c>
      <c r="AC368" s="14">
        <v>0.44487457150613502</v>
      </c>
      <c r="AD368" s="14">
        <v>0.45041660332204397</v>
      </c>
      <c r="AE368" s="14">
        <v>0.53785409188289801</v>
      </c>
      <c r="AF368" s="14">
        <v>0.54614417381286695</v>
      </c>
      <c r="AG368" s="14">
        <v>0.60024008698402798</v>
      </c>
      <c r="AH368" s="14">
        <v>0.58134941867648504</v>
      </c>
      <c r="AI368" s="14">
        <v>0.71279139941885294</v>
      </c>
      <c r="AJ368" s="14">
        <v>0.43726314101539399</v>
      </c>
      <c r="AK368" s="14">
        <v>0.113159728011184</v>
      </c>
      <c r="AL368" s="14">
        <v>0.63601200374812095</v>
      </c>
      <c r="AM368" s="14"/>
      <c r="AN368" s="14">
        <v>0.49014055577930499</v>
      </c>
      <c r="AO368" s="14">
        <v>0.47986487562177099</v>
      </c>
      <c r="AP368" s="14"/>
      <c r="AQ368" s="14">
        <v>0.44617716107283201</v>
      </c>
      <c r="AR368" s="14">
        <v>0.49143526657639203</v>
      </c>
      <c r="AS368" s="14"/>
      <c r="AT368" s="14">
        <v>0.61277133371960402</v>
      </c>
      <c r="AU368" s="14">
        <v>0.44798324351843899</v>
      </c>
      <c r="AV368" s="14">
        <v>0.48465613279428299</v>
      </c>
      <c r="AW368" s="14"/>
      <c r="AX368" s="14">
        <v>0.49445228020467702</v>
      </c>
    </row>
    <row r="369" spans="2:50" x14ac:dyDescent="0.3"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</row>
    <row r="370" spans="2:50" x14ac:dyDescent="0.3">
      <c r="B370" s="6" t="s">
        <v>194</v>
      </c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</row>
    <row r="371" spans="2:50" x14ac:dyDescent="0.3">
      <c r="B371" s="24" t="s">
        <v>82</v>
      </c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</row>
    <row r="372" spans="2:50" x14ac:dyDescent="0.3">
      <c r="B372" t="s">
        <v>100</v>
      </c>
      <c r="C372" s="14">
        <v>9.6761231805052694E-2</v>
      </c>
      <c r="D372" s="14">
        <v>0.12776898880211399</v>
      </c>
      <c r="E372" s="14">
        <v>6.6852056994823994E-2</v>
      </c>
      <c r="F372" s="14"/>
      <c r="G372" s="14">
        <v>0.104345488328353</v>
      </c>
      <c r="H372" s="14">
        <v>0.14470175491328399</v>
      </c>
      <c r="I372" s="14">
        <v>0.14031182988472199</v>
      </c>
      <c r="J372" s="14">
        <v>6.6194155893682993E-2</v>
      </c>
      <c r="K372" s="14">
        <v>6.4965221797693401E-2</v>
      </c>
      <c r="L372" s="14">
        <v>6.6177042545939702E-2</v>
      </c>
      <c r="M372" s="14"/>
      <c r="N372" s="14">
        <v>8.0008175522042896E-2</v>
      </c>
      <c r="O372" s="14">
        <v>8.9679066471806998E-2</v>
      </c>
      <c r="P372" s="14">
        <v>0.124826786686882</v>
      </c>
      <c r="Q372" s="14">
        <v>8.9387039158664194E-2</v>
      </c>
      <c r="R372" s="14"/>
      <c r="S372" s="14">
        <v>9.6998468525276493E-2</v>
      </c>
      <c r="T372" s="14">
        <v>0.114268549192795</v>
      </c>
      <c r="U372" s="14">
        <v>7.7905942933559694E-2</v>
      </c>
      <c r="V372" s="14"/>
      <c r="W372" s="14">
        <v>0.13747999663404001</v>
      </c>
      <c r="X372" s="14">
        <v>8.6973973193152698E-2</v>
      </c>
      <c r="Y372" s="14">
        <v>4.1660033936418997E-2</v>
      </c>
      <c r="Z372" s="14"/>
      <c r="AA372" s="14">
        <v>4.7224479858797699E-2</v>
      </c>
      <c r="AB372" s="14">
        <v>5.7924994326268797E-2</v>
      </c>
      <c r="AC372" s="14">
        <v>8.2315720725813502E-2</v>
      </c>
      <c r="AD372" s="14">
        <v>7.8262534806841103E-2</v>
      </c>
      <c r="AE372" s="14">
        <v>9.6908101820747106E-2</v>
      </c>
      <c r="AF372" s="14">
        <v>9.5893032123901795E-2</v>
      </c>
      <c r="AG372" s="14">
        <v>0.13519674332495499</v>
      </c>
      <c r="AH372" s="14">
        <v>0.134542170289562</v>
      </c>
      <c r="AI372" s="14">
        <v>0.12614763608937599</v>
      </c>
      <c r="AJ372" s="14">
        <v>0.121613848821543</v>
      </c>
      <c r="AK372" s="14">
        <v>8.5808526769782095E-2</v>
      </c>
      <c r="AL372" s="14">
        <v>0.49390031754251901</v>
      </c>
      <c r="AM372" s="14"/>
      <c r="AN372" s="14">
        <v>0.11673405178041101</v>
      </c>
      <c r="AO372" s="14">
        <v>8.8509352049582796E-2</v>
      </c>
      <c r="AP372" s="14"/>
      <c r="AQ372" s="14">
        <v>7.6914205367289698E-2</v>
      </c>
      <c r="AR372" s="14">
        <v>0.10139474639502399</v>
      </c>
      <c r="AS372" s="14"/>
      <c r="AT372" s="14">
        <v>7.0737781084899795E-2</v>
      </c>
      <c r="AU372" s="14">
        <v>8.0139286837310503E-2</v>
      </c>
      <c r="AV372" s="14">
        <v>0.13782278973210499</v>
      </c>
      <c r="AW372" s="14"/>
      <c r="AX372" s="14">
        <v>0.18003605907897699</v>
      </c>
    </row>
    <row r="373" spans="2:50" x14ac:dyDescent="0.3">
      <c r="B373" t="s">
        <v>101</v>
      </c>
      <c r="C373" s="14">
        <v>0.19797722762044301</v>
      </c>
      <c r="D373" s="14">
        <v>0.23032299914003401</v>
      </c>
      <c r="E373" s="14">
        <v>0.167856879606919</v>
      </c>
      <c r="F373" s="14"/>
      <c r="G373" s="14">
        <v>0.22794117973042299</v>
      </c>
      <c r="H373" s="14">
        <v>0.26830560083351701</v>
      </c>
      <c r="I373" s="14">
        <v>0.184656121216731</v>
      </c>
      <c r="J373" s="14">
        <v>0.20058461894875601</v>
      </c>
      <c r="K373" s="14">
        <v>0.15657828560199299</v>
      </c>
      <c r="L373" s="14">
        <v>0.16205368168571099</v>
      </c>
      <c r="M373" s="14"/>
      <c r="N373" s="14">
        <v>0.16268854222550699</v>
      </c>
      <c r="O373" s="14">
        <v>0.220360924554307</v>
      </c>
      <c r="P373" s="14">
        <v>0.22302728084076001</v>
      </c>
      <c r="Q373" s="14">
        <v>0.18572492011858399</v>
      </c>
      <c r="R373" s="14"/>
      <c r="S373" s="14">
        <v>0.18274553261485399</v>
      </c>
      <c r="T373" s="14">
        <v>0.24540859476844201</v>
      </c>
      <c r="U373" s="14">
        <v>0.17077510835142001</v>
      </c>
      <c r="V373" s="14"/>
      <c r="W373" s="14">
        <v>0.25495699064128002</v>
      </c>
      <c r="X373" s="14">
        <v>0.17172672908407</v>
      </c>
      <c r="Y373" s="14">
        <v>0.14690816321181099</v>
      </c>
      <c r="Z373" s="14"/>
      <c r="AA373" s="14">
        <v>0.21731067721664199</v>
      </c>
      <c r="AB373" s="14">
        <v>0.160870815183523</v>
      </c>
      <c r="AC373" s="14">
        <v>0.19010502570371601</v>
      </c>
      <c r="AD373" s="14">
        <v>0.18298083415605501</v>
      </c>
      <c r="AE373" s="14">
        <v>0.17240779728129399</v>
      </c>
      <c r="AF373" s="14">
        <v>0.224770579023745</v>
      </c>
      <c r="AG373" s="14">
        <v>0.25977438620441501</v>
      </c>
      <c r="AH373" s="14">
        <v>0.205702807810832</v>
      </c>
      <c r="AI373" s="14">
        <v>0.25357638820311601</v>
      </c>
      <c r="AJ373" s="14">
        <v>0.20407951359940399</v>
      </c>
      <c r="AK373" s="14">
        <v>0.149778042812451</v>
      </c>
      <c r="AL373" s="14">
        <v>0</v>
      </c>
      <c r="AM373" s="14"/>
      <c r="AN373" s="14">
        <v>0.22286428950885101</v>
      </c>
      <c r="AO373" s="14">
        <v>0.18769500195458999</v>
      </c>
      <c r="AP373" s="14"/>
      <c r="AQ373" s="14">
        <v>0.19930904499855301</v>
      </c>
      <c r="AR373" s="14">
        <v>0.19766629967000099</v>
      </c>
      <c r="AS373" s="14"/>
      <c r="AT373" s="14">
        <v>0.14269932695191501</v>
      </c>
      <c r="AU373" s="14">
        <v>0.17686077652498</v>
      </c>
      <c r="AV373" s="14">
        <v>0.266687999080225</v>
      </c>
      <c r="AW373" s="14"/>
      <c r="AX373" s="14">
        <v>0.24560550297216399</v>
      </c>
    </row>
    <row r="374" spans="2:50" x14ac:dyDescent="0.3">
      <c r="B374" t="s">
        <v>102</v>
      </c>
      <c r="C374" s="14">
        <v>0.32635899817060199</v>
      </c>
      <c r="D374" s="14">
        <v>0.285549564358343</v>
      </c>
      <c r="E374" s="14">
        <v>0.36435826572628199</v>
      </c>
      <c r="F374" s="14"/>
      <c r="G374" s="14">
        <v>0.26827126407524798</v>
      </c>
      <c r="H374" s="14">
        <v>0.26885120517873901</v>
      </c>
      <c r="I374" s="14">
        <v>0.31066821220983398</v>
      </c>
      <c r="J374" s="14">
        <v>0.32660708889425599</v>
      </c>
      <c r="K374" s="14">
        <v>0.34337219280443998</v>
      </c>
      <c r="L374" s="14">
        <v>0.40676634390160898</v>
      </c>
      <c r="M374" s="14"/>
      <c r="N374" s="14">
        <v>0.35234916943682698</v>
      </c>
      <c r="O374" s="14">
        <v>0.28777119515709099</v>
      </c>
      <c r="P374" s="14">
        <v>0.30596928907233201</v>
      </c>
      <c r="Q374" s="14">
        <v>0.34838979863804798</v>
      </c>
      <c r="R374" s="14"/>
      <c r="S374" s="14">
        <v>0.301188423904032</v>
      </c>
      <c r="T374" s="14">
        <v>0.33921009192229801</v>
      </c>
      <c r="U374" s="14">
        <v>0.365960967884496</v>
      </c>
      <c r="V374" s="14"/>
      <c r="W374" s="14">
        <v>0.34394393813049401</v>
      </c>
      <c r="X374" s="14">
        <v>0.29857090452791901</v>
      </c>
      <c r="Y374" s="14">
        <v>0.35894062103311197</v>
      </c>
      <c r="Z374" s="14"/>
      <c r="AA374" s="14">
        <v>0.27635789179791198</v>
      </c>
      <c r="AB374" s="14">
        <v>0.34152464748695799</v>
      </c>
      <c r="AC374" s="14">
        <v>0.32201252002474701</v>
      </c>
      <c r="AD374" s="14">
        <v>0.34237345592889101</v>
      </c>
      <c r="AE374" s="14">
        <v>0.330370842867728</v>
      </c>
      <c r="AF374" s="14">
        <v>0.32369181995527901</v>
      </c>
      <c r="AG374" s="14">
        <v>0.30693646273236302</v>
      </c>
      <c r="AH374" s="14">
        <v>0.32915474177772802</v>
      </c>
      <c r="AI374" s="14">
        <v>0.29203197635639999</v>
      </c>
      <c r="AJ374" s="14">
        <v>0.27671143971839102</v>
      </c>
      <c r="AK374" s="14">
        <v>0.55651103518912703</v>
      </c>
      <c r="AL374" s="14">
        <v>0.24215602804948899</v>
      </c>
      <c r="AM374" s="14"/>
      <c r="AN374" s="14">
        <v>0.316062732576322</v>
      </c>
      <c r="AO374" s="14">
        <v>0.330612956586049</v>
      </c>
      <c r="AP374" s="14"/>
      <c r="AQ374" s="14">
        <v>0.33953224920729702</v>
      </c>
      <c r="AR374" s="14">
        <v>0.323283552533076</v>
      </c>
      <c r="AS374" s="14"/>
      <c r="AT374" s="14">
        <v>0.26152561447446798</v>
      </c>
      <c r="AU374" s="14">
        <v>0.38194183188953001</v>
      </c>
      <c r="AV374" s="14">
        <v>0.33031201969808199</v>
      </c>
      <c r="AW374" s="14"/>
      <c r="AX374" s="14">
        <v>0.31783158988378701</v>
      </c>
    </row>
    <row r="375" spans="2:50" x14ac:dyDescent="0.3">
      <c r="B375" t="s">
        <v>103</v>
      </c>
      <c r="C375" s="14">
        <v>0.16906120135163699</v>
      </c>
      <c r="D375" s="14">
        <v>0.190150033877278</v>
      </c>
      <c r="E375" s="14">
        <v>0.148738835287583</v>
      </c>
      <c r="F375" s="14"/>
      <c r="G375" s="14">
        <v>0.14545862174059301</v>
      </c>
      <c r="H375" s="14">
        <v>0.11499700554937101</v>
      </c>
      <c r="I375" s="14">
        <v>0.165911555826702</v>
      </c>
      <c r="J375" s="14">
        <v>0.15124752874686301</v>
      </c>
      <c r="K375" s="14">
        <v>0.21365490293242101</v>
      </c>
      <c r="L375" s="14">
        <v>0.20932077068918301</v>
      </c>
      <c r="M375" s="14"/>
      <c r="N375" s="14">
        <v>0.19608618260909</v>
      </c>
      <c r="O375" s="14">
        <v>0.18570351440190599</v>
      </c>
      <c r="P375" s="14">
        <v>0.15688456942850301</v>
      </c>
      <c r="Q375" s="14">
        <v>0.15583164455093901</v>
      </c>
      <c r="R375" s="14"/>
      <c r="S375" s="14">
        <v>0.21350995542336401</v>
      </c>
      <c r="T375" s="14">
        <v>0.15411398482849301</v>
      </c>
      <c r="U375" s="14">
        <v>0.14765923482871501</v>
      </c>
      <c r="V375" s="14"/>
      <c r="W375" s="14">
        <v>0.12817251757605599</v>
      </c>
      <c r="X375" s="14">
        <v>0.235957574420464</v>
      </c>
      <c r="Y375" s="14">
        <v>0.10484470492784299</v>
      </c>
      <c r="Z375" s="14"/>
      <c r="AA375" s="14">
        <v>5.4899683436248403E-2</v>
      </c>
      <c r="AB375" s="14">
        <v>0.11793773577415299</v>
      </c>
      <c r="AC375" s="14">
        <v>0.17715719040576899</v>
      </c>
      <c r="AD375" s="14">
        <v>0.15706487426323601</v>
      </c>
      <c r="AE375" s="14">
        <v>0.23202998792118501</v>
      </c>
      <c r="AF375" s="14">
        <v>0.178659077366563</v>
      </c>
      <c r="AG375" s="14">
        <v>0.17051024062987899</v>
      </c>
      <c r="AH375" s="14">
        <v>0.15235758154210999</v>
      </c>
      <c r="AI375" s="14">
        <v>0.17760029855930801</v>
      </c>
      <c r="AJ375" s="14">
        <v>0.24796990305372901</v>
      </c>
      <c r="AK375" s="14">
        <v>0.11099095015844899</v>
      </c>
      <c r="AL375" s="14">
        <v>0.14275257505001801</v>
      </c>
      <c r="AM375" s="14"/>
      <c r="AN375" s="14">
        <v>0.165574891657981</v>
      </c>
      <c r="AO375" s="14">
        <v>0.17050158925969799</v>
      </c>
      <c r="AP375" s="14"/>
      <c r="AQ375" s="14">
        <v>0.17683420912957201</v>
      </c>
      <c r="AR375" s="14">
        <v>0.16724650406889999</v>
      </c>
      <c r="AS375" s="14"/>
      <c r="AT375" s="14">
        <v>0.27749348849808803</v>
      </c>
      <c r="AU375" s="14">
        <v>0.16541599326509199</v>
      </c>
      <c r="AV375" s="14">
        <v>0.127678763856483</v>
      </c>
      <c r="AW375" s="14"/>
      <c r="AX375" s="14">
        <v>9.5655141613608899E-2</v>
      </c>
    </row>
    <row r="376" spans="2:50" x14ac:dyDescent="0.3">
      <c r="B376" t="s">
        <v>104</v>
      </c>
      <c r="C376" s="14">
        <v>7.5404479822319098E-2</v>
      </c>
      <c r="D376" s="14">
        <v>8.9242170936269793E-2</v>
      </c>
      <c r="E376" s="14">
        <v>6.2880371704245805E-2</v>
      </c>
      <c r="F376" s="14"/>
      <c r="G376" s="14">
        <v>8.6526577280562705E-2</v>
      </c>
      <c r="H376" s="14">
        <v>7.19061214509195E-2</v>
      </c>
      <c r="I376" s="14">
        <v>8.6647723466298204E-2</v>
      </c>
      <c r="J376" s="14">
        <v>6.2781033960061502E-2</v>
      </c>
      <c r="K376" s="14">
        <v>8.2994535042900094E-2</v>
      </c>
      <c r="L376" s="14">
        <v>6.6963106778795606E-2</v>
      </c>
      <c r="M376" s="14"/>
      <c r="N376" s="14">
        <v>8.6074879157506196E-2</v>
      </c>
      <c r="O376" s="14">
        <v>6.2706335357643805E-2</v>
      </c>
      <c r="P376" s="14">
        <v>7.5101921040686498E-2</v>
      </c>
      <c r="Q376" s="14">
        <v>7.7333461015360205E-2</v>
      </c>
      <c r="R376" s="14"/>
      <c r="S376" s="14">
        <v>0.102617619345519</v>
      </c>
      <c r="T376" s="14">
        <v>4.7536045078393999E-2</v>
      </c>
      <c r="U376" s="14">
        <v>8.2803792140094201E-2</v>
      </c>
      <c r="V376" s="14"/>
      <c r="W376" s="14">
        <v>4.3568462537002799E-2</v>
      </c>
      <c r="X376" s="14">
        <v>0.111257964634857</v>
      </c>
      <c r="Y376" s="14">
        <v>5.4639642907943702E-2</v>
      </c>
      <c r="Z376" s="14"/>
      <c r="AA376" s="14">
        <v>6.7325514945779E-2</v>
      </c>
      <c r="AB376" s="14">
        <v>8.7863469059655905E-2</v>
      </c>
      <c r="AC376" s="14">
        <v>4.8496160175873299E-2</v>
      </c>
      <c r="AD376" s="14">
        <v>8.2844134768455799E-2</v>
      </c>
      <c r="AE376" s="14">
        <v>7.3794277090228094E-2</v>
      </c>
      <c r="AF376" s="14">
        <v>6.8112972007732003E-2</v>
      </c>
      <c r="AG376" s="14">
        <v>7.2454017476209095E-2</v>
      </c>
      <c r="AH376" s="14">
        <v>9.8464670830462203E-2</v>
      </c>
      <c r="AI376" s="14">
        <v>0.104390882079632</v>
      </c>
      <c r="AJ376" s="14">
        <v>7.3012129392808295E-2</v>
      </c>
      <c r="AK376" s="14">
        <v>9.69114450701897E-2</v>
      </c>
      <c r="AL376" s="14">
        <v>0.121191079357974</v>
      </c>
      <c r="AM376" s="14"/>
      <c r="AN376" s="14">
        <v>6.2677951487182096E-2</v>
      </c>
      <c r="AO376" s="14">
        <v>8.06625145743321E-2</v>
      </c>
      <c r="AP376" s="14"/>
      <c r="AQ376" s="14">
        <v>5.0956874163728398E-2</v>
      </c>
      <c r="AR376" s="14">
        <v>8.1112052080771893E-2</v>
      </c>
      <c r="AS376" s="14"/>
      <c r="AT376" s="14">
        <v>0.151339765818259</v>
      </c>
      <c r="AU376" s="14">
        <v>5.1111073871145003E-2</v>
      </c>
      <c r="AV376" s="14">
        <v>5.9551559744418503E-2</v>
      </c>
      <c r="AW376" s="14"/>
      <c r="AX376" s="14">
        <v>4.4581607263434297E-2</v>
      </c>
    </row>
    <row r="377" spans="2:50" x14ac:dyDescent="0.3">
      <c r="B377" t="s">
        <v>105</v>
      </c>
      <c r="C377" s="14">
        <v>0.134436861229946</v>
      </c>
      <c r="D377" s="14">
        <v>7.6966242885961003E-2</v>
      </c>
      <c r="E377" s="14">
        <v>0.189313590680146</v>
      </c>
      <c r="F377" s="14"/>
      <c r="G377" s="14">
        <v>0.16745686884482</v>
      </c>
      <c r="H377" s="14">
        <v>0.131238312074168</v>
      </c>
      <c r="I377" s="14">
        <v>0.111804557395713</v>
      </c>
      <c r="J377" s="14">
        <v>0.19258557355638001</v>
      </c>
      <c r="K377" s="14">
        <v>0.13843486182055301</v>
      </c>
      <c r="L377" s="14">
        <v>8.8719054398762695E-2</v>
      </c>
      <c r="M377" s="14"/>
      <c r="N377" s="14">
        <v>0.122793051049028</v>
      </c>
      <c r="O377" s="14">
        <v>0.153778964057245</v>
      </c>
      <c r="P377" s="14">
        <v>0.11419015293083599</v>
      </c>
      <c r="Q377" s="14">
        <v>0.14333313651840501</v>
      </c>
      <c r="R377" s="14"/>
      <c r="S377" s="14">
        <v>0.102940000186954</v>
      </c>
      <c r="T377" s="14">
        <v>9.9462734209578393E-2</v>
      </c>
      <c r="U377" s="14">
        <v>0.15489495386171501</v>
      </c>
      <c r="V377" s="14"/>
      <c r="W377" s="14">
        <v>9.1878094481127603E-2</v>
      </c>
      <c r="X377" s="14">
        <v>9.5512854139537307E-2</v>
      </c>
      <c r="Y377" s="14">
        <v>0.29300683398287097</v>
      </c>
      <c r="Z377" s="14"/>
      <c r="AA377" s="14">
        <v>0.33688175274462101</v>
      </c>
      <c r="AB377" s="14">
        <v>0.23387833816944101</v>
      </c>
      <c r="AC377" s="14">
        <v>0.17991338296408099</v>
      </c>
      <c r="AD377" s="14">
        <v>0.15647416607652001</v>
      </c>
      <c r="AE377" s="14">
        <v>9.4488993018817594E-2</v>
      </c>
      <c r="AF377" s="14">
        <v>0.108872519522779</v>
      </c>
      <c r="AG377" s="14">
        <v>5.5128149632177999E-2</v>
      </c>
      <c r="AH377" s="14">
        <v>7.97780277493053E-2</v>
      </c>
      <c r="AI377" s="14">
        <v>4.6252818712168201E-2</v>
      </c>
      <c r="AJ377" s="14">
        <v>7.6613165414124898E-2</v>
      </c>
      <c r="AK377" s="14">
        <v>0</v>
      </c>
      <c r="AL377" s="14">
        <v>0</v>
      </c>
      <c r="AM377" s="14"/>
      <c r="AN377" s="14">
        <v>0.11608608298925401</v>
      </c>
      <c r="AO377" s="14">
        <v>0.14201858557574801</v>
      </c>
      <c r="AP377" s="14"/>
      <c r="AQ377" s="14">
        <v>0.15645341713356001</v>
      </c>
      <c r="AR377" s="14">
        <v>0.12929684525222701</v>
      </c>
      <c r="AS377" s="14"/>
      <c r="AT377" s="14">
        <v>9.6204023172369799E-2</v>
      </c>
      <c r="AU377" s="14">
        <v>0.144531037611942</v>
      </c>
      <c r="AV377" s="14">
        <v>7.7946867888686003E-2</v>
      </c>
      <c r="AW377" s="14"/>
      <c r="AX377" s="14">
        <v>0.116290099188029</v>
      </c>
    </row>
    <row r="378" spans="2:50" x14ac:dyDescent="0.3">
      <c r="B378" t="s">
        <v>106</v>
      </c>
      <c r="C378" s="14">
        <v>0.29473845942549498</v>
      </c>
      <c r="D378" s="14">
        <v>0.35809198794214903</v>
      </c>
      <c r="E378" s="14">
        <v>0.234708936601743</v>
      </c>
      <c r="F378" s="14"/>
      <c r="G378" s="14">
        <v>0.33228666805877599</v>
      </c>
      <c r="H378" s="14">
        <v>0.41300735574680197</v>
      </c>
      <c r="I378" s="14">
        <v>0.32496795110145399</v>
      </c>
      <c r="J378" s="14">
        <v>0.266778774842439</v>
      </c>
      <c r="K378" s="14">
        <v>0.22154350739968701</v>
      </c>
      <c r="L378" s="14">
        <v>0.22823072423165</v>
      </c>
      <c r="M378" s="14"/>
      <c r="N378" s="14">
        <v>0.242696717747549</v>
      </c>
      <c r="O378" s="14">
        <v>0.31003999102611401</v>
      </c>
      <c r="P378" s="14">
        <v>0.34785406752764197</v>
      </c>
      <c r="Q378" s="14">
        <v>0.27511195927724802</v>
      </c>
      <c r="R378" s="14"/>
      <c r="S378" s="14">
        <v>0.27974400114013098</v>
      </c>
      <c r="T378" s="14">
        <v>0.35967714396123701</v>
      </c>
      <c r="U378" s="14">
        <v>0.24868105128498</v>
      </c>
      <c r="V378" s="14"/>
      <c r="W378" s="14">
        <v>0.39243698727532</v>
      </c>
      <c r="X378" s="14">
        <v>0.25870070227722203</v>
      </c>
      <c r="Y378" s="14">
        <v>0.18856819714823</v>
      </c>
      <c r="Z378" s="14"/>
      <c r="AA378" s="14">
        <v>0.26453515707544001</v>
      </c>
      <c r="AB378" s="14">
        <v>0.21879580950979199</v>
      </c>
      <c r="AC378" s="14">
        <v>0.27242074642953001</v>
      </c>
      <c r="AD378" s="14">
        <v>0.26124336896289602</v>
      </c>
      <c r="AE378" s="14">
        <v>0.26931589910204101</v>
      </c>
      <c r="AF378" s="14">
        <v>0.32066361114764702</v>
      </c>
      <c r="AG378" s="14">
        <v>0.39497112952937102</v>
      </c>
      <c r="AH378" s="14">
        <v>0.340244978100394</v>
      </c>
      <c r="AI378" s="14">
        <v>0.37972402429249202</v>
      </c>
      <c r="AJ378" s="14">
        <v>0.32569336242094699</v>
      </c>
      <c r="AK378" s="14">
        <v>0.23558656958223301</v>
      </c>
      <c r="AL378" s="14">
        <v>0.49390031754251901</v>
      </c>
      <c r="AM378" s="14"/>
      <c r="AN378" s="14">
        <v>0.33959834128926097</v>
      </c>
      <c r="AO378" s="14">
        <v>0.27620435400417298</v>
      </c>
      <c r="AP378" s="14"/>
      <c r="AQ378" s="14">
        <v>0.276223250365842</v>
      </c>
      <c r="AR378" s="14">
        <v>0.29906104606502598</v>
      </c>
      <c r="AS378" s="14"/>
      <c r="AT378" s="14">
        <v>0.21343710803681501</v>
      </c>
      <c r="AU378" s="14">
        <v>0.25700006336229098</v>
      </c>
      <c r="AV378" s="14">
        <v>0.40451078881232999</v>
      </c>
      <c r="AW378" s="14"/>
      <c r="AX378" s="14">
        <v>0.42564156205114101</v>
      </c>
    </row>
    <row r="379" spans="2:50" x14ac:dyDescent="0.3">
      <c r="B379" t="s">
        <v>107</v>
      </c>
      <c r="C379" s="14">
        <v>0.24446568117395601</v>
      </c>
      <c r="D379" s="14">
        <v>0.27939220481354798</v>
      </c>
      <c r="E379" s="14">
        <v>0.21161920699182901</v>
      </c>
      <c r="F379" s="14"/>
      <c r="G379" s="14">
        <v>0.231985199021156</v>
      </c>
      <c r="H379" s="14">
        <v>0.18690312700029099</v>
      </c>
      <c r="I379" s="14">
        <v>0.25255927929299998</v>
      </c>
      <c r="J379" s="14">
        <v>0.214028562706925</v>
      </c>
      <c r="K379" s="14">
        <v>0.29664943797532101</v>
      </c>
      <c r="L379" s="14">
        <v>0.276283877467978</v>
      </c>
      <c r="M379" s="14"/>
      <c r="N379" s="14">
        <v>0.282161061766596</v>
      </c>
      <c r="O379" s="14">
        <v>0.24840984975954999</v>
      </c>
      <c r="P379" s="14">
        <v>0.23198649046919001</v>
      </c>
      <c r="Q379" s="14">
        <v>0.23316510556629899</v>
      </c>
      <c r="R379" s="14"/>
      <c r="S379" s="14">
        <v>0.31612757476888398</v>
      </c>
      <c r="T379" s="14">
        <v>0.20165002990688699</v>
      </c>
      <c r="U379" s="14">
        <v>0.23046302696880899</v>
      </c>
      <c r="V379" s="14"/>
      <c r="W379" s="14">
        <v>0.17174098011305799</v>
      </c>
      <c r="X379" s="14">
        <v>0.34721553905532099</v>
      </c>
      <c r="Y379" s="14">
        <v>0.15948434783578699</v>
      </c>
      <c r="Z379" s="14"/>
      <c r="AA379" s="14">
        <v>0.122225198382027</v>
      </c>
      <c r="AB379" s="14">
        <v>0.20580120483380901</v>
      </c>
      <c r="AC379" s="14">
        <v>0.22565335058164199</v>
      </c>
      <c r="AD379" s="14">
        <v>0.23990900903169199</v>
      </c>
      <c r="AE379" s="14">
        <v>0.30582426501141302</v>
      </c>
      <c r="AF379" s="14">
        <v>0.246772049374295</v>
      </c>
      <c r="AG379" s="14">
        <v>0.24296425810608799</v>
      </c>
      <c r="AH379" s="14">
        <v>0.250822252372572</v>
      </c>
      <c r="AI379" s="14">
        <v>0.28199118063894002</v>
      </c>
      <c r="AJ379" s="14">
        <v>0.320982032446537</v>
      </c>
      <c r="AK379" s="14">
        <v>0.20790239522863899</v>
      </c>
      <c r="AL379" s="14">
        <v>0.263943654407992</v>
      </c>
      <c r="AM379" s="14"/>
      <c r="AN379" s="14">
        <v>0.228252843145163</v>
      </c>
      <c r="AO379" s="14">
        <v>0.25116410383402998</v>
      </c>
      <c r="AP379" s="14"/>
      <c r="AQ379" s="14">
        <v>0.227791083293301</v>
      </c>
      <c r="AR379" s="14">
        <v>0.24835855614967201</v>
      </c>
      <c r="AS379" s="14"/>
      <c r="AT379" s="14">
        <v>0.428833254316347</v>
      </c>
      <c r="AU379" s="14">
        <v>0.21652706713623701</v>
      </c>
      <c r="AV379" s="14">
        <v>0.187230323600902</v>
      </c>
      <c r="AW379" s="14"/>
      <c r="AX379" s="14">
        <v>0.14023674887704299</v>
      </c>
    </row>
    <row r="380" spans="2:50" x14ac:dyDescent="0.3">
      <c r="B380" t="s">
        <v>108</v>
      </c>
      <c r="C380" s="14">
        <v>5.0272778251539203E-2</v>
      </c>
      <c r="D380" s="14">
        <v>7.8699783128601E-2</v>
      </c>
      <c r="E380" s="14">
        <v>2.3089729609914001E-2</v>
      </c>
      <c r="F380" s="14"/>
      <c r="G380" s="14">
        <v>0.10030146903761999</v>
      </c>
      <c r="H380" s="14">
        <v>0.22610422874651101</v>
      </c>
      <c r="I380" s="14">
        <v>7.2408671808453798E-2</v>
      </c>
      <c r="J380" s="14">
        <v>5.2750212135514299E-2</v>
      </c>
      <c r="K380" s="14">
        <v>-7.5105930575634403E-2</v>
      </c>
      <c r="L380" s="14">
        <v>-4.8053153236327903E-2</v>
      </c>
      <c r="M380" s="14"/>
      <c r="N380" s="14">
        <v>-3.9464344019046402E-2</v>
      </c>
      <c r="O380" s="14">
        <v>6.16301412665635E-2</v>
      </c>
      <c r="P380" s="14">
        <v>0.11586757705845201</v>
      </c>
      <c r="Q380" s="14">
        <v>4.1946853710949299E-2</v>
      </c>
      <c r="R380" s="14"/>
      <c r="S380" s="14">
        <v>-3.6383573628752698E-2</v>
      </c>
      <c r="T380" s="14">
        <v>0.15802711405435099</v>
      </c>
      <c r="U380" s="14">
        <v>1.82180243161707E-2</v>
      </c>
      <c r="V380" s="14"/>
      <c r="W380" s="14">
        <v>0.22069600716226101</v>
      </c>
      <c r="X380" s="14">
        <v>-8.8514836778099001E-2</v>
      </c>
      <c r="Y380" s="14">
        <v>2.9083849312443101E-2</v>
      </c>
      <c r="Z380" s="14"/>
      <c r="AA380" s="14">
        <v>0.14230995869341201</v>
      </c>
      <c r="AB380" s="14">
        <v>1.29946046759833E-2</v>
      </c>
      <c r="AC380" s="14">
        <v>4.6767395847887798E-2</v>
      </c>
      <c r="AD380" s="14">
        <v>2.1334359931204101E-2</v>
      </c>
      <c r="AE380" s="14">
        <v>-3.6508365909372301E-2</v>
      </c>
      <c r="AF380" s="14">
        <v>7.3891561773352293E-2</v>
      </c>
      <c r="AG380" s="14">
        <v>0.15200687142328301</v>
      </c>
      <c r="AH380" s="14">
        <v>8.9422725727821895E-2</v>
      </c>
      <c r="AI380" s="14">
        <v>9.7732843653552406E-2</v>
      </c>
      <c r="AJ380" s="14">
        <v>4.7113299744102602E-3</v>
      </c>
      <c r="AK380" s="14">
        <v>2.7684174353594299E-2</v>
      </c>
      <c r="AL380" s="14">
        <v>0.22995666313452801</v>
      </c>
      <c r="AM380" s="14"/>
      <c r="AN380" s="14">
        <v>0.111345498144099</v>
      </c>
      <c r="AO380" s="14">
        <v>2.5040250170142699E-2</v>
      </c>
      <c r="AP380" s="14"/>
      <c r="AQ380" s="14">
        <v>4.8432167072541499E-2</v>
      </c>
      <c r="AR380" s="14">
        <v>5.0702489915354101E-2</v>
      </c>
      <c r="AS380" s="14"/>
      <c r="AT380" s="14">
        <v>-0.21539614627953199</v>
      </c>
      <c r="AU380" s="14">
        <v>4.0472996226053E-2</v>
      </c>
      <c r="AV380" s="14">
        <v>0.21728046521142799</v>
      </c>
      <c r="AW380" s="14"/>
      <c r="AX380" s="14">
        <v>0.28540481317409799</v>
      </c>
    </row>
    <row r="381" spans="2:50" x14ac:dyDescent="0.3"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</row>
    <row r="382" spans="2:50" x14ac:dyDescent="0.3">
      <c r="B382" s="6" t="s">
        <v>94</v>
      </c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</row>
    <row r="383" spans="2:50" x14ac:dyDescent="0.3">
      <c r="B383" s="24" t="s">
        <v>82</v>
      </c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</row>
    <row r="384" spans="2:50" x14ac:dyDescent="0.3">
      <c r="B384" t="s">
        <v>195</v>
      </c>
      <c r="C384" s="14">
        <v>0.18797341955413599</v>
      </c>
      <c r="D384" s="14">
        <v>0.226764131588896</v>
      </c>
      <c r="E384" s="14">
        <v>0.15140780471243401</v>
      </c>
      <c r="F384" s="14"/>
      <c r="G384" s="14">
        <v>0.15174789137427599</v>
      </c>
      <c r="H384" s="14">
        <v>0.17925838493200599</v>
      </c>
      <c r="I384" s="14">
        <v>0.211419020987658</v>
      </c>
      <c r="J384" s="14">
        <v>0.21297240071406401</v>
      </c>
      <c r="K384" s="14">
        <v>0.18662775172746901</v>
      </c>
      <c r="L384" s="14">
        <v>0.17998839424809099</v>
      </c>
      <c r="M384" s="14"/>
      <c r="N384" s="14">
        <v>0.158495147573705</v>
      </c>
      <c r="O384" s="14">
        <v>0.179595767045444</v>
      </c>
      <c r="P384" s="14">
        <v>0.20741950780737101</v>
      </c>
      <c r="Q384" s="14">
        <v>0.19306590528440801</v>
      </c>
      <c r="R384" s="14"/>
      <c r="S384" s="14">
        <v>0.13297887775492201</v>
      </c>
      <c r="T384" s="14">
        <v>0.282333117347216</v>
      </c>
      <c r="U384" s="14">
        <v>0.16031540630249699</v>
      </c>
      <c r="V384" s="14"/>
      <c r="W384" s="14">
        <v>0.29050101484952201</v>
      </c>
      <c r="X384" s="14">
        <v>0.125114293859726</v>
      </c>
      <c r="Y384" s="14">
        <v>0.10142055152212601</v>
      </c>
      <c r="Z384" s="14"/>
      <c r="AA384" s="14">
        <v>0.164038722768442</v>
      </c>
      <c r="AB384" s="14">
        <v>0.174579295877128</v>
      </c>
      <c r="AC384" s="14">
        <v>0.14046860133703601</v>
      </c>
      <c r="AD384" s="14">
        <v>0.154073955577407</v>
      </c>
      <c r="AE384" s="14">
        <v>0.174115860619524</v>
      </c>
      <c r="AF384" s="14">
        <v>0.17795627503540901</v>
      </c>
      <c r="AG384" s="14">
        <v>0.248051022328933</v>
      </c>
      <c r="AH384" s="14">
        <v>0.31752246153744901</v>
      </c>
      <c r="AI384" s="14">
        <v>0.18076208187112999</v>
      </c>
      <c r="AJ384" s="14">
        <v>0.26647799785054099</v>
      </c>
      <c r="AK384" s="14">
        <v>0</v>
      </c>
      <c r="AL384" s="14">
        <v>0.121191079357974</v>
      </c>
      <c r="AM384" s="14"/>
      <c r="AN384" s="14">
        <v>0.20607799223777201</v>
      </c>
      <c r="AO384" s="14">
        <v>0.18049341638013</v>
      </c>
      <c r="AP384" s="14"/>
      <c r="AQ384" s="14">
        <v>0.174975460332702</v>
      </c>
      <c r="AR384" s="14">
        <v>0.19100794131895699</v>
      </c>
      <c r="AS384" s="14"/>
      <c r="AT384" s="14">
        <v>0.11643819902540101</v>
      </c>
      <c r="AU384" s="14">
        <v>0.13109571706822301</v>
      </c>
      <c r="AV384" s="14">
        <v>0.29765419738989302</v>
      </c>
      <c r="AW384" s="14"/>
      <c r="AX384" s="14">
        <v>0.20859155252147701</v>
      </c>
    </row>
    <row r="385" spans="2:50" x14ac:dyDescent="0.3">
      <c r="B385" t="s">
        <v>196</v>
      </c>
      <c r="C385" s="14">
        <v>0.28893925940806198</v>
      </c>
      <c r="D385" s="14">
        <v>0.30403530033121501</v>
      </c>
      <c r="E385" s="14">
        <v>0.27486775271583302</v>
      </c>
      <c r="F385" s="14"/>
      <c r="G385" s="14">
        <v>0.236504610954688</v>
      </c>
      <c r="H385" s="14">
        <v>0.28688901179278098</v>
      </c>
      <c r="I385" s="14">
        <v>0.342786457467878</v>
      </c>
      <c r="J385" s="14">
        <v>0.29745451582177201</v>
      </c>
      <c r="K385" s="14">
        <v>0.27691356578161103</v>
      </c>
      <c r="L385" s="14">
        <v>0.28186502247177903</v>
      </c>
      <c r="M385" s="14"/>
      <c r="N385" s="14">
        <v>0.34907965245626099</v>
      </c>
      <c r="O385" s="14">
        <v>0.294468483359483</v>
      </c>
      <c r="P385" s="14">
        <v>0.27123826871259099</v>
      </c>
      <c r="Q385" s="14">
        <v>0.26982150424484103</v>
      </c>
      <c r="R385" s="14"/>
      <c r="S385" s="14">
        <v>0.33220152799415298</v>
      </c>
      <c r="T385" s="14">
        <v>0.24806680070359399</v>
      </c>
      <c r="U385" s="14">
        <v>0.30482888214800202</v>
      </c>
      <c r="V385" s="14"/>
      <c r="W385" s="14">
        <v>0.27668354682947299</v>
      </c>
      <c r="X385" s="14">
        <v>0.32987653411541601</v>
      </c>
      <c r="Y385" s="14">
        <v>0.242411881321179</v>
      </c>
      <c r="Z385" s="14"/>
      <c r="AA385" s="14">
        <v>0.174979636807711</v>
      </c>
      <c r="AB385" s="14">
        <v>0.26666204412883099</v>
      </c>
      <c r="AC385" s="14">
        <v>0.325951304550198</v>
      </c>
      <c r="AD385" s="14">
        <v>0.26270262962529201</v>
      </c>
      <c r="AE385" s="14">
        <v>0.30537973068462099</v>
      </c>
      <c r="AF385" s="14">
        <v>0.346374902503857</v>
      </c>
      <c r="AG385" s="14">
        <v>0.29112392447999103</v>
      </c>
      <c r="AH385" s="14">
        <v>0.32202275062463798</v>
      </c>
      <c r="AI385" s="14">
        <v>0.24344062203117101</v>
      </c>
      <c r="AJ385" s="14">
        <v>0.17149198053225001</v>
      </c>
      <c r="AK385" s="14">
        <v>0.40585620373155001</v>
      </c>
      <c r="AL385" s="14">
        <v>0.50626632234162905</v>
      </c>
      <c r="AM385" s="14"/>
      <c r="AN385" s="14">
        <v>0.27249631063221302</v>
      </c>
      <c r="AO385" s="14">
        <v>0.29573275358119699</v>
      </c>
      <c r="AP385" s="14"/>
      <c r="AQ385" s="14">
        <v>0.31411438254711899</v>
      </c>
      <c r="AR385" s="14">
        <v>0.283061839899657</v>
      </c>
      <c r="AS385" s="14"/>
      <c r="AT385" s="14">
        <v>0.30594900238621497</v>
      </c>
      <c r="AU385" s="14">
        <v>0.33373147261834502</v>
      </c>
      <c r="AV385" s="14">
        <v>0.25859865338718402</v>
      </c>
      <c r="AW385" s="14"/>
      <c r="AX385" s="14">
        <v>0.37182817628758402</v>
      </c>
    </row>
    <row r="386" spans="2:50" x14ac:dyDescent="0.3">
      <c r="B386" t="s">
        <v>197</v>
      </c>
      <c r="C386" s="14">
        <v>0.200797309169824</v>
      </c>
      <c r="D386" s="14">
        <v>0.22774481950806999</v>
      </c>
      <c r="E386" s="14">
        <v>0.17614222882254901</v>
      </c>
      <c r="F386" s="14"/>
      <c r="G386" s="14">
        <v>0.269951635634267</v>
      </c>
      <c r="H386" s="14">
        <v>0.25567436379383401</v>
      </c>
      <c r="I386" s="14">
        <v>0.19619994188374901</v>
      </c>
      <c r="J386" s="14">
        <v>0.16847881156384201</v>
      </c>
      <c r="K386" s="14">
        <v>0.189478064439348</v>
      </c>
      <c r="L386" s="14">
        <v>0.15181328980862599</v>
      </c>
      <c r="M386" s="14"/>
      <c r="N386" s="14">
        <v>0.19993864752667101</v>
      </c>
      <c r="O386" s="14">
        <v>0.175512075476352</v>
      </c>
      <c r="P386" s="14">
        <v>0.219637912301127</v>
      </c>
      <c r="Q386" s="14">
        <v>0.20184869266566799</v>
      </c>
      <c r="R386" s="14"/>
      <c r="S386" s="14">
        <v>0.23260049484312201</v>
      </c>
      <c r="T386" s="14">
        <v>0.19294379139380999</v>
      </c>
      <c r="U386" s="14">
        <v>0.162887200502844</v>
      </c>
      <c r="V386" s="14"/>
      <c r="W386" s="14">
        <v>0.18587286049597701</v>
      </c>
      <c r="X386" s="14">
        <v>0.234584461368535</v>
      </c>
      <c r="Y386" s="14">
        <v>0.15581746313828601</v>
      </c>
      <c r="Z386" s="14"/>
      <c r="AA386" s="14">
        <v>0.16313402715757899</v>
      </c>
      <c r="AB386" s="14">
        <v>0.18468263449689901</v>
      </c>
      <c r="AC386" s="14">
        <v>0.163524757465356</v>
      </c>
      <c r="AD386" s="14">
        <v>0.181641627300002</v>
      </c>
      <c r="AE386" s="14">
        <v>0.21778466426281201</v>
      </c>
      <c r="AF386" s="14">
        <v>0.16830765289357399</v>
      </c>
      <c r="AG386" s="14">
        <v>0.24915699691159399</v>
      </c>
      <c r="AH386" s="14">
        <v>0.22188042576469999</v>
      </c>
      <c r="AI386" s="14">
        <v>0.25275935824391099</v>
      </c>
      <c r="AJ386" s="14">
        <v>0.32704715867921802</v>
      </c>
      <c r="AK386" s="14">
        <v>9.7360337103520697E-2</v>
      </c>
      <c r="AL386" s="14">
        <v>0.37254259830039599</v>
      </c>
      <c r="AM386" s="14"/>
      <c r="AN386" s="14">
        <v>0.20044492749252599</v>
      </c>
      <c r="AO386" s="14">
        <v>0.200942897586116</v>
      </c>
      <c r="AP386" s="14"/>
      <c r="AQ386" s="14">
        <v>0.19240731912150599</v>
      </c>
      <c r="AR386" s="14">
        <v>0.20275604799755201</v>
      </c>
      <c r="AS386" s="14"/>
      <c r="AT386" s="14">
        <v>0.25150256362165202</v>
      </c>
      <c r="AU386" s="14">
        <v>0.16870249084311001</v>
      </c>
      <c r="AV386" s="14">
        <v>0.219545267073252</v>
      </c>
      <c r="AW386" s="14"/>
      <c r="AX386" s="14">
        <v>0.181556997706632</v>
      </c>
    </row>
    <row r="387" spans="2:50" x14ac:dyDescent="0.3">
      <c r="B387" t="s">
        <v>79</v>
      </c>
      <c r="C387" s="14">
        <v>0.32229001186797701</v>
      </c>
      <c r="D387" s="14">
        <v>0.24145574857181801</v>
      </c>
      <c r="E387" s="14">
        <v>0.39758221374918401</v>
      </c>
      <c r="F387" s="14"/>
      <c r="G387" s="14">
        <v>0.34179586203676898</v>
      </c>
      <c r="H387" s="14">
        <v>0.27817823948137799</v>
      </c>
      <c r="I387" s="14">
        <v>0.24959457966071499</v>
      </c>
      <c r="J387" s="14">
        <v>0.32109427190032303</v>
      </c>
      <c r="K387" s="14">
        <v>0.34698061805157199</v>
      </c>
      <c r="L387" s="14">
        <v>0.38633329347150402</v>
      </c>
      <c r="M387" s="14"/>
      <c r="N387" s="14">
        <v>0.29248655244336302</v>
      </c>
      <c r="O387" s="14">
        <v>0.350423674118721</v>
      </c>
      <c r="P387" s="14">
        <v>0.301704311178911</v>
      </c>
      <c r="Q387" s="14">
        <v>0.33526389780508298</v>
      </c>
      <c r="R387" s="14"/>
      <c r="S387" s="14">
        <v>0.302219099407803</v>
      </c>
      <c r="T387" s="14">
        <v>0.27665629055537999</v>
      </c>
      <c r="U387" s="14">
        <v>0.37196851104665801</v>
      </c>
      <c r="V387" s="14"/>
      <c r="W387" s="14">
        <v>0.24694257782502799</v>
      </c>
      <c r="X387" s="14">
        <v>0.31042471065632299</v>
      </c>
      <c r="Y387" s="14">
        <v>0.50035010401840796</v>
      </c>
      <c r="Z387" s="14"/>
      <c r="AA387" s="14">
        <v>0.49784761326626698</v>
      </c>
      <c r="AB387" s="14">
        <v>0.37407602549714097</v>
      </c>
      <c r="AC387" s="14">
        <v>0.37005533664741103</v>
      </c>
      <c r="AD387" s="14">
        <v>0.401581787497299</v>
      </c>
      <c r="AE387" s="14">
        <v>0.302719744433042</v>
      </c>
      <c r="AF387" s="14">
        <v>0.30736116956715898</v>
      </c>
      <c r="AG387" s="14">
        <v>0.21166805627948199</v>
      </c>
      <c r="AH387" s="14">
        <v>0.138574362073214</v>
      </c>
      <c r="AI387" s="14">
        <v>0.32303793785378798</v>
      </c>
      <c r="AJ387" s="14">
        <v>0.234982862937991</v>
      </c>
      <c r="AK387" s="14">
        <v>0.496783459164929</v>
      </c>
      <c r="AL387" s="14">
        <v>0</v>
      </c>
      <c r="AM387" s="14"/>
      <c r="AN387" s="14">
        <v>0.32098076963749</v>
      </c>
      <c r="AO387" s="14">
        <v>0.32283093245255701</v>
      </c>
      <c r="AP387" s="14"/>
      <c r="AQ387" s="14">
        <v>0.31850283799867302</v>
      </c>
      <c r="AR387" s="14">
        <v>0.32317417078383298</v>
      </c>
      <c r="AS387" s="14"/>
      <c r="AT387" s="14">
        <v>0.32611023496673203</v>
      </c>
      <c r="AU387" s="14">
        <v>0.36647031947032299</v>
      </c>
      <c r="AV387" s="14">
        <v>0.22420188214967099</v>
      </c>
      <c r="AW387" s="14"/>
      <c r="AX387" s="14">
        <v>0.23802327348430599</v>
      </c>
    </row>
    <row r="388" spans="2:50" x14ac:dyDescent="0.3"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</row>
    <row r="389" spans="2:50" x14ac:dyDescent="0.3">
      <c r="B389" s="6" t="s">
        <v>94</v>
      </c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</row>
    <row r="390" spans="2:50" x14ac:dyDescent="0.3">
      <c r="B390" s="24" t="s">
        <v>82</v>
      </c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</row>
    <row r="391" spans="2:50" x14ac:dyDescent="0.3">
      <c r="B391" t="s">
        <v>198</v>
      </c>
      <c r="C391" s="14">
        <v>0.417332922407461</v>
      </c>
      <c r="D391" s="14">
        <v>0.46432742862113402</v>
      </c>
      <c r="E391" s="14">
        <v>0.374430111141144</v>
      </c>
      <c r="F391" s="14"/>
      <c r="G391" s="14">
        <v>0.31413199816597098</v>
      </c>
      <c r="H391" s="14">
        <v>0.43093770497454498</v>
      </c>
      <c r="I391" s="14">
        <v>0.45699339095752101</v>
      </c>
      <c r="J391" s="14">
        <v>0.43566864726190702</v>
      </c>
      <c r="K391" s="14">
        <v>0.42739585933917201</v>
      </c>
      <c r="L391" s="14">
        <v>0.41213376298941301</v>
      </c>
      <c r="M391" s="14"/>
      <c r="N391" s="14">
        <v>0.40710395478542699</v>
      </c>
      <c r="O391" s="14">
        <v>0.39218763270507401</v>
      </c>
      <c r="P391" s="14">
        <v>0.446034761983927</v>
      </c>
      <c r="Q391" s="14">
        <v>0.416033273934582</v>
      </c>
      <c r="R391" s="14"/>
      <c r="S391" s="14">
        <v>0.30408964930194998</v>
      </c>
      <c r="T391" s="14">
        <v>0.61700729399906995</v>
      </c>
      <c r="U391" s="14">
        <v>0.35555908057713898</v>
      </c>
      <c r="V391" s="14"/>
      <c r="W391" s="14">
        <v>0.64902636203617203</v>
      </c>
      <c r="X391" s="14">
        <v>0.27414788214686098</v>
      </c>
      <c r="Y391" s="14">
        <v>0.298979361299333</v>
      </c>
      <c r="Z391" s="14"/>
      <c r="AA391" s="14">
        <v>0.27695503513952002</v>
      </c>
      <c r="AB391" s="14">
        <v>0.34879158081878198</v>
      </c>
      <c r="AC391" s="14">
        <v>0.331746814855015</v>
      </c>
      <c r="AD391" s="14">
        <v>0.39636650505897097</v>
      </c>
      <c r="AE391" s="14">
        <v>0.42374752437577301</v>
      </c>
      <c r="AF391" s="14">
        <v>0.45321419336171698</v>
      </c>
      <c r="AG391" s="14">
        <v>0.52480546022354102</v>
      </c>
      <c r="AH391" s="14">
        <v>0.53862163998613699</v>
      </c>
      <c r="AI391" s="14">
        <v>0.34978750336154402</v>
      </c>
      <c r="AJ391" s="14">
        <v>0.29867011212385602</v>
      </c>
      <c r="AK391" s="14">
        <v>0.24275531315141799</v>
      </c>
      <c r="AL391" s="14">
        <v>0.36175124084536903</v>
      </c>
      <c r="AM391" s="14"/>
      <c r="AN391" s="14">
        <v>0.41118091394746498</v>
      </c>
      <c r="AO391" s="14">
        <v>0.41987465833304199</v>
      </c>
      <c r="AP391" s="14"/>
      <c r="AQ391" s="14">
        <v>0.40739301304595499</v>
      </c>
      <c r="AR391" s="14">
        <v>0.41965350756886899</v>
      </c>
      <c r="AS391" s="14"/>
      <c r="AT391" s="14">
        <v>0.23730779335861399</v>
      </c>
      <c r="AU391" s="14">
        <v>0.36156680194076901</v>
      </c>
      <c r="AV391" s="14">
        <v>0.61992157821914096</v>
      </c>
      <c r="AW391" s="14"/>
      <c r="AX391" s="14">
        <v>0.493110226576291</v>
      </c>
    </row>
    <row r="392" spans="2:50" x14ac:dyDescent="0.3">
      <c r="B392" t="s">
        <v>199</v>
      </c>
      <c r="C392" s="14">
        <v>0.24634429936386201</v>
      </c>
      <c r="D392" s="14">
        <v>0.26526073816781698</v>
      </c>
      <c r="E392" s="14">
        <v>0.226801180061876</v>
      </c>
      <c r="F392" s="14"/>
      <c r="G392" s="14">
        <v>0.31138087980497398</v>
      </c>
      <c r="H392" s="14">
        <v>0.290154927685496</v>
      </c>
      <c r="I392" s="14">
        <v>0.24663715361880401</v>
      </c>
      <c r="J392" s="14">
        <v>0.203678427794074</v>
      </c>
      <c r="K392" s="14">
        <v>0.219311713947346</v>
      </c>
      <c r="L392" s="14">
        <v>0.22542513180498</v>
      </c>
      <c r="M392" s="14"/>
      <c r="N392" s="14">
        <v>0.25932054371778102</v>
      </c>
      <c r="O392" s="14">
        <v>0.24819003202904499</v>
      </c>
      <c r="P392" s="14">
        <v>0.25006225295391799</v>
      </c>
      <c r="Q392" s="14">
        <v>0.236780947842678</v>
      </c>
      <c r="R392" s="14"/>
      <c r="S392" s="14">
        <v>0.36397561376044901</v>
      </c>
      <c r="T392" s="14">
        <v>0.145112396675913</v>
      </c>
      <c r="U392" s="14">
        <v>0.234963271655387</v>
      </c>
      <c r="V392" s="14"/>
      <c r="W392" s="14">
        <v>0.14192374926798099</v>
      </c>
      <c r="X392" s="14">
        <v>0.37740688126449601</v>
      </c>
      <c r="Y392" s="14">
        <v>0.157665081821147</v>
      </c>
      <c r="Z392" s="14"/>
      <c r="AA392" s="14">
        <v>0.23724040453477499</v>
      </c>
      <c r="AB392" s="14">
        <v>0.23089643061166201</v>
      </c>
      <c r="AC392" s="14">
        <v>0.290472535993823</v>
      </c>
      <c r="AD392" s="14">
        <v>0.242411348304094</v>
      </c>
      <c r="AE392" s="14">
        <v>0.25147602431878302</v>
      </c>
      <c r="AF392" s="14">
        <v>0.21266898244205501</v>
      </c>
      <c r="AG392" s="14">
        <v>0.25452387001389898</v>
      </c>
      <c r="AH392" s="14">
        <v>0.207425429888206</v>
      </c>
      <c r="AI392" s="14">
        <v>0.31956792305756399</v>
      </c>
      <c r="AJ392" s="14">
        <v>0.36004646283793301</v>
      </c>
      <c r="AK392" s="14">
        <v>0.36195779652458998</v>
      </c>
      <c r="AL392" s="14">
        <v>0.36966495404946997</v>
      </c>
      <c r="AM392" s="14"/>
      <c r="AN392" s="14">
        <v>0.25499569843679898</v>
      </c>
      <c r="AO392" s="14">
        <v>0.24276992654347301</v>
      </c>
      <c r="AP392" s="14"/>
      <c r="AQ392" s="14">
        <v>0.25671150789265201</v>
      </c>
      <c r="AR392" s="14">
        <v>0.243923956340384</v>
      </c>
      <c r="AS392" s="14"/>
      <c r="AT392" s="14">
        <v>0.41613928129657102</v>
      </c>
      <c r="AU392" s="14">
        <v>0.22486753937696499</v>
      </c>
      <c r="AV392" s="14">
        <v>0.18241590262725199</v>
      </c>
      <c r="AW392" s="14"/>
      <c r="AX392" s="14">
        <v>0.174830528167078</v>
      </c>
    </row>
    <row r="393" spans="2:50" x14ac:dyDescent="0.3">
      <c r="B393" t="s">
        <v>79</v>
      </c>
      <c r="C393" s="14">
        <v>0.33632277822867701</v>
      </c>
      <c r="D393" s="14">
        <v>0.270411833211049</v>
      </c>
      <c r="E393" s="14">
        <v>0.39876870879698001</v>
      </c>
      <c r="F393" s="14"/>
      <c r="G393" s="14">
        <v>0.37448712202905499</v>
      </c>
      <c r="H393" s="14">
        <v>0.27890736733995902</v>
      </c>
      <c r="I393" s="14">
        <v>0.29636945542367499</v>
      </c>
      <c r="J393" s="14">
        <v>0.36065292494401902</v>
      </c>
      <c r="K393" s="14">
        <v>0.35329242671348199</v>
      </c>
      <c r="L393" s="14">
        <v>0.36244110520560702</v>
      </c>
      <c r="M393" s="14"/>
      <c r="N393" s="14">
        <v>0.33357550149679099</v>
      </c>
      <c r="O393" s="14">
        <v>0.359622335265881</v>
      </c>
      <c r="P393" s="14">
        <v>0.30390298506215502</v>
      </c>
      <c r="Q393" s="14">
        <v>0.34718577822273999</v>
      </c>
      <c r="R393" s="14"/>
      <c r="S393" s="14">
        <v>0.331934736937601</v>
      </c>
      <c r="T393" s="14">
        <v>0.237880309325018</v>
      </c>
      <c r="U393" s="14">
        <v>0.40947764776747397</v>
      </c>
      <c r="V393" s="14"/>
      <c r="W393" s="14">
        <v>0.20904988869584601</v>
      </c>
      <c r="X393" s="14">
        <v>0.34844523658864301</v>
      </c>
      <c r="Y393" s="14">
        <v>0.54335555687951997</v>
      </c>
      <c r="Z393" s="14"/>
      <c r="AA393" s="14">
        <v>0.48580456032570501</v>
      </c>
      <c r="AB393" s="14">
        <v>0.42031198856955598</v>
      </c>
      <c r="AC393" s="14">
        <v>0.377780649151162</v>
      </c>
      <c r="AD393" s="14">
        <v>0.36122214663693503</v>
      </c>
      <c r="AE393" s="14">
        <v>0.32477645130544502</v>
      </c>
      <c r="AF393" s="14">
        <v>0.33411682419622801</v>
      </c>
      <c r="AG393" s="14">
        <v>0.22067066976256</v>
      </c>
      <c r="AH393" s="14">
        <v>0.25395293012565701</v>
      </c>
      <c r="AI393" s="14">
        <v>0.330644573580892</v>
      </c>
      <c r="AJ393" s="14">
        <v>0.34128342503821102</v>
      </c>
      <c r="AK393" s="14">
        <v>0.395286890323992</v>
      </c>
      <c r="AL393" s="14">
        <v>0.268583805105161</v>
      </c>
      <c r="AM393" s="14"/>
      <c r="AN393" s="14">
        <v>0.33382338761573699</v>
      </c>
      <c r="AO393" s="14">
        <v>0.33735541512348499</v>
      </c>
      <c r="AP393" s="14"/>
      <c r="AQ393" s="14">
        <v>0.335895479061393</v>
      </c>
      <c r="AR393" s="14">
        <v>0.33642253609074702</v>
      </c>
      <c r="AS393" s="14"/>
      <c r="AT393" s="14">
        <v>0.34655292534481502</v>
      </c>
      <c r="AU393" s="14">
        <v>0.41356565868226702</v>
      </c>
      <c r="AV393" s="14">
        <v>0.197662519153607</v>
      </c>
      <c r="AW393" s="14"/>
      <c r="AX393" s="14">
        <v>0.332059245256631</v>
      </c>
    </row>
    <row r="394" spans="2:50" x14ac:dyDescent="0.3"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</row>
    <row r="395" spans="2:50" x14ac:dyDescent="0.3">
      <c r="B395" s="6" t="s">
        <v>203</v>
      </c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</row>
    <row r="396" spans="2:50" x14ac:dyDescent="0.3">
      <c r="B396" s="24" t="s">
        <v>82</v>
      </c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</row>
    <row r="397" spans="2:50" x14ac:dyDescent="0.3">
      <c r="B397" t="s">
        <v>175</v>
      </c>
      <c r="C397" s="14">
        <v>0.13997272039492201</v>
      </c>
      <c r="D397" s="14">
        <v>0.182129709732397</v>
      </c>
      <c r="E397" s="14">
        <v>0.10110460135051599</v>
      </c>
      <c r="F397" s="14"/>
      <c r="G397" s="14">
        <v>0.119567547933475</v>
      </c>
      <c r="H397" s="14">
        <v>0.17088804405833</v>
      </c>
      <c r="I397" s="14">
        <v>0.140355464483116</v>
      </c>
      <c r="J397" s="14">
        <v>0.14869598314882401</v>
      </c>
      <c r="K397" s="14">
        <v>0.121014663701182</v>
      </c>
      <c r="L397" s="14">
        <v>0.13332808722191</v>
      </c>
      <c r="M397" s="14"/>
      <c r="N397" s="14">
        <v>9.7917576773056195E-2</v>
      </c>
      <c r="O397" s="14">
        <v>0.14163695772374901</v>
      </c>
      <c r="P397" s="14">
        <v>0.160130341660184</v>
      </c>
      <c r="Q397" s="14">
        <v>0.14515794170632801</v>
      </c>
      <c r="R397" s="14"/>
      <c r="S397" s="14">
        <v>4.4875701237328099E-2</v>
      </c>
      <c r="T397" s="14">
        <v>0.28723952008632597</v>
      </c>
      <c r="U397" s="14">
        <v>9.0773168918213104E-2</v>
      </c>
      <c r="V397" s="14"/>
      <c r="W397" s="14">
        <v>0.29097866096393799</v>
      </c>
      <c r="X397" s="14">
        <v>3.6222899825797801E-2</v>
      </c>
      <c r="Y397" s="14">
        <v>7.8658418397152804E-2</v>
      </c>
      <c r="Z397" s="14"/>
      <c r="AA397" s="14">
        <v>3.8747071609056598E-2</v>
      </c>
      <c r="AB397" s="14">
        <v>0.119543303093717</v>
      </c>
      <c r="AC397" s="14">
        <v>7.6093869508117098E-2</v>
      </c>
      <c r="AD397" s="14">
        <v>0.14556264102203301</v>
      </c>
      <c r="AE397" s="14">
        <v>0.12885185303552599</v>
      </c>
      <c r="AF397" s="14">
        <v>0.15886185875653799</v>
      </c>
      <c r="AG397" s="14">
        <v>0.18670846964454901</v>
      </c>
      <c r="AH397" s="14">
        <v>0.223110256143981</v>
      </c>
      <c r="AI397" s="14">
        <v>0.15393509642658901</v>
      </c>
      <c r="AJ397" s="14">
        <v>6.5772312227916199E-2</v>
      </c>
      <c r="AK397" s="14">
        <v>0</v>
      </c>
      <c r="AL397" s="14">
        <v>0.24847387469149601</v>
      </c>
      <c r="AM397" s="14"/>
      <c r="AN397" s="14">
        <v>0.165566258698747</v>
      </c>
      <c r="AO397" s="14">
        <v>0.12939861013604401</v>
      </c>
      <c r="AP397" s="14"/>
      <c r="AQ397" s="14">
        <v>0.12892299877309699</v>
      </c>
      <c r="AR397" s="14">
        <v>0.14255240388103099</v>
      </c>
      <c r="AS397" s="14"/>
      <c r="AT397" s="14">
        <v>2.8186642625600201E-2</v>
      </c>
      <c r="AU397" s="14">
        <v>7.2929734212803299E-2</v>
      </c>
      <c r="AV397" s="14">
        <v>0.28933955529516697</v>
      </c>
      <c r="AW397" s="14"/>
      <c r="AX397" s="14">
        <v>0.14061502823424399</v>
      </c>
    </row>
    <row r="398" spans="2:50" x14ac:dyDescent="0.3">
      <c r="B398" t="s">
        <v>200</v>
      </c>
      <c r="C398" s="14">
        <v>0.20034116113311601</v>
      </c>
      <c r="D398" s="14">
        <v>0.22694149411336501</v>
      </c>
      <c r="E398" s="14">
        <v>0.17670598396373499</v>
      </c>
      <c r="F398" s="14"/>
      <c r="G398" s="14">
        <v>0.156626669693154</v>
      </c>
      <c r="H398" s="14">
        <v>0.22392861783187501</v>
      </c>
      <c r="I398" s="14">
        <v>0.22122466733008</v>
      </c>
      <c r="J398" s="14">
        <v>0.21594414665487499</v>
      </c>
      <c r="K398" s="14">
        <v>0.204165104859339</v>
      </c>
      <c r="L398" s="14">
        <v>0.174293841876688</v>
      </c>
      <c r="M398" s="14"/>
      <c r="N398" s="14">
        <v>0.19080974572107101</v>
      </c>
      <c r="O398" s="14">
        <v>0.210341593567347</v>
      </c>
      <c r="P398" s="14">
        <v>0.18660723924991901</v>
      </c>
      <c r="Q398" s="14">
        <v>0.20879118103295</v>
      </c>
      <c r="R398" s="14"/>
      <c r="S398" s="14">
        <v>0.10505338474025699</v>
      </c>
      <c r="T398" s="14">
        <v>0.34889894241664998</v>
      </c>
      <c r="U398" s="14">
        <v>0.16185441508447401</v>
      </c>
      <c r="V398" s="14"/>
      <c r="W398" s="14">
        <v>0.38142496090209399</v>
      </c>
      <c r="X398" s="14">
        <v>7.9118474712141104E-2</v>
      </c>
      <c r="Y398" s="14">
        <v>0.115836197073415</v>
      </c>
      <c r="Z398" s="14"/>
      <c r="AA398" s="14">
        <v>0.223900685577925</v>
      </c>
      <c r="AB398" s="14">
        <v>0.130982181518704</v>
      </c>
      <c r="AC398" s="14">
        <v>0.17373048505716401</v>
      </c>
      <c r="AD398" s="14">
        <v>0.163529644484328</v>
      </c>
      <c r="AE398" s="14">
        <v>0.22264961007211201</v>
      </c>
      <c r="AF398" s="14">
        <v>0.20576835790627401</v>
      </c>
      <c r="AG398" s="14">
        <v>0.26337525395186101</v>
      </c>
      <c r="AH398" s="14">
        <v>0.26976316829490599</v>
      </c>
      <c r="AI398" s="14">
        <v>0.14139742358257701</v>
      </c>
      <c r="AJ398" s="14">
        <v>0.25911016524556701</v>
      </c>
      <c r="AK398" s="14">
        <v>0.11099095015844899</v>
      </c>
      <c r="AL398" s="14">
        <v>0.245426442851023</v>
      </c>
      <c r="AM398" s="14"/>
      <c r="AN398" s="14">
        <v>0.20851254556878801</v>
      </c>
      <c r="AO398" s="14">
        <v>0.19696510898414099</v>
      </c>
      <c r="AP398" s="14"/>
      <c r="AQ398" s="14">
        <v>0.18663151328258701</v>
      </c>
      <c r="AR398" s="14">
        <v>0.20354183472207901</v>
      </c>
      <c r="AS398" s="14"/>
      <c r="AT398" s="14">
        <v>5.0151603741469597E-2</v>
      </c>
      <c r="AU398" s="14">
        <v>0.15603937192148801</v>
      </c>
      <c r="AV398" s="14">
        <v>0.34874891353447401</v>
      </c>
      <c r="AW398" s="14"/>
      <c r="AX398" s="14">
        <v>0.35488903148227102</v>
      </c>
    </row>
    <row r="399" spans="2:50" x14ac:dyDescent="0.3">
      <c r="B399" t="s">
        <v>201</v>
      </c>
      <c r="C399" s="14">
        <v>0.158102606946181</v>
      </c>
      <c r="D399" s="14">
        <v>0.141073035586507</v>
      </c>
      <c r="E399" s="14">
        <v>0.17449121209396301</v>
      </c>
      <c r="F399" s="14"/>
      <c r="G399" s="14">
        <v>0.16318273963715799</v>
      </c>
      <c r="H399" s="14">
        <v>0.16825967187808899</v>
      </c>
      <c r="I399" s="14">
        <v>0.167716577825264</v>
      </c>
      <c r="J399" s="14">
        <v>0.14957793888414</v>
      </c>
      <c r="K399" s="14">
        <v>0.15593822393522999</v>
      </c>
      <c r="L399" s="14">
        <v>0.14731973647474</v>
      </c>
      <c r="M399" s="14"/>
      <c r="N399" s="14">
        <v>0.15793690850772299</v>
      </c>
      <c r="O399" s="14">
        <v>0.15637281629993499</v>
      </c>
      <c r="P399" s="14">
        <v>0.163169502839695</v>
      </c>
      <c r="Q399" s="14">
        <v>0.15567176765941099</v>
      </c>
      <c r="R399" s="14"/>
      <c r="S399" s="14">
        <v>0.110730172304197</v>
      </c>
      <c r="T399" s="14">
        <v>0.17492638067590599</v>
      </c>
      <c r="U399" s="14">
        <v>0.204550384631174</v>
      </c>
      <c r="V399" s="14"/>
      <c r="W399" s="14">
        <v>0.16950874140652999</v>
      </c>
      <c r="X399" s="14">
        <v>9.8621364170216497E-2</v>
      </c>
      <c r="Y399" s="14">
        <v>0.26792054088872203</v>
      </c>
      <c r="Z399" s="14"/>
      <c r="AA399" s="14">
        <v>0.222667226325927</v>
      </c>
      <c r="AB399" s="14">
        <v>0.18787669414677299</v>
      </c>
      <c r="AC399" s="14">
        <v>0.17293227072702699</v>
      </c>
      <c r="AD399" s="14">
        <v>0.16895171309948101</v>
      </c>
      <c r="AE399" s="14">
        <v>0.17038016708338499</v>
      </c>
      <c r="AF399" s="14">
        <v>0.15742935635080399</v>
      </c>
      <c r="AG399" s="14">
        <v>0.14555885483391401</v>
      </c>
      <c r="AH399" s="14">
        <v>7.4369631656972301E-2</v>
      </c>
      <c r="AI399" s="14">
        <v>9.0609427024399905E-2</v>
      </c>
      <c r="AJ399" s="14">
        <v>0</v>
      </c>
      <c r="AK399" s="14">
        <v>0.31997031204819598</v>
      </c>
      <c r="AL399" s="14">
        <v>0.24215602804948899</v>
      </c>
      <c r="AM399" s="14"/>
      <c r="AN399" s="14">
        <v>0.15738455936031601</v>
      </c>
      <c r="AO399" s="14">
        <v>0.158399272231532</v>
      </c>
      <c r="AP399" s="14"/>
      <c r="AQ399" s="14">
        <v>0.19020775926991701</v>
      </c>
      <c r="AR399" s="14">
        <v>0.15060729311809701</v>
      </c>
      <c r="AS399" s="14"/>
      <c r="AT399" s="14">
        <v>5.4375139752859403E-2</v>
      </c>
      <c r="AU399" s="14">
        <v>0.22970639520768099</v>
      </c>
      <c r="AV399" s="14">
        <v>0.15284040157590401</v>
      </c>
      <c r="AW399" s="14"/>
      <c r="AX399" s="14">
        <v>0.19239135372864499</v>
      </c>
    </row>
    <row r="400" spans="2:50" x14ac:dyDescent="0.3">
      <c r="B400" t="s">
        <v>202</v>
      </c>
      <c r="C400" s="14">
        <v>0.14812450711035</v>
      </c>
      <c r="D400" s="14">
        <v>0.12351485900463</v>
      </c>
      <c r="E400" s="14">
        <v>0.17098970990502299</v>
      </c>
      <c r="F400" s="14"/>
      <c r="G400" s="14">
        <v>0.15505011198067201</v>
      </c>
      <c r="H400" s="14">
        <v>0.13048754913400101</v>
      </c>
      <c r="I400" s="14">
        <v>0.13402903808546501</v>
      </c>
      <c r="J400" s="14">
        <v>0.142178056480743</v>
      </c>
      <c r="K400" s="14">
        <v>0.15556686228802299</v>
      </c>
      <c r="L400" s="14">
        <v>0.16869679689186001</v>
      </c>
      <c r="M400" s="14"/>
      <c r="N400" s="14">
        <v>0.16232033861888501</v>
      </c>
      <c r="O400" s="14">
        <v>0.16111827227494199</v>
      </c>
      <c r="P400" s="14">
        <v>0.148616361441058</v>
      </c>
      <c r="Q400" s="14">
        <v>0.13427092843622301</v>
      </c>
      <c r="R400" s="14"/>
      <c r="S400" s="14">
        <v>0.19370263092024101</v>
      </c>
      <c r="T400" s="14">
        <v>9.3231303300646995E-2</v>
      </c>
      <c r="U400" s="14">
        <v>0.15770219705915101</v>
      </c>
      <c r="V400" s="14"/>
      <c r="W400" s="14">
        <v>8.6179271462729204E-2</v>
      </c>
      <c r="X400" s="14">
        <v>0.195662733060426</v>
      </c>
      <c r="Y400" s="14">
        <v>0.16363891628163399</v>
      </c>
      <c r="Z400" s="14"/>
      <c r="AA400" s="14">
        <v>7.9102784635911194E-2</v>
      </c>
      <c r="AB400" s="14">
        <v>0.15412236726373499</v>
      </c>
      <c r="AC400" s="14">
        <v>0.197393182596106</v>
      </c>
      <c r="AD400" s="14">
        <v>0.14766793680686599</v>
      </c>
      <c r="AE400" s="14">
        <v>0.13090678598199401</v>
      </c>
      <c r="AF400" s="14">
        <v>0.142806551026539</v>
      </c>
      <c r="AG400" s="14">
        <v>0.12430481565375</v>
      </c>
      <c r="AH400" s="14">
        <v>0.19095556182436699</v>
      </c>
      <c r="AI400" s="14">
        <v>0.113115103677023</v>
      </c>
      <c r="AJ400" s="14">
        <v>0.25021645947902799</v>
      </c>
      <c r="AK400" s="14">
        <v>0.27796295221473499</v>
      </c>
      <c r="AL400" s="14">
        <v>0</v>
      </c>
      <c r="AM400" s="14"/>
      <c r="AN400" s="14">
        <v>0.116586311043807</v>
      </c>
      <c r="AO400" s="14">
        <v>0.16115468522073401</v>
      </c>
      <c r="AP400" s="14"/>
      <c r="AQ400" s="14">
        <v>0.175060872492727</v>
      </c>
      <c r="AR400" s="14">
        <v>0.14183590552101699</v>
      </c>
      <c r="AS400" s="14"/>
      <c r="AT400" s="14">
        <v>0.18298186322493601</v>
      </c>
      <c r="AU400" s="14">
        <v>0.19093502897120601</v>
      </c>
      <c r="AV400" s="14">
        <v>9.2265595546041898E-2</v>
      </c>
      <c r="AW400" s="14"/>
      <c r="AX400" s="14">
        <v>0.15391741850736601</v>
      </c>
    </row>
    <row r="401" spans="2:50" x14ac:dyDescent="0.3">
      <c r="B401" t="s">
        <v>178</v>
      </c>
      <c r="C401" s="14">
        <v>0.29724674470971002</v>
      </c>
      <c r="D401" s="14">
        <v>0.29752335302475902</v>
      </c>
      <c r="E401" s="14">
        <v>0.29406954006495101</v>
      </c>
      <c r="F401" s="14"/>
      <c r="G401" s="14">
        <v>0.329680072551434</v>
      </c>
      <c r="H401" s="14">
        <v>0.25610533481373798</v>
      </c>
      <c r="I401" s="14">
        <v>0.28791816042266999</v>
      </c>
      <c r="J401" s="14">
        <v>0.26054052589103399</v>
      </c>
      <c r="K401" s="14">
        <v>0.30898186023304802</v>
      </c>
      <c r="L401" s="14">
        <v>0.33945080783271703</v>
      </c>
      <c r="M401" s="14"/>
      <c r="N401" s="14">
        <v>0.33493336522389</v>
      </c>
      <c r="O401" s="14">
        <v>0.27590786599883399</v>
      </c>
      <c r="P401" s="14">
        <v>0.30118763363652701</v>
      </c>
      <c r="Q401" s="14">
        <v>0.28823412120125902</v>
      </c>
      <c r="R401" s="14"/>
      <c r="S401" s="14">
        <v>0.51030973288580805</v>
      </c>
      <c r="T401" s="14">
        <v>6.5414457290761299E-2</v>
      </c>
      <c r="U401" s="14">
        <v>0.32629119421716302</v>
      </c>
      <c r="V401" s="14"/>
      <c r="W401" s="14">
        <v>4.5417560041761097E-2</v>
      </c>
      <c r="X401" s="14">
        <v>0.56939244654343901</v>
      </c>
      <c r="Y401" s="14">
        <v>0.21227257241778399</v>
      </c>
      <c r="Z401" s="14"/>
      <c r="AA401" s="14">
        <v>0.119953238112656</v>
      </c>
      <c r="AB401" s="14">
        <v>0.24167568985520599</v>
      </c>
      <c r="AC401" s="14">
        <v>0.30254870182994797</v>
      </c>
      <c r="AD401" s="14">
        <v>0.31902343760934498</v>
      </c>
      <c r="AE401" s="14">
        <v>0.31744857042013003</v>
      </c>
      <c r="AF401" s="14">
        <v>0.31620261635055202</v>
      </c>
      <c r="AG401" s="14">
        <v>0.27419986919877398</v>
      </c>
      <c r="AH401" s="14">
        <v>0.23388022936876801</v>
      </c>
      <c r="AI401" s="14">
        <v>0.50094294928941197</v>
      </c>
      <c r="AJ401" s="14">
        <v>0.39245767909071899</v>
      </c>
      <c r="AK401" s="14">
        <v>0.29107578557861902</v>
      </c>
      <c r="AL401" s="14">
        <v>0.263943654407992</v>
      </c>
      <c r="AM401" s="14"/>
      <c r="AN401" s="14">
        <v>0.309719303653888</v>
      </c>
      <c r="AO401" s="14">
        <v>0.29209363879991102</v>
      </c>
      <c r="AP401" s="14"/>
      <c r="AQ401" s="14">
        <v>0.28067702943624401</v>
      </c>
      <c r="AR401" s="14">
        <v>0.30111513364505199</v>
      </c>
      <c r="AS401" s="14"/>
      <c r="AT401" s="14">
        <v>0.66502583039423002</v>
      </c>
      <c r="AU401" s="14">
        <v>0.29755317715990398</v>
      </c>
      <c r="AV401" s="14">
        <v>9.0145847953483099E-2</v>
      </c>
      <c r="AW401" s="14"/>
      <c r="AX401" s="14">
        <v>7.5566214522742203E-2</v>
      </c>
    </row>
    <row r="402" spans="2:50" x14ac:dyDescent="0.3">
      <c r="B402" t="s">
        <v>79</v>
      </c>
      <c r="C402" s="14">
        <v>5.6212259705720802E-2</v>
      </c>
      <c r="D402" s="14">
        <v>2.8817548538342501E-2</v>
      </c>
      <c r="E402" s="14">
        <v>8.2638952621811798E-2</v>
      </c>
      <c r="F402" s="14"/>
      <c r="G402" s="14">
        <v>7.5892858204107197E-2</v>
      </c>
      <c r="H402" s="14">
        <v>5.0330782283966098E-2</v>
      </c>
      <c r="I402" s="14">
        <v>4.8756091853406201E-2</v>
      </c>
      <c r="J402" s="14">
        <v>8.3063348940383197E-2</v>
      </c>
      <c r="K402" s="14">
        <v>5.4333284983178999E-2</v>
      </c>
      <c r="L402" s="14">
        <v>3.6910729702085102E-2</v>
      </c>
      <c r="M402" s="14"/>
      <c r="N402" s="14">
        <v>5.60820651553759E-2</v>
      </c>
      <c r="O402" s="14">
        <v>5.4622494135192698E-2</v>
      </c>
      <c r="P402" s="14">
        <v>4.02889211726171E-2</v>
      </c>
      <c r="Q402" s="14">
        <v>6.7874059963828601E-2</v>
      </c>
      <c r="R402" s="14"/>
      <c r="S402" s="14">
        <v>3.5328377912168897E-2</v>
      </c>
      <c r="T402" s="14">
        <v>3.0289396229709602E-2</v>
      </c>
      <c r="U402" s="14">
        <v>5.8828640089824302E-2</v>
      </c>
      <c r="V402" s="14"/>
      <c r="W402" s="14">
        <v>2.64908052229486E-2</v>
      </c>
      <c r="X402" s="14">
        <v>2.0982081687979999E-2</v>
      </c>
      <c r="Y402" s="14">
        <v>0.16167335494129201</v>
      </c>
      <c r="Z402" s="14"/>
      <c r="AA402" s="14">
        <v>0.31562899373852499</v>
      </c>
      <c r="AB402" s="14">
        <v>0.16579976412186501</v>
      </c>
      <c r="AC402" s="14">
        <v>7.73014902816372E-2</v>
      </c>
      <c r="AD402" s="14">
        <v>5.52646269779462E-2</v>
      </c>
      <c r="AE402" s="14">
        <v>2.97630134068524E-2</v>
      </c>
      <c r="AF402" s="14">
        <v>1.8931259609293E-2</v>
      </c>
      <c r="AG402" s="14">
        <v>5.8527367171527303E-3</v>
      </c>
      <c r="AH402" s="14">
        <v>7.9211527110052294E-3</v>
      </c>
      <c r="AI402" s="14">
        <v>0</v>
      </c>
      <c r="AJ402" s="14">
        <v>3.2443383956769399E-2</v>
      </c>
      <c r="AK402" s="14">
        <v>0</v>
      </c>
      <c r="AL402" s="14">
        <v>0</v>
      </c>
      <c r="AM402" s="14"/>
      <c r="AN402" s="14">
        <v>4.2231021674454201E-2</v>
      </c>
      <c r="AO402" s="14">
        <v>6.1988684627637597E-2</v>
      </c>
      <c r="AP402" s="14"/>
      <c r="AQ402" s="14">
        <v>3.8499826745427103E-2</v>
      </c>
      <c r="AR402" s="14">
        <v>6.0347429112723797E-2</v>
      </c>
      <c r="AS402" s="14"/>
      <c r="AT402" s="14">
        <v>1.9278920260904799E-2</v>
      </c>
      <c r="AU402" s="14">
        <v>5.2836292526917503E-2</v>
      </c>
      <c r="AV402" s="14">
        <v>2.6659686094929701E-2</v>
      </c>
      <c r="AW402" s="14"/>
      <c r="AX402" s="14">
        <v>8.2620953524732102E-2</v>
      </c>
    </row>
    <row r="403" spans="2:50" x14ac:dyDescent="0.3">
      <c r="B403" t="s">
        <v>179</v>
      </c>
      <c r="C403" s="14">
        <v>0.34031388152803799</v>
      </c>
      <c r="D403" s="14">
        <v>0.40907120384576201</v>
      </c>
      <c r="E403" s="14">
        <v>0.27781058531425101</v>
      </c>
      <c r="F403" s="14"/>
      <c r="G403" s="14">
        <v>0.27619421762662899</v>
      </c>
      <c r="H403" s="14">
        <v>0.39481666189020498</v>
      </c>
      <c r="I403" s="14">
        <v>0.36158013181319598</v>
      </c>
      <c r="J403" s="14">
        <v>0.36464012980369898</v>
      </c>
      <c r="K403" s="14">
        <v>0.325179768560521</v>
      </c>
      <c r="L403" s="14">
        <v>0.30762192909859798</v>
      </c>
      <c r="M403" s="14"/>
      <c r="N403" s="14">
        <v>0.28872732249412703</v>
      </c>
      <c r="O403" s="14">
        <v>0.35197855129109701</v>
      </c>
      <c r="P403" s="14">
        <v>0.34673758091010298</v>
      </c>
      <c r="Q403" s="14">
        <v>0.35394912273927798</v>
      </c>
      <c r="R403" s="14"/>
      <c r="S403" s="14">
        <v>0.149929085977585</v>
      </c>
      <c r="T403" s="14">
        <v>0.63613846250297601</v>
      </c>
      <c r="U403" s="14">
        <v>0.25262758400268698</v>
      </c>
      <c r="V403" s="14"/>
      <c r="W403" s="14">
        <v>0.67240362186603098</v>
      </c>
      <c r="X403" s="14">
        <v>0.115341374537939</v>
      </c>
      <c r="Y403" s="14">
        <v>0.19449461547056701</v>
      </c>
      <c r="Z403" s="14"/>
      <c r="AA403" s="14">
        <v>0.26264775718698102</v>
      </c>
      <c r="AB403" s="14">
        <v>0.25052548461242102</v>
      </c>
      <c r="AC403" s="14">
        <v>0.24982435456528099</v>
      </c>
      <c r="AD403" s="14">
        <v>0.30909228550636098</v>
      </c>
      <c r="AE403" s="14">
        <v>0.35150146310763802</v>
      </c>
      <c r="AF403" s="14">
        <v>0.36463021666281198</v>
      </c>
      <c r="AG403" s="14">
        <v>0.45008372359641002</v>
      </c>
      <c r="AH403" s="14">
        <v>0.49287342443888699</v>
      </c>
      <c r="AI403" s="14">
        <v>0.29533252000916599</v>
      </c>
      <c r="AJ403" s="14">
        <v>0.32488247747348298</v>
      </c>
      <c r="AK403" s="14">
        <v>0.11099095015844899</v>
      </c>
      <c r="AL403" s="14">
        <v>0.49390031754251901</v>
      </c>
      <c r="AM403" s="14"/>
      <c r="AN403" s="14">
        <v>0.37407880426753498</v>
      </c>
      <c r="AO403" s="14">
        <v>0.32636371912018503</v>
      </c>
      <c r="AP403" s="14"/>
      <c r="AQ403" s="14">
        <v>0.31555451205568402</v>
      </c>
      <c r="AR403" s="14">
        <v>0.34609423860311</v>
      </c>
      <c r="AS403" s="14"/>
      <c r="AT403" s="14">
        <v>7.8338246367069805E-2</v>
      </c>
      <c r="AU403" s="14">
        <v>0.228969106134291</v>
      </c>
      <c r="AV403" s="14">
        <v>0.63808846882964099</v>
      </c>
      <c r="AW403" s="14"/>
      <c r="AX403" s="14">
        <v>0.49550405971651501</v>
      </c>
    </row>
    <row r="404" spans="2:50" x14ac:dyDescent="0.3">
      <c r="B404" t="s">
        <v>180</v>
      </c>
      <c r="C404" s="14">
        <v>0.44537125182005999</v>
      </c>
      <c r="D404" s="14">
        <v>0.42103821202938901</v>
      </c>
      <c r="E404" s="14">
        <v>0.465059249969975</v>
      </c>
      <c r="F404" s="14"/>
      <c r="G404" s="14">
        <v>0.48473018453210598</v>
      </c>
      <c r="H404" s="14">
        <v>0.386592883947739</v>
      </c>
      <c r="I404" s="14">
        <v>0.421947198508134</v>
      </c>
      <c r="J404" s="14">
        <v>0.40271858237177699</v>
      </c>
      <c r="K404" s="14">
        <v>0.46454872252107099</v>
      </c>
      <c r="L404" s="14">
        <v>0.50814760472457698</v>
      </c>
      <c r="M404" s="14"/>
      <c r="N404" s="14">
        <v>0.49725370384277401</v>
      </c>
      <c r="O404" s="14">
        <v>0.43702613827377601</v>
      </c>
      <c r="P404" s="14">
        <v>0.44980399507758501</v>
      </c>
      <c r="Q404" s="14">
        <v>0.42250504963748198</v>
      </c>
      <c r="R404" s="14"/>
      <c r="S404" s="14">
        <v>0.70401236380604904</v>
      </c>
      <c r="T404" s="14">
        <v>0.158645760591408</v>
      </c>
      <c r="U404" s="14">
        <v>0.48399339127631402</v>
      </c>
      <c r="V404" s="14"/>
      <c r="W404" s="14">
        <v>0.13159683150449</v>
      </c>
      <c r="X404" s="14">
        <v>0.76505517960386404</v>
      </c>
      <c r="Y404" s="14">
        <v>0.37591148869941798</v>
      </c>
      <c r="Z404" s="14"/>
      <c r="AA404" s="14">
        <v>0.19905602274856701</v>
      </c>
      <c r="AB404" s="14">
        <v>0.395798057118942</v>
      </c>
      <c r="AC404" s="14">
        <v>0.49994188442605503</v>
      </c>
      <c r="AD404" s="14">
        <v>0.466691374416211</v>
      </c>
      <c r="AE404" s="14">
        <v>0.44835535640212398</v>
      </c>
      <c r="AF404" s="14">
        <v>0.45900916737709102</v>
      </c>
      <c r="AG404" s="14">
        <v>0.39850468485252299</v>
      </c>
      <c r="AH404" s="14">
        <v>0.42483579119313503</v>
      </c>
      <c r="AI404" s="14">
        <v>0.61405805296643401</v>
      </c>
      <c r="AJ404" s="14">
        <v>0.64267413856974698</v>
      </c>
      <c r="AK404" s="14">
        <v>0.56903873779335501</v>
      </c>
      <c r="AL404" s="14">
        <v>0.263943654407992</v>
      </c>
      <c r="AM404" s="14"/>
      <c r="AN404" s="14">
        <v>0.42630561469769501</v>
      </c>
      <c r="AO404" s="14">
        <v>0.45324832402064602</v>
      </c>
      <c r="AP404" s="14"/>
      <c r="AQ404" s="14">
        <v>0.45573790192897201</v>
      </c>
      <c r="AR404" s="14">
        <v>0.44295103916606898</v>
      </c>
      <c r="AS404" s="14"/>
      <c r="AT404" s="14">
        <v>0.84800769361916595</v>
      </c>
      <c r="AU404" s="14">
        <v>0.48848820613110999</v>
      </c>
      <c r="AV404" s="14">
        <v>0.18241144349952501</v>
      </c>
      <c r="AW404" s="14"/>
      <c r="AX404" s="14">
        <v>0.22948363303010799</v>
      </c>
    </row>
    <row r="405" spans="2:50" x14ac:dyDescent="0.3">
      <c r="B405" t="s">
        <v>108</v>
      </c>
      <c r="C405" s="14">
        <v>-0.105057370292022</v>
      </c>
      <c r="D405" s="14">
        <v>-1.1967008183626801E-2</v>
      </c>
      <c r="E405" s="14">
        <v>-0.18724866465572401</v>
      </c>
      <c r="F405" s="14"/>
      <c r="G405" s="14">
        <v>-0.20853596690547699</v>
      </c>
      <c r="H405" s="14">
        <v>8.2237779424657008E-3</v>
      </c>
      <c r="I405" s="14">
        <v>-6.0367066694938701E-2</v>
      </c>
      <c r="J405" s="14">
        <v>-3.8078452568078403E-2</v>
      </c>
      <c r="K405" s="14">
        <v>-0.13936895396054999</v>
      </c>
      <c r="L405" s="14">
        <v>-0.20052567562597901</v>
      </c>
      <c r="M405" s="14"/>
      <c r="N405" s="14">
        <v>-0.20852638134864701</v>
      </c>
      <c r="O405" s="14">
        <v>-8.5047586982679294E-2</v>
      </c>
      <c r="P405" s="14">
        <v>-0.103066414167481</v>
      </c>
      <c r="Q405" s="14">
        <v>-6.8555926898203404E-2</v>
      </c>
      <c r="R405" s="14"/>
      <c r="S405" s="14">
        <v>-0.554083277828465</v>
      </c>
      <c r="T405" s="14">
        <v>0.47749270191156701</v>
      </c>
      <c r="U405" s="14">
        <v>-0.23136580727362699</v>
      </c>
      <c r="V405" s="14"/>
      <c r="W405" s="14">
        <v>0.540806790361541</v>
      </c>
      <c r="X405" s="14">
        <v>-0.64971380506592502</v>
      </c>
      <c r="Y405" s="14">
        <v>-0.18141687322885</v>
      </c>
      <c r="Z405" s="14"/>
      <c r="AA405" s="14">
        <v>6.3591734438414094E-2</v>
      </c>
      <c r="AB405" s="14">
        <v>-0.14527257250652101</v>
      </c>
      <c r="AC405" s="14">
        <v>-0.25011752986077401</v>
      </c>
      <c r="AD405" s="14">
        <v>-0.15759908890985</v>
      </c>
      <c r="AE405" s="14">
        <v>-9.6853893294486307E-2</v>
      </c>
      <c r="AF405" s="14">
        <v>-9.4378950714279805E-2</v>
      </c>
      <c r="AG405" s="14">
        <v>5.15790387438863E-2</v>
      </c>
      <c r="AH405" s="14">
        <v>6.8037633245751697E-2</v>
      </c>
      <c r="AI405" s="14">
        <v>-0.31872553295726902</v>
      </c>
      <c r="AJ405" s="14">
        <v>-0.317791661096264</v>
      </c>
      <c r="AK405" s="14">
        <v>-0.458047787634906</v>
      </c>
      <c r="AL405" s="14">
        <v>0.22995666313452801</v>
      </c>
      <c r="AM405" s="14"/>
      <c r="AN405" s="14">
        <v>-5.2226810430159802E-2</v>
      </c>
      <c r="AO405" s="14">
        <v>-0.12688460490046</v>
      </c>
      <c r="AP405" s="14"/>
      <c r="AQ405" s="14">
        <v>-0.14018338987328699</v>
      </c>
      <c r="AR405" s="14">
        <v>-9.6856800562959394E-2</v>
      </c>
      <c r="AS405" s="14"/>
      <c r="AT405" s="14">
        <v>-0.76966944725209596</v>
      </c>
      <c r="AU405" s="14">
        <v>-0.25951909999681899</v>
      </c>
      <c r="AV405" s="14">
        <v>0.455677025330116</v>
      </c>
      <c r="AW405" s="14"/>
      <c r="AX405" s="14">
        <v>0.26602042668640702</v>
      </c>
    </row>
    <row r="406" spans="2:50" x14ac:dyDescent="0.3"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</row>
    <row r="407" spans="2:50" x14ac:dyDescent="0.3">
      <c r="B407" s="6" t="s">
        <v>206</v>
      </c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</row>
    <row r="408" spans="2:50" x14ac:dyDescent="0.3">
      <c r="B408" s="24" t="s">
        <v>82</v>
      </c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</row>
    <row r="409" spans="2:50" x14ac:dyDescent="0.3">
      <c r="B409" t="s">
        <v>204</v>
      </c>
      <c r="C409" s="14">
        <v>0.46289696893634802</v>
      </c>
      <c r="D409" s="14">
        <v>0.52538662651606705</v>
      </c>
      <c r="E409" s="14">
        <v>0.40629390687491801</v>
      </c>
      <c r="F409" s="14"/>
      <c r="G409" s="14">
        <v>0.422258920649977</v>
      </c>
      <c r="H409" s="14">
        <v>0.41889972883277199</v>
      </c>
      <c r="I409" s="14">
        <v>0.44434379098308002</v>
      </c>
      <c r="J409" s="14">
        <v>0.45003124059547001</v>
      </c>
      <c r="K409" s="14">
        <v>0.46758462517656202</v>
      </c>
      <c r="L409" s="14">
        <v>0.54370672305989698</v>
      </c>
      <c r="M409" s="14"/>
      <c r="N409" s="14">
        <v>0.49939186480775399</v>
      </c>
      <c r="O409" s="14">
        <v>0.46507434327418201</v>
      </c>
      <c r="P409" s="14">
        <v>0.46321975725520498</v>
      </c>
      <c r="Q409" s="14">
        <v>0.44444284441812498</v>
      </c>
      <c r="R409" s="14"/>
      <c r="S409" s="14">
        <v>0.376992856106457</v>
      </c>
      <c r="T409" s="14">
        <v>0.57627389334287704</v>
      </c>
      <c r="U409" s="14">
        <v>0.49473557310890898</v>
      </c>
      <c r="V409" s="14"/>
      <c r="W409" s="14">
        <v>0.57430800297837203</v>
      </c>
      <c r="X409" s="14">
        <v>0.40275399118970401</v>
      </c>
      <c r="Y409" s="14">
        <v>0.36954791703980899</v>
      </c>
      <c r="Z409" s="14"/>
      <c r="AA409" s="14">
        <v>0.28255247357001501</v>
      </c>
      <c r="AB409" s="14">
        <v>0.34581268399273202</v>
      </c>
      <c r="AC409" s="14">
        <v>0.44475751253114498</v>
      </c>
      <c r="AD409" s="14">
        <v>0.466489553051538</v>
      </c>
      <c r="AE409" s="14">
        <v>0.49071820775976099</v>
      </c>
      <c r="AF409" s="14">
        <v>0.48173199631708102</v>
      </c>
      <c r="AG409" s="14">
        <v>0.51783133793654301</v>
      </c>
      <c r="AH409" s="14">
        <v>0.51749441447967903</v>
      </c>
      <c r="AI409" s="14">
        <v>0.379246041311052</v>
      </c>
      <c r="AJ409" s="14">
        <v>0.55622257321459501</v>
      </c>
      <c r="AK409" s="14">
        <v>0.50102181919274102</v>
      </c>
      <c r="AL409" s="14">
        <v>0.49613707294902998</v>
      </c>
      <c r="AM409" s="14"/>
      <c r="AN409" s="14">
        <v>0.45741491049123001</v>
      </c>
      <c r="AO409" s="14">
        <v>0.46516191135095902</v>
      </c>
      <c r="AP409" s="14"/>
      <c r="AQ409" s="14">
        <v>0.46029063110199903</v>
      </c>
      <c r="AR409" s="14">
        <v>0.46350544821760098</v>
      </c>
      <c r="AS409" s="14"/>
      <c r="AT409" s="14">
        <v>0.38797278351578202</v>
      </c>
      <c r="AU409" s="14">
        <v>0.44026427478700297</v>
      </c>
      <c r="AV409" s="14">
        <v>0.56864233374824202</v>
      </c>
      <c r="AW409" s="14"/>
      <c r="AX409" s="14">
        <v>0.48502177728226498</v>
      </c>
    </row>
    <row r="410" spans="2:50" x14ac:dyDescent="0.3">
      <c r="B410" t="s">
        <v>205</v>
      </c>
      <c r="C410" s="14">
        <v>0.34157605499785998</v>
      </c>
      <c r="D410" s="14">
        <v>0.33575614184591002</v>
      </c>
      <c r="E410" s="14">
        <v>0.34752013778275198</v>
      </c>
      <c r="F410" s="14"/>
      <c r="G410" s="14">
        <v>0.34283396010845602</v>
      </c>
      <c r="H410" s="14">
        <v>0.41066449956909401</v>
      </c>
      <c r="I410" s="14">
        <v>0.38022082764083998</v>
      </c>
      <c r="J410" s="14">
        <v>0.31858195066460498</v>
      </c>
      <c r="K410" s="14">
        <v>0.32469005921535499</v>
      </c>
      <c r="L410" s="14">
        <v>0.28306859703446602</v>
      </c>
      <c r="M410" s="14"/>
      <c r="N410" s="14">
        <v>0.31751132198634102</v>
      </c>
      <c r="O410" s="14">
        <v>0.32198441156180102</v>
      </c>
      <c r="P410" s="14">
        <v>0.35757990290904201</v>
      </c>
      <c r="Q410" s="14">
        <v>0.35239448418647101</v>
      </c>
      <c r="R410" s="14"/>
      <c r="S410" s="14">
        <v>0.41707867527568598</v>
      </c>
      <c r="T410" s="14">
        <v>0.31575959274701898</v>
      </c>
      <c r="U410" s="14">
        <v>0.29006426343359598</v>
      </c>
      <c r="V410" s="14"/>
      <c r="W410" s="14">
        <v>0.34001111591662297</v>
      </c>
      <c r="X410" s="14">
        <v>0.40531703712425698</v>
      </c>
      <c r="Y410" s="14">
        <v>0.223523002125532</v>
      </c>
      <c r="Z410" s="14"/>
      <c r="AA410" s="14">
        <v>0.227194678868268</v>
      </c>
      <c r="AB410" s="14">
        <v>0.32372567122141999</v>
      </c>
      <c r="AC410" s="14">
        <v>0.30373797197769498</v>
      </c>
      <c r="AD410" s="14">
        <v>0.34418903857844202</v>
      </c>
      <c r="AE410" s="14">
        <v>0.35228580740409599</v>
      </c>
      <c r="AF410" s="14">
        <v>0.33618209409641198</v>
      </c>
      <c r="AG410" s="14">
        <v>0.38458928430036898</v>
      </c>
      <c r="AH410" s="14">
        <v>0.36930403828434299</v>
      </c>
      <c r="AI410" s="14">
        <v>0.42831372895696102</v>
      </c>
      <c r="AJ410" s="14">
        <v>0.31582666468578302</v>
      </c>
      <c r="AK410" s="14">
        <v>0.29107578557861902</v>
      </c>
      <c r="AL410" s="14">
        <v>0.50386292705097002</v>
      </c>
      <c r="AM410" s="14"/>
      <c r="AN410" s="14">
        <v>0.36408284114598799</v>
      </c>
      <c r="AO410" s="14">
        <v>0.33227725326602803</v>
      </c>
      <c r="AP410" s="14"/>
      <c r="AQ410" s="14">
        <v>0.31201166132087599</v>
      </c>
      <c r="AR410" s="14">
        <v>0.348478199753678</v>
      </c>
      <c r="AS410" s="14"/>
      <c r="AT410" s="14">
        <v>0.39733592993219502</v>
      </c>
      <c r="AU410" s="14">
        <v>0.32718172249140098</v>
      </c>
      <c r="AV410" s="14">
        <v>0.34782436795537203</v>
      </c>
      <c r="AW410" s="14"/>
      <c r="AX410" s="14">
        <v>0.39328676780257599</v>
      </c>
    </row>
    <row r="411" spans="2:50" x14ac:dyDescent="0.3">
      <c r="B411" t="s">
        <v>79</v>
      </c>
      <c r="C411" s="14">
        <v>0.195526976065791</v>
      </c>
      <c r="D411" s="14">
        <v>0.13885723163802299</v>
      </c>
      <c r="E411" s="14">
        <v>0.24618595534233001</v>
      </c>
      <c r="F411" s="14"/>
      <c r="G411" s="14">
        <v>0.23490711924156699</v>
      </c>
      <c r="H411" s="14">
        <v>0.170435771598134</v>
      </c>
      <c r="I411" s="14">
        <v>0.17543538137608</v>
      </c>
      <c r="J411" s="14">
        <v>0.23138680873992501</v>
      </c>
      <c r="K411" s="14">
        <v>0.20772531560808299</v>
      </c>
      <c r="L411" s="14">
        <v>0.173224679905637</v>
      </c>
      <c r="M411" s="14"/>
      <c r="N411" s="14">
        <v>0.18309681320590401</v>
      </c>
      <c r="O411" s="14">
        <v>0.21294124516401799</v>
      </c>
      <c r="P411" s="14">
        <v>0.17920033983575301</v>
      </c>
      <c r="Q411" s="14">
        <v>0.203162671395404</v>
      </c>
      <c r="R411" s="14"/>
      <c r="S411" s="14">
        <v>0.20592846861785699</v>
      </c>
      <c r="T411" s="14">
        <v>0.10796651391010301</v>
      </c>
      <c r="U411" s="14">
        <v>0.21520016345749499</v>
      </c>
      <c r="V411" s="14"/>
      <c r="W411" s="14">
        <v>8.5680881105005005E-2</v>
      </c>
      <c r="X411" s="14">
        <v>0.19192897168603901</v>
      </c>
      <c r="Y411" s="14">
        <v>0.40692908083465901</v>
      </c>
      <c r="Z411" s="14"/>
      <c r="AA411" s="14">
        <v>0.490252847561717</v>
      </c>
      <c r="AB411" s="14">
        <v>0.330461644785847</v>
      </c>
      <c r="AC411" s="14">
        <v>0.25150451549115999</v>
      </c>
      <c r="AD411" s="14">
        <v>0.18932140837002001</v>
      </c>
      <c r="AE411" s="14">
        <v>0.15699598483614299</v>
      </c>
      <c r="AF411" s="14">
        <v>0.182085909586507</v>
      </c>
      <c r="AG411" s="14">
        <v>9.7579377763087893E-2</v>
      </c>
      <c r="AH411" s="14">
        <v>0.113201547235978</v>
      </c>
      <c r="AI411" s="14">
        <v>0.19244022973198599</v>
      </c>
      <c r="AJ411" s="14">
        <v>0.127950762099623</v>
      </c>
      <c r="AK411" s="14">
        <v>0.20790239522863899</v>
      </c>
      <c r="AL411" s="14">
        <v>0</v>
      </c>
      <c r="AM411" s="14"/>
      <c r="AN411" s="14">
        <v>0.178502248362782</v>
      </c>
      <c r="AO411" s="14">
        <v>0.20256083538301201</v>
      </c>
      <c r="AP411" s="14"/>
      <c r="AQ411" s="14">
        <v>0.22769770757712501</v>
      </c>
      <c r="AR411" s="14">
        <v>0.188016352028721</v>
      </c>
      <c r="AS411" s="14"/>
      <c r="AT411" s="14">
        <v>0.21469128655202299</v>
      </c>
      <c r="AU411" s="14">
        <v>0.23255400272159599</v>
      </c>
      <c r="AV411" s="14">
        <v>8.3533298296385894E-2</v>
      </c>
      <c r="AW411" s="14"/>
      <c r="AX411" s="14">
        <v>0.12169145491515899</v>
      </c>
    </row>
    <row r="412" spans="2:50" x14ac:dyDescent="0.3"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</row>
    <row r="413" spans="2:50" x14ac:dyDescent="0.3">
      <c r="B413" s="6" t="s">
        <v>207</v>
      </c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</row>
    <row r="414" spans="2:50" x14ac:dyDescent="0.3">
      <c r="B414" s="24" t="s">
        <v>82</v>
      </c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</row>
    <row r="415" spans="2:50" x14ac:dyDescent="0.3">
      <c r="B415" t="s">
        <v>175</v>
      </c>
      <c r="C415" s="14">
        <v>0.11346427148110701</v>
      </c>
      <c r="D415" s="14">
        <v>0.14121918711200601</v>
      </c>
      <c r="E415" s="14">
        <v>8.8043948448237902E-2</v>
      </c>
      <c r="F415" s="14"/>
      <c r="G415" s="14">
        <v>8.2188377236490404E-2</v>
      </c>
      <c r="H415" s="14">
        <v>0.14001681096917601</v>
      </c>
      <c r="I415" s="14">
        <v>0.13024747328474801</v>
      </c>
      <c r="J415" s="14">
        <v>0.11626942889255901</v>
      </c>
      <c r="K415" s="14">
        <v>0.108970181997921</v>
      </c>
      <c r="L415" s="14">
        <v>9.7187803531271197E-2</v>
      </c>
      <c r="M415" s="14"/>
      <c r="N415" s="14">
        <v>9.6041945199187198E-2</v>
      </c>
      <c r="O415" s="14">
        <v>0.13158967650876799</v>
      </c>
      <c r="P415" s="14">
        <v>0.12260947784430901</v>
      </c>
      <c r="Q415" s="14">
        <v>0.10584892518970899</v>
      </c>
      <c r="R415" s="14"/>
      <c r="S415" s="14">
        <v>5.0183379042681303E-2</v>
      </c>
      <c r="T415" s="14">
        <v>0.22031307892801699</v>
      </c>
      <c r="U415" s="14">
        <v>7.2980067449261402E-2</v>
      </c>
      <c r="V415" s="14"/>
      <c r="W415" s="14">
        <v>0.23615964733158901</v>
      </c>
      <c r="X415" s="14">
        <v>3.9480381119162897E-2</v>
      </c>
      <c r="Y415" s="14">
        <v>3.8308823126075697E-2</v>
      </c>
      <c r="Z415" s="14"/>
      <c r="AA415" s="14">
        <v>8.5144920034163907E-2</v>
      </c>
      <c r="AB415" s="14">
        <v>8.9921316068799897E-2</v>
      </c>
      <c r="AC415" s="14">
        <v>8.9144709712251996E-2</v>
      </c>
      <c r="AD415" s="14">
        <v>0.115349878441972</v>
      </c>
      <c r="AE415" s="14">
        <v>8.7450940482746903E-2</v>
      </c>
      <c r="AF415" s="14">
        <v>0.12603415516128399</v>
      </c>
      <c r="AG415" s="14">
        <v>0.149954753249703</v>
      </c>
      <c r="AH415" s="14">
        <v>0.18207369245569899</v>
      </c>
      <c r="AI415" s="14">
        <v>0.107268473495284</v>
      </c>
      <c r="AJ415" s="14">
        <v>5.6701501367760899E-2</v>
      </c>
      <c r="AK415" s="14">
        <v>0</v>
      </c>
      <c r="AL415" s="14">
        <v>0.37030584289388602</v>
      </c>
      <c r="AM415" s="14"/>
      <c r="AN415" s="14">
        <v>0.12032460578913599</v>
      </c>
      <c r="AO415" s="14">
        <v>0.110629886859305</v>
      </c>
      <c r="AP415" s="14"/>
      <c r="AQ415" s="14">
        <v>9.9151543049594407E-2</v>
      </c>
      <c r="AR415" s="14">
        <v>0.116805741107183</v>
      </c>
      <c r="AS415" s="14"/>
      <c r="AT415" s="14">
        <v>2.6266288621446698E-2</v>
      </c>
      <c r="AU415" s="14">
        <v>5.2105864411564597E-2</v>
      </c>
      <c r="AV415" s="14">
        <v>0.23921122092257199</v>
      </c>
      <c r="AW415" s="14"/>
      <c r="AX415" s="14">
        <v>0.122663407056281</v>
      </c>
    </row>
    <row r="416" spans="2:50" x14ac:dyDescent="0.3">
      <c r="B416" t="s">
        <v>200</v>
      </c>
      <c r="C416" s="14">
        <v>0.21924909113095301</v>
      </c>
      <c r="D416" s="14">
        <v>0.26534639186075398</v>
      </c>
      <c r="E416" s="14">
        <v>0.177273929224947</v>
      </c>
      <c r="F416" s="14"/>
      <c r="G416" s="14">
        <v>0.16710942138875701</v>
      </c>
      <c r="H416" s="14">
        <v>0.25042492057029903</v>
      </c>
      <c r="I416" s="14">
        <v>0.24989693168688101</v>
      </c>
      <c r="J416" s="14">
        <v>0.22340977441592599</v>
      </c>
      <c r="K416" s="14">
        <v>0.19159185650253499</v>
      </c>
      <c r="L416" s="14">
        <v>0.217311295452259</v>
      </c>
      <c r="M416" s="14"/>
      <c r="N416" s="14">
        <v>0.188691623074731</v>
      </c>
      <c r="O416" s="14">
        <v>0.22880843510505999</v>
      </c>
      <c r="P416" s="14">
        <v>0.215563137410794</v>
      </c>
      <c r="Q416" s="14">
        <v>0.230985597658277</v>
      </c>
      <c r="R416" s="14"/>
      <c r="S416" s="14">
        <v>0.12291621834970499</v>
      </c>
      <c r="T416" s="14">
        <v>0.36568577145024</v>
      </c>
      <c r="U416" s="14">
        <v>0.19291866194337501</v>
      </c>
      <c r="V416" s="14"/>
      <c r="W416" s="14">
        <v>0.38606540203871997</v>
      </c>
      <c r="X416" s="14">
        <v>0.106769074411572</v>
      </c>
      <c r="Y416" s="14">
        <v>0.157986708409524</v>
      </c>
      <c r="Z416" s="14"/>
      <c r="AA416" s="14">
        <v>0.13617330677440101</v>
      </c>
      <c r="AB416" s="14">
        <v>0.167312393086331</v>
      </c>
      <c r="AC416" s="14">
        <v>0.16259169081116401</v>
      </c>
      <c r="AD416" s="14">
        <v>0.172504587468195</v>
      </c>
      <c r="AE416" s="14">
        <v>0.25721541272470899</v>
      </c>
      <c r="AF416" s="14">
        <v>0.22267700190213099</v>
      </c>
      <c r="AG416" s="14">
        <v>0.29326963806160999</v>
      </c>
      <c r="AH416" s="14">
        <v>0.320420353038122</v>
      </c>
      <c r="AI416" s="14">
        <v>0.23527142945545801</v>
      </c>
      <c r="AJ416" s="14">
        <v>0.21620546957901501</v>
      </c>
      <c r="AK416" s="14">
        <v>0</v>
      </c>
      <c r="AL416" s="14">
        <v>0.123594474648633</v>
      </c>
      <c r="AM416" s="14"/>
      <c r="AN416" s="14">
        <v>0.234534209814553</v>
      </c>
      <c r="AO416" s="14">
        <v>0.21293396078978</v>
      </c>
      <c r="AP416" s="14"/>
      <c r="AQ416" s="14">
        <v>0.215067946904302</v>
      </c>
      <c r="AR416" s="14">
        <v>0.22022522691823099</v>
      </c>
      <c r="AS416" s="14"/>
      <c r="AT416" s="14">
        <v>7.21098083002681E-2</v>
      </c>
      <c r="AU416" s="14">
        <v>0.17749760836811199</v>
      </c>
      <c r="AV416" s="14">
        <v>0.373492429416241</v>
      </c>
      <c r="AW416" s="14"/>
      <c r="AX416" s="14">
        <v>0.37804497612590598</v>
      </c>
    </row>
    <row r="417" spans="2:50" x14ac:dyDescent="0.3">
      <c r="B417" t="s">
        <v>201</v>
      </c>
      <c r="C417" s="14">
        <v>0.19393016623617301</v>
      </c>
      <c r="D417" s="14">
        <v>0.178519865731389</v>
      </c>
      <c r="E417" s="14">
        <v>0.20741731716390699</v>
      </c>
      <c r="F417" s="14"/>
      <c r="G417" s="14">
        <v>0.20832099377661401</v>
      </c>
      <c r="H417" s="14">
        <v>0.19374770149079801</v>
      </c>
      <c r="I417" s="14">
        <v>0.17714203488090599</v>
      </c>
      <c r="J417" s="14">
        <v>0.204955739141294</v>
      </c>
      <c r="K417" s="14">
        <v>0.220581332348422</v>
      </c>
      <c r="L417" s="14">
        <v>0.169673980192139</v>
      </c>
      <c r="M417" s="14"/>
      <c r="N417" s="14">
        <v>0.199159223955723</v>
      </c>
      <c r="O417" s="14">
        <v>0.18711264866076199</v>
      </c>
      <c r="P417" s="14">
        <v>0.19723139741929099</v>
      </c>
      <c r="Q417" s="14">
        <v>0.192859328542758</v>
      </c>
      <c r="R417" s="14"/>
      <c r="S417" s="14">
        <v>0.14665253870709799</v>
      </c>
      <c r="T417" s="14">
        <v>0.219346279098693</v>
      </c>
      <c r="U417" s="14">
        <v>0.20906609169950899</v>
      </c>
      <c r="V417" s="14"/>
      <c r="W417" s="14">
        <v>0.204232650214758</v>
      </c>
      <c r="X417" s="14">
        <v>0.13813237758404001</v>
      </c>
      <c r="Y417" s="14">
        <v>0.29881052333443298</v>
      </c>
      <c r="Z417" s="14"/>
      <c r="AA417" s="14">
        <v>0.26111457970651702</v>
      </c>
      <c r="AB417" s="14">
        <v>0.251762177577664</v>
      </c>
      <c r="AC417" s="14">
        <v>0.21679494992464399</v>
      </c>
      <c r="AD417" s="14">
        <v>0.20477195558835401</v>
      </c>
      <c r="AE417" s="14">
        <v>0.186270920708246</v>
      </c>
      <c r="AF417" s="14">
        <v>0.18353801421216001</v>
      </c>
      <c r="AG417" s="14">
        <v>0.16769463949160299</v>
      </c>
      <c r="AH417" s="14">
        <v>0.148867940639616</v>
      </c>
      <c r="AI417" s="14">
        <v>9.2658223313097199E-2</v>
      </c>
      <c r="AJ417" s="14">
        <v>0.166739233769676</v>
      </c>
      <c r="AK417" s="14">
        <v>0.31997031204819598</v>
      </c>
      <c r="AL417" s="14">
        <v>0.24215602804948899</v>
      </c>
      <c r="AM417" s="14"/>
      <c r="AN417" s="14">
        <v>0.19534931193867799</v>
      </c>
      <c r="AO417" s="14">
        <v>0.19334383843133501</v>
      </c>
      <c r="AP417" s="14"/>
      <c r="AQ417" s="14">
        <v>0.226801336221608</v>
      </c>
      <c r="AR417" s="14">
        <v>0.18625601685190199</v>
      </c>
      <c r="AS417" s="14"/>
      <c r="AT417" s="14">
        <v>8.7847336844787502E-2</v>
      </c>
      <c r="AU417" s="14">
        <v>0.273284854207971</v>
      </c>
      <c r="AV417" s="14">
        <v>0.181194830511438</v>
      </c>
      <c r="AW417" s="14"/>
      <c r="AX417" s="14">
        <v>0.207704670793599</v>
      </c>
    </row>
    <row r="418" spans="2:50" x14ac:dyDescent="0.3">
      <c r="B418" t="s">
        <v>202</v>
      </c>
      <c r="C418" s="14">
        <v>0.16974258878962201</v>
      </c>
      <c r="D418" s="14">
        <v>0.13706062532303401</v>
      </c>
      <c r="E418" s="14">
        <v>0.201052646190157</v>
      </c>
      <c r="F418" s="14"/>
      <c r="G418" s="14">
        <v>0.20217703110874899</v>
      </c>
      <c r="H418" s="14">
        <v>0.12711018558381501</v>
      </c>
      <c r="I418" s="14">
        <v>0.137927764280009</v>
      </c>
      <c r="J418" s="14">
        <v>0.16981688260823899</v>
      </c>
      <c r="K418" s="14">
        <v>0.15830735688844499</v>
      </c>
      <c r="L418" s="14">
        <v>0.22088621385262</v>
      </c>
      <c r="M418" s="14"/>
      <c r="N418" s="14">
        <v>0.19297681655709001</v>
      </c>
      <c r="O418" s="14">
        <v>0.19580457238760601</v>
      </c>
      <c r="P418" s="14">
        <v>0.16097052280831101</v>
      </c>
      <c r="Q418" s="14">
        <v>0.151002400886003</v>
      </c>
      <c r="R418" s="14"/>
      <c r="S418" s="14">
        <v>0.233366248551446</v>
      </c>
      <c r="T418" s="14">
        <v>8.7371174999914203E-2</v>
      </c>
      <c r="U418" s="14">
        <v>0.20054846766600101</v>
      </c>
      <c r="V418" s="14"/>
      <c r="W418" s="14">
        <v>8.4121195918387306E-2</v>
      </c>
      <c r="X418" s="14">
        <v>0.248096056744702</v>
      </c>
      <c r="Y418" s="14">
        <v>0.163817057943455</v>
      </c>
      <c r="Z418" s="14"/>
      <c r="AA418" s="14">
        <v>6.8791820723162297E-2</v>
      </c>
      <c r="AB418" s="14">
        <v>0.101275295025763</v>
      </c>
      <c r="AC418" s="14">
        <v>0.214554015157956</v>
      </c>
      <c r="AD418" s="14">
        <v>0.165255977288465</v>
      </c>
      <c r="AE418" s="14">
        <v>0.223853524892658</v>
      </c>
      <c r="AF418" s="14">
        <v>0.17081130286701801</v>
      </c>
      <c r="AG418" s="14">
        <v>0.152071323890655</v>
      </c>
      <c r="AH418" s="14">
        <v>0.14320993769988699</v>
      </c>
      <c r="AI418" s="14">
        <v>0.124123396200205</v>
      </c>
      <c r="AJ418" s="14">
        <v>0.25405140036268598</v>
      </c>
      <c r="AK418" s="14">
        <v>0.55663991672406499</v>
      </c>
      <c r="AL418" s="14">
        <v>0.14275257505001801</v>
      </c>
      <c r="AM418" s="14"/>
      <c r="AN418" s="14">
        <v>0.15434961239721801</v>
      </c>
      <c r="AO418" s="14">
        <v>0.176102281132797</v>
      </c>
      <c r="AP418" s="14"/>
      <c r="AQ418" s="14">
        <v>0.191646311172048</v>
      </c>
      <c r="AR418" s="14">
        <v>0.16462891508379399</v>
      </c>
      <c r="AS418" s="14"/>
      <c r="AT418" s="14">
        <v>0.24094848781037201</v>
      </c>
      <c r="AU418" s="14">
        <v>0.20108093062969201</v>
      </c>
      <c r="AV418" s="14">
        <v>9.5933030475485806E-2</v>
      </c>
      <c r="AW418" s="14"/>
      <c r="AX418" s="14">
        <v>0.13661849939013801</v>
      </c>
    </row>
    <row r="419" spans="2:50" x14ac:dyDescent="0.3">
      <c r="B419" t="s">
        <v>178</v>
      </c>
      <c r="C419" s="14">
        <v>0.227294595332246</v>
      </c>
      <c r="D419" s="14">
        <v>0.234042430764727</v>
      </c>
      <c r="E419" s="14">
        <v>0.21915166711493</v>
      </c>
      <c r="F419" s="14"/>
      <c r="G419" s="14">
        <v>0.23427530815838099</v>
      </c>
      <c r="H419" s="14">
        <v>0.21779518865290701</v>
      </c>
      <c r="I419" s="14">
        <v>0.21947477626916601</v>
      </c>
      <c r="J419" s="14">
        <v>0.20590930752700701</v>
      </c>
      <c r="K419" s="14">
        <v>0.241767806262594</v>
      </c>
      <c r="L419" s="14">
        <v>0.24227172580697701</v>
      </c>
      <c r="M419" s="14"/>
      <c r="N419" s="14">
        <v>0.245502753745309</v>
      </c>
      <c r="O419" s="14">
        <v>0.198779997928239</v>
      </c>
      <c r="P419" s="14">
        <v>0.239789973310017</v>
      </c>
      <c r="Q419" s="14">
        <v>0.22541695287251301</v>
      </c>
      <c r="R419" s="14"/>
      <c r="S419" s="14">
        <v>0.39502653190159198</v>
      </c>
      <c r="T419" s="14">
        <v>5.4807086619236597E-2</v>
      </c>
      <c r="U419" s="14">
        <v>0.24028497204688201</v>
      </c>
      <c r="V419" s="14"/>
      <c r="W419" s="14">
        <v>4.1567044029791902E-2</v>
      </c>
      <c r="X419" s="14">
        <v>0.43181859908515702</v>
      </c>
      <c r="Y419" s="14">
        <v>0.14916613802659201</v>
      </c>
      <c r="Z419" s="14"/>
      <c r="AA419" s="14">
        <v>0.123621042461659</v>
      </c>
      <c r="AB419" s="14">
        <v>0.17472699769771</v>
      </c>
      <c r="AC419" s="14">
        <v>0.21166854963309301</v>
      </c>
      <c r="AD419" s="14">
        <v>0.269021047059467</v>
      </c>
      <c r="AE419" s="14">
        <v>0.19263801726198701</v>
      </c>
      <c r="AF419" s="14">
        <v>0.244770718116223</v>
      </c>
      <c r="AG419" s="14">
        <v>0.22332954756698301</v>
      </c>
      <c r="AH419" s="14">
        <v>0.20542807616667499</v>
      </c>
      <c r="AI419" s="14">
        <v>0.42836329593436301</v>
      </c>
      <c r="AJ419" s="14">
        <v>0.30630239492086198</v>
      </c>
      <c r="AK419" s="14">
        <v>0.12338977122774</v>
      </c>
      <c r="AL419" s="14">
        <v>0</v>
      </c>
      <c r="AM419" s="14"/>
      <c r="AN419" s="14">
        <v>0.24467485051431001</v>
      </c>
      <c r="AO419" s="14">
        <v>0.22011384789353999</v>
      </c>
      <c r="AP419" s="14"/>
      <c r="AQ419" s="14">
        <v>0.207094416014658</v>
      </c>
      <c r="AR419" s="14">
        <v>0.23201055748816801</v>
      </c>
      <c r="AS419" s="14"/>
      <c r="AT419" s="14">
        <v>0.53720296713154103</v>
      </c>
      <c r="AU419" s="14">
        <v>0.22031458143301999</v>
      </c>
      <c r="AV419" s="14">
        <v>6.9427756236136104E-2</v>
      </c>
      <c r="AW419" s="14"/>
      <c r="AX419" s="14">
        <v>5.8649132188447098E-2</v>
      </c>
    </row>
    <row r="420" spans="2:50" x14ac:dyDescent="0.3">
      <c r="B420" t="s">
        <v>79</v>
      </c>
      <c r="C420" s="14">
        <v>7.6319287029900304E-2</v>
      </c>
      <c r="D420" s="14">
        <v>4.3811499208090299E-2</v>
      </c>
      <c r="E420" s="14">
        <v>0.107060491857821</v>
      </c>
      <c r="F420" s="14"/>
      <c r="G420" s="14">
        <v>0.105928868331007</v>
      </c>
      <c r="H420" s="14">
        <v>7.0905192733004899E-2</v>
      </c>
      <c r="I420" s="14">
        <v>8.5311019598290003E-2</v>
      </c>
      <c r="J420" s="14">
        <v>7.9638867414975001E-2</v>
      </c>
      <c r="K420" s="14">
        <v>7.87814660000829E-2</v>
      </c>
      <c r="L420" s="14">
        <v>5.2668981164733703E-2</v>
      </c>
      <c r="M420" s="14"/>
      <c r="N420" s="14">
        <v>7.7627637467959504E-2</v>
      </c>
      <c r="O420" s="14">
        <v>5.7904669409564902E-2</v>
      </c>
      <c r="P420" s="14">
        <v>6.3835491207277703E-2</v>
      </c>
      <c r="Q420" s="14">
        <v>9.3886794850739405E-2</v>
      </c>
      <c r="R420" s="14"/>
      <c r="S420" s="14">
        <v>5.1855083447477801E-2</v>
      </c>
      <c r="T420" s="14">
        <v>5.2476608903899401E-2</v>
      </c>
      <c r="U420" s="14">
        <v>8.4201739194972203E-2</v>
      </c>
      <c r="V420" s="14"/>
      <c r="W420" s="14">
        <v>4.7854060466753598E-2</v>
      </c>
      <c r="X420" s="14">
        <v>3.5703511055366698E-2</v>
      </c>
      <c r="Y420" s="14">
        <v>0.19191074915992101</v>
      </c>
      <c r="Z420" s="14"/>
      <c r="AA420" s="14">
        <v>0.32515433030009699</v>
      </c>
      <c r="AB420" s="14">
        <v>0.21500182054373199</v>
      </c>
      <c r="AC420" s="14">
        <v>0.10524608476089101</v>
      </c>
      <c r="AD420" s="14">
        <v>7.3096554153547599E-2</v>
      </c>
      <c r="AE420" s="14">
        <v>5.2571183929652897E-2</v>
      </c>
      <c r="AF420" s="14">
        <v>5.21688077411845E-2</v>
      </c>
      <c r="AG420" s="14">
        <v>1.3680097739445901E-2</v>
      </c>
      <c r="AH420" s="14">
        <v>0</v>
      </c>
      <c r="AI420" s="14">
        <v>1.23151816015929E-2</v>
      </c>
      <c r="AJ420" s="14">
        <v>0</v>
      </c>
      <c r="AK420" s="14">
        <v>0</v>
      </c>
      <c r="AL420" s="14">
        <v>0.121191079357974</v>
      </c>
      <c r="AM420" s="14"/>
      <c r="AN420" s="14">
        <v>5.0767409546105799E-2</v>
      </c>
      <c r="AO420" s="14">
        <v>8.6876184893242295E-2</v>
      </c>
      <c r="AP420" s="14"/>
      <c r="AQ420" s="14">
        <v>6.0238446637789003E-2</v>
      </c>
      <c r="AR420" s="14">
        <v>8.0073542550721397E-2</v>
      </c>
      <c r="AS420" s="14"/>
      <c r="AT420" s="14">
        <v>3.5625111291585E-2</v>
      </c>
      <c r="AU420" s="14">
        <v>7.5716160949639497E-2</v>
      </c>
      <c r="AV420" s="14">
        <v>4.0740732438126599E-2</v>
      </c>
      <c r="AW420" s="14"/>
      <c r="AX420" s="14">
        <v>9.6319314445629606E-2</v>
      </c>
    </row>
    <row r="421" spans="2:50" x14ac:dyDescent="0.3">
      <c r="B421" t="s">
        <v>179</v>
      </c>
      <c r="C421" s="14">
        <v>0.33271336261206003</v>
      </c>
      <c r="D421" s="14">
        <v>0.40656557897276002</v>
      </c>
      <c r="E421" s="14">
        <v>0.26531787767318399</v>
      </c>
      <c r="F421" s="14"/>
      <c r="G421" s="14">
        <v>0.24929779862524801</v>
      </c>
      <c r="H421" s="14">
        <v>0.39044173153947498</v>
      </c>
      <c r="I421" s="14">
        <v>0.38014440497162799</v>
      </c>
      <c r="J421" s="14">
        <v>0.339679203308485</v>
      </c>
      <c r="K421" s="14">
        <v>0.30056203850045599</v>
      </c>
      <c r="L421" s="14">
        <v>0.31449909898353101</v>
      </c>
      <c r="M421" s="14"/>
      <c r="N421" s="14">
        <v>0.28473356827391799</v>
      </c>
      <c r="O421" s="14">
        <v>0.36039811161382801</v>
      </c>
      <c r="P421" s="14">
        <v>0.338172615255103</v>
      </c>
      <c r="Q421" s="14">
        <v>0.33683452284798598</v>
      </c>
      <c r="R421" s="14"/>
      <c r="S421" s="14">
        <v>0.17309959739238701</v>
      </c>
      <c r="T421" s="14">
        <v>0.58599885037825705</v>
      </c>
      <c r="U421" s="14">
        <v>0.26589872939263598</v>
      </c>
      <c r="V421" s="14"/>
      <c r="W421" s="14">
        <v>0.62222504937030898</v>
      </c>
      <c r="X421" s="14">
        <v>0.14624945553073501</v>
      </c>
      <c r="Y421" s="14">
        <v>0.1962955315356</v>
      </c>
      <c r="Z421" s="14"/>
      <c r="AA421" s="14">
        <v>0.221318226808565</v>
      </c>
      <c r="AB421" s="14">
        <v>0.257233709155131</v>
      </c>
      <c r="AC421" s="14">
        <v>0.251736400523416</v>
      </c>
      <c r="AD421" s="14">
        <v>0.287854465910167</v>
      </c>
      <c r="AE421" s="14">
        <v>0.34466635320745598</v>
      </c>
      <c r="AF421" s="14">
        <v>0.34871115706341499</v>
      </c>
      <c r="AG421" s="14">
        <v>0.44322439131131403</v>
      </c>
      <c r="AH421" s="14">
        <v>0.50249404549382104</v>
      </c>
      <c r="AI421" s="14">
        <v>0.34253990295074199</v>
      </c>
      <c r="AJ421" s="14">
        <v>0.27290697094677602</v>
      </c>
      <c r="AK421" s="14">
        <v>0</v>
      </c>
      <c r="AL421" s="14">
        <v>0.49390031754251901</v>
      </c>
      <c r="AM421" s="14"/>
      <c r="AN421" s="14">
        <v>0.35485881560368898</v>
      </c>
      <c r="AO421" s="14">
        <v>0.32356384764908502</v>
      </c>
      <c r="AP421" s="14"/>
      <c r="AQ421" s="14">
        <v>0.31421948995389698</v>
      </c>
      <c r="AR421" s="14">
        <v>0.33703096802541399</v>
      </c>
      <c r="AS421" s="14"/>
      <c r="AT421" s="14">
        <v>9.8376096921714798E-2</v>
      </c>
      <c r="AU421" s="14">
        <v>0.22960347277967699</v>
      </c>
      <c r="AV421" s="14">
        <v>0.61270365033881302</v>
      </c>
      <c r="AW421" s="14"/>
      <c r="AX421" s="14">
        <v>0.50070838318218702</v>
      </c>
    </row>
    <row r="422" spans="2:50" x14ac:dyDescent="0.3">
      <c r="B422" t="s">
        <v>180</v>
      </c>
      <c r="C422" s="14">
        <v>0.397037184121868</v>
      </c>
      <c r="D422" s="14">
        <v>0.37110305608776101</v>
      </c>
      <c r="E422" s="14">
        <v>0.42020431330508801</v>
      </c>
      <c r="F422" s="14"/>
      <c r="G422" s="14">
        <v>0.43645233926713001</v>
      </c>
      <c r="H422" s="14">
        <v>0.34490537423672202</v>
      </c>
      <c r="I422" s="14">
        <v>0.35740254054917497</v>
      </c>
      <c r="J422" s="14">
        <v>0.375726190135246</v>
      </c>
      <c r="K422" s="14">
        <v>0.40007516315103903</v>
      </c>
      <c r="L422" s="14">
        <v>0.46315793965959701</v>
      </c>
      <c r="M422" s="14"/>
      <c r="N422" s="14">
        <v>0.43847957030239898</v>
      </c>
      <c r="O422" s="14">
        <v>0.39458457031584498</v>
      </c>
      <c r="P422" s="14">
        <v>0.40076049611832798</v>
      </c>
      <c r="Q422" s="14">
        <v>0.37641935375851698</v>
      </c>
      <c r="R422" s="14"/>
      <c r="S422" s="14">
        <v>0.62839278045303804</v>
      </c>
      <c r="T422" s="14">
        <v>0.14217826161915101</v>
      </c>
      <c r="U422" s="14">
        <v>0.44083343971288302</v>
      </c>
      <c r="V422" s="14"/>
      <c r="W422" s="14">
        <v>0.12568823994817899</v>
      </c>
      <c r="X422" s="14">
        <v>0.67991465582985799</v>
      </c>
      <c r="Y422" s="14">
        <v>0.31298319597004598</v>
      </c>
      <c r="Z422" s="14"/>
      <c r="AA422" s="14">
        <v>0.19241286318482101</v>
      </c>
      <c r="AB422" s="14">
        <v>0.27600229272347299</v>
      </c>
      <c r="AC422" s="14">
        <v>0.42622256479104897</v>
      </c>
      <c r="AD422" s="14">
        <v>0.43427702434793197</v>
      </c>
      <c r="AE422" s="14">
        <v>0.41649154215464501</v>
      </c>
      <c r="AF422" s="14">
        <v>0.41558202098324099</v>
      </c>
      <c r="AG422" s="14">
        <v>0.37540087145763701</v>
      </c>
      <c r="AH422" s="14">
        <v>0.34863801386656201</v>
      </c>
      <c r="AI422" s="14">
        <v>0.55248669213456802</v>
      </c>
      <c r="AJ422" s="14">
        <v>0.56035379528354801</v>
      </c>
      <c r="AK422" s="14">
        <v>0.68002968795180396</v>
      </c>
      <c r="AL422" s="14">
        <v>0.14275257505001801</v>
      </c>
      <c r="AM422" s="14"/>
      <c r="AN422" s="14">
        <v>0.39902446291152799</v>
      </c>
      <c r="AO422" s="14">
        <v>0.39621612902633802</v>
      </c>
      <c r="AP422" s="14"/>
      <c r="AQ422" s="14">
        <v>0.398740727186706</v>
      </c>
      <c r="AR422" s="14">
        <v>0.39663947257196203</v>
      </c>
      <c r="AS422" s="14"/>
      <c r="AT422" s="14">
        <v>0.77815145494191296</v>
      </c>
      <c r="AU422" s="14">
        <v>0.42139551206271297</v>
      </c>
      <c r="AV422" s="14">
        <v>0.16536078671162199</v>
      </c>
      <c r="AW422" s="14"/>
      <c r="AX422" s="14">
        <v>0.19526763157858501</v>
      </c>
    </row>
    <row r="423" spans="2:50" x14ac:dyDescent="0.3">
      <c r="B423" t="s">
        <v>108</v>
      </c>
      <c r="C423" s="14">
        <v>-6.4323821509808102E-2</v>
      </c>
      <c r="D423" s="14">
        <v>3.5462522884999202E-2</v>
      </c>
      <c r="E423" s="14">
        <v>-0.15488643563190299</v>
      </c>
      <c r="F423" s="14"/>
      <c r="G423" s="14">
        <v>-0.187154540641883</v>
      </c>
      <c r="H423" s="14">
        <v>4.5536357302753502E-2</v>
      </c>
      <c r="I423" s="14">
        <v>2.27418644224529E-2</v>
      </c>
      <c r="J423" s="14">
        <v>-3.6046986826760802E-2</v>
      </c>
      <c r="K423" s="14">
        <v>-9.9513124650582999E-2</v>
      </c>
      <c r="L423" s="14">
        <v>-0.148658840676066</v>
      </c>
      <c r="M423" s="14"/>
      <c r="N423" s="14">
        <v>-0.15374600202848099</v>
      </c>
      <c r="O423" s="14">
        <v>-3.41864587020171E-2</v>
      </c>
      <c r="P423" s="14">
        <v>-6.2587880863225503E-2</v>
      </c>
      <c r="Q423" s="14">
        <v>-3.9584830910530201E-2</v>
      </c>
      <c r="R423" s="14"/>
      <c r="S423" s="14">
        <v>-0.45529318306065097</v>
      </c>
      <c r="T423" s="14">
        <v>0.44382058875910602</v>
      </c>
      <c r="U423" s="14">
        <v>-0.17493471032024599</v>
      </c>
      <c r="V423" s="14"/>
      <c r="W423" s="14">
        <v>0.49653680942213002</v>
      </c>
      <c r="X423" s="14">
        <v>-0.53366520029912301</v>
      </c>
      <c r="Y423" s="14">
        <v>-0.116687664434446</v>
      </c>
      <c r="Z423" s="14"/>
      <c r="AA423" s="14">
        <v>2.8905363623743401E-2</v>
      </c>
      <c r="AB423" s="14">
        <v>-1.8768583568342299E-2</v>
      </c>
      <c r="AC423" s="14">
        <v>-0.174486164267633</v>
      </c>
      <c r="AD423" s="14">
        <v>-0.146422558437765</v>
      </c>
      <c r="AE423" s="14">
        <v>-7.1825188947188603E-2</v>
      </c>
      <c r="AF423" s="14">
        <v>-6.6870863919825801E-2</v>
      </c>
      <c r="AG423" s="14">
        <v>6.7823519853676295E-2</v>
      </c>
      <c r="AH423" s="14">
        <v>0.153856031627259</v>
      </c>
      <c r="AI423" s="14">
        <v>-0.209946789183826</v>
      </c>
      <c r="AJ423" s="14">
        <v>-0.28744682433677299</v>
      </c>
      <c r="AK423" s="14">
        <v>-0.68002968795180396</v>
      </c>
      <c r="AL423" s="14">
        <v>0.35114774249250202</v>
      </c>
      <c r="AM423" s="14"/>
      <c r="AN423" s="14">
        <v>-4.4165647307839298E-2</v>
      </c>
      <c r="AO423" s="14">
        <v>-7.2652281377252506E-2</v>
      </c>
      <c r="AP423" s="14"/>
      <c r="AQ423" s="14">
        <v>-8.4521237232809202E-2</v>
      </c>
      <c r="AR423" s="14">
        <v>-5.9608504546548202E-2</v>
      </c>
      <c r="AS423" s="14"/>
      <c r="AT423" s="14">
        <v>-0.67977535802019795</v>
      </c>
      <c r="AU423" s="14">
        <v>-0.19179203928303601</v>
      </c>
      <c r="AV423" s="14">
        <v>0.447342863627191</v>
      </c>
      <c r="AW423" s="14"/>
      <c r="AX423" s="14">
        <v>0.30544075160360101</v>
      </c>
    </row>
    <row r="424" spans="2:50" x14ac:dyDescent="0.3"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</row>
    <row r="425" spans="2:50" x14ac:dyDescent="0.3">
      <c r="B425" s="6" t="s">
        <v>210</v>
      </c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</row>
    <row r="426" spans="2:50" x14ac:dyDescent="0.3">
      <c r="B426" s="24" t="s">
        <v>82</v>
      </c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</row>
    <row r="427" spans="2:50" x14ac:dyDescent="0.3">
      <c r="B427" t="s">
        <v>208</v>
      </c>
      <c r="C427" s="14">
        <v>0.351468340960777</v>
      </c>
      <c r="D427" s="14">
        <v>0.42706882827136</v>
      </c>
      <c r="E427" s="14">
        <v>0.282563857730396</v>
      </c>
      <c r="F427" s="14"/>
      <c r="G427" s="14">
        <v>0.25355434247588399</v>
      </c>
      <c r="H427" s="14">
        <v>0.36248261902389001</v>
      </c>
      <c r="I427" s="14">
        <v>0.32555621301646798</v>
      </c>
      <c r="J427" s="14">
        <v>0.34316740005346102</v>
      </c>
      <c r="K427" s="14">
        <v>0.381461901472675</v>
      </c>
      <c r="L427" s="14">
        <v>0.40069459175457001</v>
      </c>
      <c r="M427" s="14"/>
      <c r="N427" s="14">
        <v>0.31721024434634498</v>
      </c>
      <c r="O427" s="14">
        <v>0.36682852465688298</v>
      </c>
      <c r="P427" s="14">
        <v>0.37141838706036101</v>
      </c>
      <c r="Q427" s="14">
        <v>0.345896388002152</v>
      </c>
      <c r="R427" s="14"/>
      <c r="S427" s="14">
        <v>0.25836631812122102</v>
      </c>
      <c r="T427" s="14">
        <v>0.50020560502779499</v>
      </c>
      <c r="U427" s="14">
        <v>0.33801089448562299</v>
      </c>
      <c r="V427" s="14"/>
      <c r="W427" s="14">
        <v>0.505431590775828</v>
      </c>
      <c r="X427" s="14">
        <v>0.253022112880054</v>
      </c>
      <c r="Y427" s="14">
        <v>0.245812932336166</v>
      </c>
      <c r="Z427" s="14"/>
      <c r="AA427" s="14">
        <v>0.27451946815725697</v>
      </c>
      <c r="AB427" s="14">
        <v>0.24837517059739</v>
      </c>
      <c r="AC427" s="14">
        <v>0.32105536731737599</v>
      </c>
      <c r="AD427" s="14">
        <v>0.323462788967874</v>
      </c>
      <c r="AE427" s="14">
        <v>0.36741399099810701</v>
      </c>
      <c r="AF427" s="14">
        <v>0.37686857637687299</v>
      </c>
      <c r="AG427" s="14">
        <v>0.431927702820399</v>
      </c>
      <c r="AH427" s="14">
        <v>0.44989570075066898</v>
      </c>
      <c r="AI427" s="14">
        <v>0.29327782987336598</v>
      </c>
      <c r="AJ427" s="14">
        <v>0.38491965198726202</v>
      </c>
      <c r="AK427" s="14">
        <v>0.33576092685786701</v>
      </c>
      <c r="AL427" s="14">
        <v>0.38946394329527101</v>
      </c>
      <c r="AM427" s="14"/>
      <c r="AN427" s="14">
        <v>0.39154893130982998</v>
      </c>
      <c r="AO427" s="14">
        <v>0.33490882595505</v>
      </c>
      <c r="AP427" s="14"/>
      <c r="AQ427" s="14">
        <v>0.358442724952581</v>
      </c>
      <c r="AR427" s="14">
        <v>0.349840091505705</v>
      </c>
      <c r="AS427" s="14"/>
      <c r="AT427" s="14">
        <v>0.212895305625769</v>
      </c>
      <c r="AU427" s="14">
        <v>0.28241967349709401</v>
      </c>
      <c r="AV427" s="14">
        <v>0.53990018715799803</v>
      </c>
      <c r="AW427" s="14"/>
      <c r="AX427" s="14">
        <v>0.40037454122191901</v>
      </c>
    </row>
    <row r="428" spans="2:50" x14ac:dyDescent="0.3">
      <c r="B428" t="s">
        <v>209</v>
      </c>
      <c r="C428" s="14">
        <v>0.45558350744777398</v>
      </c>
      <c r="D428" s="14">
        <v>0.42608572981144999</v>
      </c>
      <c r="E428" s="14">
        <v>0.48157775155649901</v>
      </c>
      <c r="F428" s="14"/>
      <c r="G428" s="14">
        <v>0.54609837650494497</v>
      </c>
      <c r="H428" s="14">
        <v>0.48981711925803001</v>
      </c>
      <c r="I428" s="14">
        <v>0.50314477722311801</v>
      </c>
      <c r="J428" s="14">
        <v>0.42564377477571502</v>
      </c>
      <c r="K428" s="14">
        <v>0.38883382879420803</v>
      </c>
      <c r="L428" s="14">
        <v>0.41319527019026397</v>
      </c>
      <c r="M428" s="14"/>
      <c r="N428" s="14">
        <v>0.50928168930446704</v>
      </c>
      <c r="O428" s="14">
        <v>0.44664808305048298</v>
      </c>
      <c r="P428" s="14">
        <v>0.43711536416847702</v>
      </c>
      <c r="Q428" s="14">
        <v>0.447654119216913</v>
      </c>
      <c r="R428" s="14"/>
      <c r="S428" s="14">
        <v>0.58910065499674202</v>
      </c>
      <c r="T428" s="14">
        <v>0.350969093477141</v>
      </c>
      <c r="U428" s="14">
        <v>0.42759104263954401</v>
      </c>
      <c r="V428" s="14"/>
      <c r="W428" s="14">
        <v>0.35795440437916798</v>
      </c>
      <c r="X428" s="14">
        <v>0.59585159983380398</v>
      </c>
      <c r="Y428" s="14">
        <v>0.37582788245446702</v>
      </c>
      <c r="Z428" s="14"/>
      <c r="AA428" s="14">
        <v>0.270138968614966</v>
      </c>
      <c r="AB428" s="14">
        <v>0.42735568244857403</v>
      </c>
      <c r="AC428" s="14">
        <v>0.44369013407343899</v>
      </c>
      <c r="AD428" s="14">
        <v>0.50041197706512397</v>
      </c>
      <c r="AE428" s="14">
        <v>0.47147862218749098</v>
      </c>
      <c r="AF428" s="14">
        <v>0.46889120482513302</v>
      </c>
      <c r="AG428" s="14">
        <v>0.44680177092224799</v>
      </c>
      <c r="AH428" s="14">
        <v>0.44551965973227398</v>
      </c>
      <c r="AI428" s="14">
        <v>0.48320779395991098</v>
      </c>
      <c r="AJ428" s="14">
        <v>0.44896362623118102</v>
      </c>
      <c r="AK428" s="14">
        <v>0.48534756775233001</v>
      </c>
      <c r="AL428" s="14">
        <v>0.48934497734675497</v>
      </c>
      <c r="AM428" s="14"/>
      <c r="AN428" s="14">
        <v>0.42399260795412502</v>
      </c>
      <c r="AO428" s="14">
        <v>0.46863546026717301</v>
      </c>
      <c r="AP428" s="14"/>
      <c r="AQ428" s="14">
        <v>0.47852790235011899</v>
      </c>
      <c r="AR428" s="14">
        <v>0.45022687687787599</v>
      </c>
      <c r="AS428" s="14"/>
      <c r="AT428" s="14">
        <v>0.64981476785917702</v>
      </c>
      <c r="AU428" s="14">
        <v>0.47264997936709402</v>
      </c>
      <c r="AV428" s="14">
        <v>0.348071032399422</v>
      </c>
      <c r="AW428" s="14"/>
      <c r="AX428" s="14">
        <v>0.43630397807753901</v>
      </c>
    </row>
    <row r="429" spans="2:50" x14ac:dyDescent="0.3">
      <c r="B429" t="s">
        <v>79</v>
      </c>
      <c r="C429" s="14">
        <v>0.19294815159144901</v>
      </c>
      <c r="D429" s="14">
        <v>0.14684544191719101</v>
      </c>
      <c r="E429" s="14">
        <v>0.23585839071310399</v>
      </c>
      <c r="F429" s="14"/>
      <c r="G429" s="14">
        <v>0.20034728101917201</v>
      </c>
      <c r="H429" s="14">
        <v>0.14770026171808001</v>
      </c>
      <c r="I429" s="14">
        <v>0.17129900976041401</v>
      </c>
      <c r="J429" s="14">
        <v>0.23118882517082501</v>
      </c>
      <c r="K429" s="14">
        <v>0.229704269733117</v>
      </c>
      <c r="L429" s="14">
        <v>0.18611013805516599</v>
      </c>
      <c r="M429" s="14"/>
      <c r="N429" s="14">
        <v>0.173508066349188</v>
      </c>
      <c r="O429" s="14">
        <v>0.18652339229263401</v>
      </c>
      <c r="P429" s="14">
        <v>0.191466248771162</v>
      </c>
      <c r="Q429" s="14">
        <v>0.206449492780935</v>
      </c>
      <c r="R429" s="14"/>
      <c r="S429" s="14">
        <v>0.15253302688203699</v>
      </c>
      <c r="T429" s="14">
        <v>0.14882530149506501</v>
      </c>
      <c r="U429" s="14">
        <v>0.234398062874834</v>
      </c>
      <c r="V429" s="14"/>
      <c r="W429" s="14">
        <v>0.13661400484500399</v>
      </c>
      <c r="X429" s="14">
        <v>0.151126287286142</v>
      </c>
      <c r="Y429" s="14">
        <v>0.37835918520936701</v>
      </c>
      <c r="Z429" s="14"/>
      <c r="AA429" s="14">
        <v>0.45534156322777702</v>
      </c>
      <c r="AB429" s="14">
        <v>0.32426914695403602</v>
      </c>
      <c r="AC429" s="14">
        <v>0.23525449860918499</v>
      </c>
      <c r="AD429" s="14">
        <v>0.176125233967002</v>
      </c>
      <c r="AE429" s="14">
        <v>0.16110738681440201</v>
      </c>
      <c r="AF429" s="14">
        <v>0.15424021879799399</v>
      </c>
      <c r="AG429" s="14">
        <v>0.121270526257353</v>
      </c>
      <c r="AH429" s="14">
        <v>0.104584639517057</v>
      </c>
      <c r="AI429" s="14">
        <v>0.22351437616672301</v>
      </c>
      <c r="AJ429" s="14">
        <v>0.16611672178155701</v>
      </c>
      <c r="AK429" s="14">
        <v>0.178891505389803</v>
      </c>
      <c r="AL429" s="14">
        <v>0.121191079357974</v>
      </c>
      <c r="AM429" s="14"/>
      <c r="AN429" s="14">
        <v>0.18445846073604499</v>
      </c>
      <c r="AO429" s="14">
        <v>0.19645571377777701</v>
      </c>
      <c r="AP429" s="14"/>
      <c r="AQ429" s="14">
        <v>0.1630293726973</v>
      </c>
      <c r="AR429" s="14">
        <v>0.19993303161641901</v>
      </c>
      <c r="AS429" s="14"/>
      <c r="AT429" s="14">
        <v>0.13728992651505301</v>
      </c>
      <c r="AU429" s="14">
        <v>0.24493034713581199</v>
      </c>
      <c r="AV429" s="14">
        <v>0.11202878044257999</v>
      </c>
      <c r="AW429" s="14"/>
      <c r="AX429" s="14">
        <v>0.163321480700542</v>
      </c>
    </row>
    <row r="430" spans="2:50" x14ac:dyDescent="0.3"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</row>
    <row r="431" spans="2:50" x14ac:dyDescent="0.3">
      <c r="B431" s="6" t="s">
        <v>213</v>
      </c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</row>
    <row r="432" spans="2:50" x14ac:dyDescent="0.3">
      <c r="B432" s="24" t="s">
        <v>82</v>
      </c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</row>
    <row r="433" spans="2:50" x14ac:dyDescent="0.3">
      <c r="B433" t="s">
        <v>211</v>
      </c>
      <c r="C433" s="14">
        <v>0.27298151589217801</v>
      </c>
      <c r="D433" s="14">
        <v>0.33193052781682503</v>
      </c>
      <c r="E433" s="14">
        <v>0.21924514144208199</v>
      </c>
      <c r="F433" s="14"/>
      <c r="G433" s="14">
        <v>0.27816030715515599</v>
      </c>
      <c r="H433" s="14">
        <v>0.31000111817262999</v>
      </c>
      <c r="I433" s="14">
        <v>0.296515220847622</v>
      </c>
      <c r="J433" s="14">
        <v>0.29051881954373598</v>
      </c>
      <c r="K433" s="14">
        <v>0.24503088062640099</v>
      </c>
      <c r="L433" s="14">
        <v>0.22908038175947401</v>
      </c>
      <c r="M433" s="14"/>
      <c r="N433" s="14">
        <v>0.22014995762119499</v>
      </c>
      <c r="O433" s="14">
        <v>0.25056089198688303</v>
      </c>
      <c r="P433" s="14">
        <v>0.31162674803639401</v>
      </c>
      <c r="Q433" s="14">
        <v>0.28346408569015302</v>
      </c>
      <c r="R433" s="14"/>
      <c r="S433" s="14">
        <v>0.19053676138853401</v>
      </c>
      <c r="T433" s="14">
        <v>0.39877354384661501</v>
      </c>
      <c r="U433" s="14">
        <v>0.24595026858381899</v>
      </c>
      <c r="V433" s="14"/>
      <c r="W433" s="14">
        <v>0.43033768998842498</v>
      </c>
      <c r="X433" s="14">
        <v>0.173311611511549</v>
      </c>
      <c r="Y433" s="14">
        <v>0.18991225167592399</v>
      </c>
      <c r="Z433" s="14"/>
      <c r="AA433" s="14">
        <v>0.192966623675913</v>
      </c>
      <c r="AB433" s="14">
        <v>0.27268377602914101</v>
      </c>
      <c r="AC433" s="14">
        <v>0.21749650532727599</v>
      </c>
      <c r="AD433" s="14">
        <v>0.25641415507972398</v>
      </c>
      <c r="AE433" s="14">
        <v>0.26183378736725399</v>
      </c>
      <c r="AF433" s="14">
        <v>0.30453587679612598</v>
      </c>
      <c r="AG433" s="14">
        <v>0.32555569891713199</v>
      </c>
      <c r="AH433" s="14">
        <v>0.27644467901590902</v>
      </c>
      <c r="AI433" s="14">
        <v>0.31705618966169702</v>
      </c>
      <c r="AJ433" s="14">
        <v>0.31092102752879602</v>
      </c>
      <c r="AK433" s="14">
        <v>0.44336008327593501</v>
      </c>
      <c r="AL433" s="14">
        <v>0.37030584289388602</v>
      </c>
      <c r="AM433" s="14"/>
      <c r="AN433" s="14">
        <v>0.31067684615764701</v>
      </c>
      <c r="AO433" s="14">
        <v>0.25740748412915399</v>
      </c>
      <c r="AP433" s="14"/>
      <c r="AQ433" s="14">
        <v>0.28490783590711499</v>
      </c>
      <c r="AR433" s="14">
        <v>0.27019718051744701</v>
      </c>
      <c r="AS433" s="14"/>
      <c r="AT433" s="14">
        <v>0.13150923752624699</v>
      </c>
      <c r="AU433" s="14">
        <v>0.19941082372614199</v>
      </c>
      <c r="AV433" s="14">
        <v>0.45268879722154198</v>
      </c>
      <c r="AW433" s="14"/>
      <c r="AX433" s="14">
        <v>0.38804244870520799</v>
      </c>
    </row>
    <row r="434" spans="2:50" x14ac:dyDescent="0.3">
      <c r="B434" t="s">
        <v>212</v>
      </c>
      <c r="C434" s="14">
        <v>0.57640618367150398</v>
      </c>
      <c r="D434" s="14">
        <v>0.56960374291106897</v>
      </c>
      <c r="E434" s="14">
        <v>0.58183687832523301</v>
      </c>
      <c r="F434" s="14"/>
      <c r="G434" s="14">
        <v>0.55857133717725604</v>
      </c>
      <c r="H434" s="14">
        <v>0.57280818252216903</v>
      </c>
      <c r="I434" s="14">
        <v>0.54765155523275799</v>
      </c>
      <c r="J434" s="14">
        <v>0.50844495762484698</v>
      </c>
      <c r="K434" s="14">
        <v>0.57724484786210195</v>
      </c>
      <c r="L434" s="14">
        <v>0.66259650665375103</v>
      </c>
      <c r="M434" s="14"/>
      <c r="N434" s="14">
        <v>0.646135970232809</v>
      </c>
      <c r="O434" s="14">
        <v>0.60609369449265904</v>
      </c>
      <c r="P434" s="14">
        <v>0.55007583241617297</v>
      </c>
      <c r="Q434" s="14">
        <v>0.54584654775144004</v>
      </c>
      <c r="R434" s="14"/>
      <c r="S434" s="14">
        <v>0.70351082113250996</v>
      </c>
      <c r="T434" s="14">
        <v>0.46998732964923201</v>
      </c>
      <c r="U434" s="14">
        <v>0.58048243299778901</v>
      </c>
      <c r="V434" s="14"/>
      <c r="W434" s="14">
        <v>0.45951730954146502</v>
      </c>
      <c r="X434" s="14">
        <v>0.72989261460181898</v>
      </c>
      <c r="Y434" s="14">
        <v>0.49252973801737698</v>
      </c>
      <c r="Z434" s="14"/>
      <c r="AA434" s="14">
        <v>0.39681715770648701</v>
      </c>
      <c r="AB434" s="14">
        <v>0.41091339846987102</v>
      </c>
      <c r="AC434" s="14">
        <v>0.58257322046812199</v>
      </c>
      <c r="AD434" s="14">
        <v>0.59763576952326103</v>
      </c>
      <c r="AE434" s="14">
        <v>0.62916350986897995</v>
      </c>
      <c r="AF434" s="14">
        <v>0.56884518884497504</v>
      </c>
      <c r="AG434" s="14">
        <v>0.60150968892949497</v>
      </c>
      <c r="AH434" s="14">
        <v>0.67087491427274404</v>
      </c>
      <c r="AI434" s="14">
        <v>0.61671498035069605</v>
      </c>
      <c r="AJ434" s="14">
        <v>0.59636578836221898</v>
      </c>
      <c r="AK434" s="14">
        <v>0.37774841133426101</v>
      </c>
      <c r="AL434" s="14">
        <v>0.50850307774813996</v>
      </c>
      <c r="AM434" s="14"/>
      <c r="AN434" s="14">
        <v>0.5541421382942</v>
      </c>
      <c r="AO434" s="14">
        <v>0.58560469572691198</v>
      </c>
      <c r="AP434" s="14"/>
      <c r="AQ434" s="14">
        <v>0.58048621794225796</v>
      </c>
      <c r="AR434" s="14">
        <v>0.57545365315614405</v>
      </c>
      <c r="AS434" s="14"/>
      <c r="AT434" s="14">
        <v>0.798376766286649</v>
      </c>
      <c r="AU434" s="14">
        <v>0.59639328587770302</v>
      </c>
      <c r="AV434" s="14">
        <v>0.46225389199692302</v>
      </c>
      <c r="AW434" s="14"/>
      <c r="AX434" s="14">
        <v>0.49729985845700397</v>
      </c>
    </row>
    <row r="435" spans="2:50" x14ac:dyDescent="0.3">
      <c r="B435" t="s">
        <v>79</v>
      </c>
      <c r="C435" s="14">
        <v>0.15061230043631799</v>
      </c>
      <c r="D435" s="14">
        <v>9.8465729272105895E-2</v>
      </c>
      <c r="E435" s="14">
        <v>0.198917980232685</v>
      </c>
      <c r="F435" s="14"/>
      <c r="G435" s="14">
        <v>0.16326835566758799</v>
      </c>
      <c r="H435" s="14">
        <v>0.117190699305201</v>
      </c>
      <c r="I435" s="14">
        <v>0.15583322391962001</v>
      </c>
      <c r="J435" s="14">
        <v>0.20103622283141701</v>
      </c>
      <c r="K435" s="14">
        <v>0.177724271511498</v>
      </c>
      <c r="L435" s="14">
        <v>0.108323111586775</v>
      </c>
      <c r="M435" s="14"/>
      <c r="N435" s="14">
        <v>0.13371407214599601</v>
      </c>
      <c r="O435" s="14">
        <v>0.14334541352045799</v>
      </c>
      <c r="P435" s="14">
        <v>0.13829741954743299</v>
      </c>
      <c r="Q435" s="14">
        <v>0.170689366558407</v>
      </c>
      <c r="R435" s="14"/>
      <c r="S435" s="14">
        <v>0.10595241747895601</v>
      </c>
      <c r="T435" s="14">
        <v>0.13123912650415301</v>
      </c>
      <c r="U435" s="14">
        <v>0.173567298418392</v>
      </c>
      <c r="V435" s="14"/>
      <c r="W435" s="14">
        <v>0.11014500047011</v>
      </c>
      <c r="X435" s="14">
        <v>9.6795773886631797E-2</v>
      </c>
      <c r="Y435" s="14">
        <v>0.3175580103067</v>
      </c>
      <c r="Z435" s="14"/>
      <c r="AA435" s="14">
        <v>0.41021621861759999</v>
      </c>
      <c r="AB435" s="14">
        <v>0.31640282550098803</v>
      </c>
      <c r="AC435" s="14">
        <v>0.19993027420460199</v>
      </c>
      <c r="AD435" s="14">
        <v>0.14595007539701499</v>
      </c>
      <c r="AE435" s="14">
        <v>0.109002702763766</v>
      </c>
      <c r="AF435" s="14">
        <v>0.12661893435889901</v>
      </c>
      <c r="AG435" s="14">
        <v>7.2934612153373393E-2</v>
      </c>
      <c r="AH435" s="14">
        <v>5.26804067113468E-2</v>
      </c>
      <c r="AI435" s="14">
        <v>6.6228829987606805E-2</v>
      </c>
      <c r="AJ435" s="14">
        <v>9.27131841089852E-2</v>
      </c>
      <c r="AK435" s="14">
        <v>0.178891505389803</v>
      </c>
      <c r="AL435" s="14">
        <v>0.121191079357974</v>
      </c>
      <c r="AM435" s="14"/>
      <c r="AN435" s="14">
        <v>0.13518101554815301</v>
      </c>
      <c r="AO435" s="14">
        <v>0.156987820143933</v>
      </c>
      <c r="AP435" s="14"/>
      <c r="AQ435" s="14">
        <v>0.13460594615062799</v>
      </c>
      <c r="AR435" s="14">
        <v>0.15434916632640899</v>
      </c>
      <c r="AS435" s="14"/>
      <c r="AT435" s="14">
        <v>7.0113996187103594E-2</v>
      </c>
      <c r="AU435" s="14">
        <v>0.20419589039615499</v>
      </c>
      <c r="AV435" s="14">
        <v>8.5057310781534695E-2</v>
      </c>
      <c r="AW435" s="14"/>
      <c r="AX435" s="14">
        <v>0.114657692837788</v>
      </c>
    </row>
    <row r="436" spans="2:50" x14ac:dyDescent="0.3"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</row>
    <row r="437" spans="2:50" x14ac:dyDescent="0.3">
      <c r="B437" s="6" t="s">
        <v>216</v>
      </c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</row>
    <row r="438" spans="2:50" x14ac:dyDescent="0.3">
      <c r="B438" s="24" t="s">
        <v>82</v>
      </c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</row>
    <row r="439" spans="2:50" x14ac:dyDescent="0.3">
      <c r="B439" t="s">
        <v>214</v>
      </c>
      <c r="C439" s="14">
        <v>0.29402823175516601</v>
      </c>
      <c r="D439" s="14">
        <v>0.35830331854652198</v>
      </c>
      <c r="E439" s="14">
        <v>0.23540800975227699</v>
      </c>
      <c r="F439" s="14"/>
      <c r="G439" s="14">
        <v>0.29804969338252502</v>
      </c>
      <c r="H439" s="14">
        <v>0.32599075154839602</v>
      </c>
      <c r="I439" s="14">
        <v>0.36096390876774898</v>
      </c>
      <c r="J439" s="14">
        <v>0.30741422918268801</v>
      </c>
      <c r="K439" s="14">
        <v>0.24300328500820101</v>
      </c>
      <c r="L439" s="14">
        <v>0.242722777701285</v>
      </c>
      <c r="M439" s="14"/>
      <c r="N439" s="14">
        <v>0.28879777809097601</v>
      </c>
      <c r="O439" s="14">
        <v>0.29670534942381899</v>
      </c>
      <c r="P439" s="14">
        <v>0.31381895471941001</v>
      </c>
      <c r="Q439" s="14">
        <v>0.28168719512145901</v>
      </c>
      <c r="R439" s="14"/>
      <c r="S439" s="14">
        <v>0.245639202608947</v>
      </c>
      <c r="T439" s="14">
        <v>0.382232323653454</v>
      </c>
      <c r="U439" s="14">
        <v>0.27042143497316501</v>
      </c>
      <c r="V439" s="14"/>
      <c r="W439" s="14">
        <v>0.408904740320013</v>
      </c>
      <c r="X439" s="14">
        <v>0.22762362830636901</v>
      </c>
      <c r="Y439" s="14">
        <v>0.22158097453932901</v>
      </c>
      <c r="Z439" s="14"/>
      <c r="AA439" s="14">
        <v>0.236553001869197</v>
      </c>
      <c r="AB439" s="14">
        <v>0.23569283748801201</v>
      </c>
      <c r="AC439" s="14">
        <v>0.23606245368220699</v>
      </c>
      <c r="AD439" s="14">
        <v>0.28867447989349398</v>
      </c>
      <c r="AE439" s="14">
        <v>0.29810904407613598</v>
      </c>
      <c r="AF439" s="14">
        <v>0.31130336538334602</v>
      </c>
      <c r="AG439" s="14">
        <v>0.38309905802524302</v>
      </c>
      <c r="AH439" s="14">
        <v>0.31847343150768398</v>
      </c>
      <c r="AI439" s="14">
        <v>0.29747075875925699</v>
      </c>
      <c r="AJ439" s="14">
        <v>0.19422106640820799</v>
      </c>
      <c r="AK439" s="14">
        <v>0.19036595080997001</v>
      </c>
      <c r="AL439" s="14">
        <v>0.39041577330755101</v>
      </c>
      <c r="AM439" s="14"/>
      <c r="AN439" s="14">
        <v>0.29804429593110798</v>
      </c>
      <c r="AO439" s="14">
        <v>0.29236897288681302</v>
      </c>
      <c r="AP439" s="14"/>
      <c r="AQ439" s="14">
        <v>0.282450633612226</v>
      </c>
      <c r="AR439" s="14">
        <v>0.29673115403323902</v>
      </c>
      <c r="AS439" s="14"/>
      <c r="AT439" s="14">
        <v>0.18528332392043201</v>
      </c>
      <c r="AU439" s="14">
        <v>0.252242279759054</v>
      </c>
      <c r="AV439" s="14">
        <v>0.42510108953322101</v>
      </c>
      <c r="AW439" s="14"/>
      <c r="AX439" s="14">
        <v>0.42806914655807998</v>
      </c>
    </row>
    <row r="440" spans="2:50" x14ac:dyDescent="0.3">
      <c r="B440" t="s">
        <v>215</v>
      </c>
      <c r="C440" s="14">
        <v>0.53369416712636397</v>
      </c>
      <c r="D440" s="14">
        <v>0.51650235388282595</v>
      </c>
      <c r="E440" s="14">
        <v>0.54794415753645798</v>
      </c>
      <c r="F440" s="14"/>
      <c r="G440" s="14">
        <v>0.48146570251773702</v>
      </c>
      <c r="H440" s="14">
        <v>0.523073137430354</v>
      </c>
      <c r="I440" s="14">
        <v>0.49491670719756098</v>
      </c>
      <c r="J440" s="14">
        <v>0.47906692920121502</v>
      </c>
      <c r="K440" s="14">
        <v>0.56396645614219398</v>
      </c>
      <c r="L440" s="14">
        <v>0.62003308728765405</v>
      </c>
      <c r="M440" s="14"/>
      <c r="N440" s="14">
        <v>0.55009120271635603</v>
      </c>
      <c r="O440" s="14">
        <v>0.51312986867695998</v>
      </c>
      <c r="P440" s="14">
        <v>0.53865341225138696</v>
      </c>
      <c r="Q440" s="14">
        <v>0.53354951362115699</v>
      </c>
      <c r="R440" s="14"/>
      <c r="S440" s="14">
        <v>0.62183007794556799</v>
      </c>
      <c r="T440" s="14">
        <v>0.47371877911668098</v>
      </c>
      <c r="U440" s="14">
        <v>0.52336578336488204</v>
      </c>
      <c r="V440" s="14"/>
      <c r="W440" s="14">
        <v>0.46016973141474399</v>
      </c>
      <c r="X440" s="14">
        <v>0.65400105346567405</v>
      </c>
      <c r="Y440" s="14">
        <v>0.42537534696276602</v>
      </c>
      <c r="Z440" s="14"/>
      <c r="AA440" s="14">
        <v>0.37921057760031102</v>
      </c>
      <c r="AB440" s="14">
        <v>0.45444882651771401</v>
      </c>
      <c r="AC440" s="14">
        <v>0.52983330842760401</v>
      </c>
      <c r="AD440" s="14">
        <v>0.53195259495034197</v>
      </c>
      <c r="AE440" s="14">
        <v>0.58718278374431598</v>
      </c>
      <c r="AF440" s="14">
        <v>0.54472087746128695</v>
      </c>
      <c r="AG440" s="14">
        <v>0.52172065988503502</v>
      </c>
      <c r="AH440" s="14">
        <v>0.610245283581064</v>
      </c>
      <c r="AI440" s="14">
        <v>0.61045640978250304</v>
      </c>
      <c r="AJ440" s="14">
        <v>0.65923236299905796</v>
      </c>
      <c r="AK440" s="14">
        <v>0.51804048392036595</v>
      </c>
      <c r="AL440" s="14">
        <v>0.48839314733447498</v>
      </c>
      <c r="AM440" s="14"/>
      <c r="AN440" s="14">
        <v>0.52696473838482005</v>
      </c>
      <c r="AO440" s="14">
        <v>0.53647446739776905</v>
      </c>
      <c r="AP440" s="14"/>
      <c r="AQ440" s="14">
        <v>0.55799696918101804</v>
      </c>
      <c r="AR440" s="14">
        <v>0.52802040092009805</v>
      </c>
      <c r="AS440" s="14"/>
      <c r="AT440" s="14">
        <v>0.72158027883877196</v>
      </c>
      <c r="AU440" s="14">
        <v>0.53007491777232196</v>
      </c>
      <c r="AV440" s="14">
        <v>0.46768592700032202</v>
      </c>
      <c r="AW440" s="14"/>
      <c r="AX440" s="14">
        <v>0.39454667488761802</v>
      </c>
    </row>
    <row r="441" spans="2:50" x14ac:dyDescent="0.3">
      <c r="B441" t="s">
        <v>79</v>
      </c>
      <c r="C441" s="14">
        <v>0.17227760111846999</v>
      </c>
      <c r="D441" s="14">
        <v>0.12519432757065199</v>
      </c>
      <c r="E441" s="14">
        <v>0.216647832711265</v>
      </c>
      <c r="F441" s="14"/>
      <c r="G441" s="14">
        <v>0.220484604099738</v>
      </c>
      <c r="H441" s="14">
        <v>0.15093611102125001</v>
      </c>
      <c r="I441" s="14">
        <v>0.14411938403468999</v>
      </c>
      <c r="J441" s="14">
        <v>0.21351884161609799</v>
      </c>
      <c r="K441" s="14">
        <v>0.19303025884960501</v>
      </c>
      <c r="L441" s="14">
        <v>0.137244135011061</v>
      </c>
      <c r="M441" s="14"/>
      <c r="N441" s="14">
        <v>0.16111101919266799</v>
      </c>
      <c r="O441" s="14">
        <v>0.19016478189922101</v>
      </c>
      <c r="P441" s="14">
        <v>0.14752763302920199</v>
      </c>
      <c r="Q441" s="14">
        <v>0.184763291257384</v>
      </c>
      <c r="R441" s="14"/>
      <c r="S441" s="14">
        <v>0.132530719445486</v>
      </c>
      <c r="T441" s="14">
        <v>0.144048897229865</v>
      </c>
      <c r="U441" s="14">
        <v>0.206212781661953</v>
      </c>
      <c r="V441" s="14"/>
      <c r="W441" s="14">
        <v>0.13092552826524301</v>
      </c>
      <c r="X441" s="14">
        <v>0.11837531822795699</v>
      </c>
      <c r="Y441" s="14">
        <v>0.35304367849790402</v>
      </c>
      <c r="Z441" s="14"/>
      <c r="AA441" s="14">
        <v>0.38423642053049201</v>
      </c>
      <c r="AB441" s="14">
        <v>0.30985833599427398</v>
      </c>
      <c r="AC441" s="14">
        <v>0.234104237890189</v>
      </c>
      <c r="AD441" s="14">
        <v>0.17937292515616399</v>
      </c>
      <c r="AE441" s="14">
        <v>0.114708172179548</v>
      </c>
      <c r="AF441" s="14">
        <v>0.14397575715536701</v>
      </c>
      <c r="AG441" s="14">
        <v>9.5180282089721499E-2</v>
      </c>
      <c r="AH441" s="14">
        <v>7.1281284911252005E-2</v>
      </c>
      <c r="AI441" s="14">
        <v>9.2072831458239801E-2</v>
      </c>
      <c r="AJ441" s="14">
        <v>0.14654657059273499</v>
      </c>
      <c r="AK441" s="14">
        <v>0.29159356526966401</v>
      </c>
      <c r="AL441" s="14">
        <v>0.121191079357974</v>
      </c>
      <c r="AM441" s="14"/>
      <c r="AN441" s="14">
        <v>0.17499096568407199</v>
      </c>
      <c r="AO441" s="14">
        <v>0.17115655971541699</v>
      </c>
      <c r="AP441" s="14"/>
      <c r="AQ441" s="14">
        <v>0.15955239720675601</v>
      </c>
      <c r="AR441" s="14">
        <v>0.17524844504666201</v>
      </c>
      <c r="AS441" s="14"/>
      <c r="AT441" s="14">
        <v>9.3136397240796101E-2</v>
      </c>
      <c r="AU441" s="14">
        <v>0.21768280246862401</v>
      </c>
      <c r="AV441" s="14">
        <v>0.107212983466457</v>
      </c>
      <c r="AW441" s="14"/>
      <c r="AX441" s="14">
        <v>0.177384178554302</v>
      </c>
    </row>
    <row r="442" spans="2:50" x14ac:dyDescent="0.3"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</row>
    <row r="443" spans="2:50" x14ac:dyDescent="0.3">
      <c r="B443" s="6" t="s">
        <v>219</v>
      </c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</row>
    <row r="444" spans="2:50" x14ac:dyDescent="0.3">
      <c r="B444" s="24" t="s">
        <v>82</v>
      </c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</row>
    <row r="445" spans="2:50" x14ac:dyDescent="0.3">
      <c r="B445" t="s">
        <v>217</v>
      </c>
      <c r="C445" s="14">
        <v>0.31750452262365703</v>
      </c>
      <c r="D445" s="14">
        <v>0.38624659564004699</v>
      </c>
      <c r="E445" s="14">
        <v>0.25254168283190898</v>
      </c>
      <c r="F445" s="14"/>
      <c r="G445" s="14">
        <v>0.29800309512437501</v>
      </c>
      <c r="H445" s="14">
        <v>0.34255197872131499</v>
      </c>
      <c r="I445" s="14">
        <v>0.37123081108917699</v>
      </c>
      <c r="J445" s="14">
        <v>0.30320438746481998</v>
      </c>
      <c r="K445" s="14">
        <v>0.29576622891174698</v>
      </c>
      <c r="L445" s="14">
        <v>0.29368736656076799</v>
      </c>
      <c r="M445" s="14"/>
      <c r="N445" s="14">
        <v>0.265133253478543</v>
      </c>
      <c r="O445" s="14">
        <v>0.318218612305944</v>
      </c>
      <c r="P445" s="14">
        <v>0.32295035334741801</v>
      </c>
      <c r="Q445" s="14">
        <v>0.33796260441191101</v>
      </c>
      <c r="R445" s="14"/>
      <c r="S445" s="14">
        <v>0.24697202616664399</v>
      </c>
      <c r="T445" s="14">
        <v>0.42649280798981398</v>
      </c>
      <c r="U445" s="14">
        <v>0.29724710986196701</v>
      </c>
      <c r="V445" s="14"/>
      <c r="W445" s="14">
        <v>0.45103677257356301</v>
      </c>
      <c r="X445" s="14">
        <v>0.23468326852245699</v>
      </c>
      <c r="Y445" s="14">
        <v>0.24838432501114699</v>
      </c>
      <c r="Z445" s="14"/>
      <c r="AA445" s="14">
        <v>0.25889212025017999</v>
      </c>
      <c r="AB445" s="14">
        <v>0.24093855065327599</v>
      </c>
      <c r="AC445" s="14">
        <v>0.29207358316356402</v>
      </c>
      <c r="AD445" s="14">
        <v>0.28074808573124299</v>
      </c>
      <c r="AE445" s="14">
        <v>0.32492962995965602</v>
      </c>
      <c r="AF445" s="14">
        <v>0.36211783801346398</v>
      </c>
      <c r="AG445" s="14">
        <v>0.38964730669678799</v>
      </c>
      <c r="AH445" s="14">
        <v>0.38076602377708602</v>
      </c>
      <c r="AI445" s="14">
        <v>0.31252710566244701</v>
      </c>
      <c r="AJ445" s="14">
        <v>0.28947569249597799</v>
      </c>
      <c r="AK445" s="14">
        <v>0.22030121629792901</v>
      </c>
      <c r="AL445" s="14">
        <v>0.64065215444529</v>
      </c>
      <c r="AM445" s="14"/>
      <c r="AN445" s="14">
        <v>0.29855735461077598</v>
      </c>
      <c r="AO445" s="14">
        <v>0.32533264866403999</v>
      </c>
      <c r="AP445" s="14"/>
      <c r="AQ445" s="14">
        <v>0.31730357145392302</v>
      </c>
      <c r="AR445" s="14">
        <v>0.317551436965196</v>
      </c>
      <c r="AS445" s="14"/>
      <c r="AT445" s="14">
        <v>0.184559760095276</v>
      </c>
      <c r="AU445" s="14">
        <v>0.29377709269142999</v>
      </c>
      <c r="AV445" s="14">
        <v>0.44708489544426</v>
      </c>
      <c r="AW445" s="14"/>
      <c r="AX445" s="14">
        <v>0.43363676382987798</v>
      </c>
    </row>
    <row r="446" spans="2:50" x14ac:dyDescent="0.3">
      <c r="B446" t="s">
        <v>218</v>
      </c>
      <c r="C446" s="14">
        <v>0.51051639083105904</v>
      </c>
      <c r="D446" s="14">
        <v>0.50178079635834205</v>
      </c>
      <c r="E446" s="14">
        <v>0.51954976224284499</v>
      </c>
      <c r="F446" s="14"/>
      <c r="G446" s="14">
        <v>0.50943549431007995</v>
      </c>
      <c r="H446" s="14">
        <v>0.51167768464755403</v>
      </c>
      <c r="I446" s="14">
        <v>0.47198524323239099</v>
      </c>
      <c r="J446" s="14">
        <v>0.48957444424143998</v>
      </c>
      <c r="K446" s="14">
        <v>0.51822706142478503</v>
      </c>
      <c r="L446" s="14">
        <v>0.54973995711791601</v>
      </c>
      <c r="M446" s="14"/>
      <c r="N446" s="14">
        <v>0.58778788143927996</v>
      </c>
      <c r="O446" s="14">
        <v>0.50302364763529805</v>
      </c>
      <c r="P446" s="14">
        <v>0.53290880248800399</v>
      </c>
      <c r="Q446" s="14">
        <v>0.46317858309457699</v>
      </c>
      <c r="R446" s="14"/>
      <c r="S446" s="14">
        <v>0.62256163580274404</v>
      </c>
      <c r="T446" s="14">
        <v>0.43040188985077699</v>
      </c>
      <c r="U446" s="14">
        <v>0.50279400825231702</v>
      </c>
      <c r="V446" s="14"/>
      <c r="W446" s="14">
        <v>0.424764509180798</v>
      </c>
      <c r="X446" s="14">
        <v>0.65252451768380904</v>
      </c>
      <c r="Y446" s="14">
        <v>0.37334974440870899</v>
      </c>
      <c r="Z446" s="14"/>
      <c r="AA446" s="14">
        <v>0.29310105811624998</v>
      </c>
      <c r="AB446" s="14">
        <v>0.438226471285034</v>
      </c>
      <c r="AC446" s="14">
        <v>0.46344975048301301</v>
      </c>
      <c r="AD446" s="14">
        <v>0.53074564015111303</v>
      </c>
      <c r="AE446" s="14">
        <v>0.55315072290476097</v>
      </c>
      <c r="AF446" s="14">
        <v>0.50266313756916403</v>
      </c>
      <c r="AG446" s="14">
        <v>0.53739029057400001</v>
      </c>
      <c r="AH446" s="14">
        <v>0.54870997356395002</v>
      </c>
      <c r="AI446" s="14">
        <v>0.61736567746114401</v>
      </c>
      <c r="AJ446" s="14">
        <v>0.64163317955389798</v>
      </c>
      <c r="AK446" s="14">
        <v>0.55600577366376003</v>
      </c>
      <c r="AL446" s="14">
        <v>0.12183196820239001</v>
      </c>
      <c r="AM446" s="14"/>
      <c r="AN446" s="14">
        <v>0.52676304039065702</v>
      </c>
      <c r="AO446" s="14">
        <v>0.50380399875220006</v>
      </c>
      <c r="AP446" s="14"/>
      <c r="AQ446" s="14">
        <v>0.51916186991350599</v>
      </c>
      <c r="AR446" s="14">
        <v>0.50849800517558397</v>
      </c>
      <c r="AS446" s="14"/>
      <c r="AT446" s="14">
        <v>0.72204812500931503</v>
      </c>
      <c r="AU446" s="14">
        <v>0.49201490228777001</v>
      </c>
      <c r="AV446" s="14">
        <v>0.44749769231491598</v>
      </c>
      <c r="AW446" s="14"/>
      <c r="AX446" s="14">
        <v>0.41634233406203203</v>
      </c>
    </row>
    <row r="447" spans="2:50" x14ac:dyDescent="0.3">
      <c r="B447" t="s">
        <v>79</v>
      </c>
      <c r="C447" s="14">
        <v>0.17197908654528499</v>
      </c>
      <c r="D447" s="14">
        <v>0.111972608001611</v>
      </c>
      <c r="E447" s="14">
        <v>0.227908554925246</v>
      </c>
      <c r="F447" s="14"/>
      <c r="G447" s="14">
        <v>0.19256141056554499</v>
      </c>
      <c r="H447" s="14">
        <v>0.14577033663113001</v>
      </c>
      <c r="I447" s="14">
        <v>0.15678394567843201</v>
      </c>
      <c r="J447" s="14">
        <v>0.20722116829373999</v>
      </c>
      <c r="K447" s="14">
        <v>0.186006709663468</v>
      </c>
      <c r="L447" s="14">
        <v>0.156572676321316</v>
      </c>
      <c r="M447" s="14"/>
      <c r="N447" s="14">
        <v>0.14707886508217699</v>
      </c>
      <c r="O447" s="14">
        <v>0.178757740058758</v>
      </c>
      <c r="P447" s="14">
        <v>0.14414084416457801</v>
      </c>
      <c r="Q447" s="14">
        <v>0.19885881249351101</v>
      </c>
      <c r="R447" s="14"/>
      <c r="S447" s="14">
        <v>0.130466338030612</v>
      </c>
      <c r="T447" s="14">
        <v>0.143105302159409</v>
      </c>
      <c r="U447" s="14">
        <v>0.19995888188571601</v>
      </c>
      <c r="V447" s="14"/>
      <c r="W447" s="14">
        <v>0.12419871824563899</v>
      </c>
      <c r="X447" s="14">
        <v>0.112792213793733</v>
      </c>
      <c r="Y447" s="14">
        <v>0.37826593058014302</v>
      </c>
      <c r="Z447" s="14"/>
      <c r="AA447" s="14">
        <v>0.44800682163356997</v>
      </c>
      <c r="AB447" s="14">
        <v>0.32083497806168998</v>
      </c>
      <c r="AC447" s="14">
        <v>0.24447666635342399</v>
      </c>
      <c r="AD447" s="14">
        <v>0.18850627411764401</v>
      </c>
      <c r="AE447" s="14">
        <v>0.121919647135583</v>
      </c>
      <c r="AF447" s="14">
        <v>0.13521902441737199</v>
      </c>
      <c r="AG447" s="14">
        <v>7.2962402729212505E-2</v>
      </c>
      <c r="AH447" s="14">
        <v>7.0524002658963497E-2</v>
      </c>
      <c r="AI447" s="14">
        <v>7.0107216876408696E-2</v>
      </c>
      <c r="AJ447" s="14">
        <v>6.8891127950123393E-2</v>
      </c>
      <c r="AK447" s="14">
        <v>0.22369301003830999</v>
      </c>
      <c r="AL447" s="14">
        <v>0.23751587735231999</v>
      </c>
      <c r="AM447" s="14"/>
      <c r="AN447" s="14">
        <v>0.174679604998567</v>
      </c>
      <c r="AO447" s="14">
        <v>0.17086335258376001</v>
      </c>
      <c r="AP447" s="14"/>
      <c r="AQ447" s="14">
        <v>0.16353455863257099</v>
      </c>
      <c r="AR447" s="14">
        <v>0.17395055785922101</v>
      </c>
      <c r="AS447" s="14"/>
      <c r="AT447" s="14">
        <v>9.3392114895409897E-2</v>
      </c>
      <c r="AU447" s="14">
        <v>0.21420800502080001</v>
      </c>
      <c r="AV447" s="14">
        <v>0.105417412240824</v>
      </c>
      <c r="AW447" s="14"/>
      <c r="AX447" s="14">
        <v>0.15002090210808999</v>
      </c>
    </row>
    <row r="448" spans="2:50" x14ac:dyDescent="0.3"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</row>
    <row r="449" spans="2:50" x14ac:dyDescent="0.3">
      <c r="B449" s="6" t="s">
        <v>94</v>
      </c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</row>
    <row r="450" spans="2:50" x14ac:dyDescent="0.3">
      <c r="B450" s="24" t="s">
        <v>82</v>
      </c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</row>
    <row r="451" spans="2:50" x14ac:dyDescent="0.3">
      <c r="B451" t="s">
        <v>220</v>
      </c>
      <c r="C451" s="14">
        <v>0.73076119313078003</v>
      </c>
      <c r="D451" s="14">
        <v>0.77372038478027605</v>
      </c>
      <c r="E451" s="14">
        <v>0.68959327301741602</v>
      </c>
      <c r="F451" s="14"/>
      <c r="G451" s="14">
        <v>0.67816563105453498</v>
      </c>
      <c r="H451" s="14">
        <v>0.64377978928616997</v>
      </c>
      <c r="I451" s="14">
        <v>0.67144810763770801</v>
      </c>
      <c r="J451" s="14">
        <v>0.71042838077039805</v>
      </c>
      <c r="K451" s="14">
        <v>0.76231890145292303</v>
      </c>
      <c r="L451" s="14">
        <v>0.87092206897858404</v>
      </c>
      <c r="M451" s="14"/>
      <c r="N451" s="14">
        <v>0.73764494135072101</v>
      </c>
      <c r="O451" s="14">
        <v>0.79134699371295203</v>
      </c>
      <c r="P451" s="14">
        <v>0.73453970967108695</v>
      </c>
      <c r="Q451" s="14">
        <v>0.69292526501257801</v>
      </c>
      <c r="R451" s="14"/>
      <c r="S451" s="14">
        <v>0.74783374302128902</v>
      </c>
      <c r="T451" s="14">
        <v>0.74345065335301397</v>
      </c>
      <c r="U451" s="14">
        <v>0.75345326479070596</v>
      </c>
      <c r="V451" s="14"/>
      <c r="W451" s="14">
        <v>0.76690610869950104</v>
      </c>
      <c r="X451" s="14">
        <v>0.78342859641862705</v>
      </c>
      <c r="Y451" s="14">
        <v>0.56823175885936295</v>
      </c>
      <c r="Z451" s="14"/>
      <c r="AA451" s="14">
        <v>0.44248464726877401</v>
      </c>
      <c r="AB451" s="14">
        <v>0.54434042027566698</v>
      </c>
      <c r="AC451" s="14">
        <v>0.67424908312391796</v>
      </c>
      <c r="AD451" s="14">
        <v>0.74782833552567995</v>
      </c>
      <c r="AE451" s="14">
        <v>0.75328515001565699</v>
      </c>
      <c r="AF451" s="14">
        <v>0.77266844970224602</v>
      </c>
      <c r="AG451" s="14">
        <v>0.79467789122700105</v>
      </c>
      <c r="AH451" s="14">
        <v>0.81513981253305201</v>
      </c>
      <c r="AI451" s="14">
        <v>0.87025363178622195</v>
      </c>
      <c r="AJ451" s="14">
        <v>0.87952226310537096</v>
      </c>
      <c r="AK451" s="14">
        <v>0.69442950238059198</v>
      </c>
      <c r="AL451" s="14">
        <v>0.63338247779100298</v>
      </c>
      <c r="AM451" s="14"/>
      <c r="AN451" s="14">
        <v>0.73262417147951397</v>
      </c>
      <c r="AO451" s="14">
        <v>0.72999149344191505</v>
      </c>
      <c r="AP451" s="14"/>
      <c r="AQ451" s="14">
        <v>0.76633014736983596</v>
      </c>
      <c r="AR451" s="14">
        <v>0.72245721525613404</v>
      </c>
      <c r="AS451" s="14"/>
      <c r="AT451" s="14">
        <v>0.82677440832417703</v>
      </c>
      <c r="AU451" s="14">
        <v>0.70107578782694802</v>
      </c>
      <c r="AV451" s="14">
        <v>0.75730746673832705</v>
      </c>
      <c r="AW451" s="14"/>
      <c r="AX451" s="14">
        <v>0.78552452282197904</v>
      </c>
    </row>
    <row r="452" spans="2:50" x14ac:dyDescent="0.3">
      <c r="B452" t="s">
        <v>221</v>
      </c>
      <c r="C452" s="14">
        <v>0.12662277782028</v>
      </c>
      <c r="D452" s="14">
        <v>0.14182018878017699</v>
      </c>
      <c r="E452" s="14">
        <v>0.11321605962817401</v>
      </c>
      <c r="F452" s="14"/>
      <c r="G452" s="14">
        <v>0.157760729783784</v>
      </c>
      <c r="H452" s="14">
        <v>0.21741148562274601</v>
      </c>
      <c r="I452" s="14">
        <v>0.162104409800365</v>
      </c>
      <c r="J452" s="14">
        <v>0.12192714418703</v>
      </c>
      <c r="K452" s="14">
        <v>7.6413336758935899E-2</v>
      </c>
      <c r="L452" s="14">
        <v>4.7398096907459497E-2</v>
      </c>
      <c r="M452" s="14"/>
      <c r="N452" s="14">
        <v>0.122238072612399</v>
      </c>
      <c r="O452" s="14">
        <v>8.5681357746894699E-2</v>
      </c>
      <c r="P452" s="14">
        <v>0.14950411905633601</v>
      </c>
      <c r="Q452" s="14">
        <v>0.13487920582888499</v>
      </c>
      <c r="R452" s="14"/>
      <c r="S452" s="14">
        <v>0.132916902720152</v>
      </c>
      <c r="T452" s="14">
        <v>0.141573113169537</v>
      </c>
      <c r="U452" s="14">
        <v>0.10727525979020899</v>
      </c>
      <c r="V452" s="14"/>
      <c r="W452" s="14">
        <v>0.135475562458786</v>
      </c>
      <c r="X452" s="14">
        <v>0.125190206651702</v>
      </c>
      <c r="Y452" s="14">
        <v>0.116860667187694</v>
      </c>
      <c r="Z452" s="14"/>
      <c r="AA452" s="14">
        <v>0.160123717709823</v>
      </c>
      <c r="AB452" s="14">
        <v>0.196527240172408</v>
      </c>
      <c r="AC452" s="14">
        <v>0.13003835775815001</v>
      </c>
      <c r="AD452" s="14">
        <v>8.8916800373787394E-2</v>
      </c>
      <c r="AE452" s="14">
        <v>0.12909669004185201</v>
      </c>
      <c r="AF452" s="14">
        <v>0.125181733942649</v>
      </c>
      <c r="AG452" s="14">
        <v>0.14553530114677399</v>
      </c>
      <c r="AH452" s="14">
        <v>0.12105996043025</v>
      </c>
      <c r="AI452" s="14">
        <v>9.8099415682555299E-2</v>
      </c>
      <c r="AJ452" s="14">
        <v>9.8006786167091894E-2</v>
      </c>
      <c r="AK452" s="14">
        <v>0</v>
      </c>
      <c r="AL452" s="14">
        <v>0.245426442851023</v>
      </c>
      <c r="AM452" s="14"/>
      <c r="AN452" s="14">
        <v>0.13477679041031601</v>
      </c>
      <c r="AO452" s="14">
        <v>0.123253902944294</v>
      </c>
      <c r="AP452" s="14"/>
      <c r="AQ452" s="14">
        <v>0.111978634573004</v>
      </c>
      <c r="AR452" s="14">
        <v>0.13004162001342401</v>
      </c>
      <c r="AS452" s="14"/>
      <c r="AT452" s="14">
        <v>8.3758677645681096E-2</v>
      </c>
      <c r="AU452" s="14">
        <v>0.121140891872603</v>
      </c>
      <c r="AV452" s="14">
        <v>0.173532316913074</v>
      </c>
      <c r="AW452" s="14"/>
      <c r="AX452" s="14">
        <v>0.101630955308789</v>
      </c>
    </row>
    <row r="453" spans="2:50" x14ac:dyDescent="0.3">
      <c r="B453" t="s">
        <v>79</v>
      </c>
      <c r="C453" s="14">
        <v>0.14261602904894</v>
      </c>
      <c r="D453" s="14">
        <v>8.4459426439547E-2</v>
      </c>
      <c r="E453" s="14">
        <v>0.19719066735440999</v>
      </c>
      <c r="F453" s="14"/>
      <c r="G453" s="14">
        <v>0.164073639161681</v>
      </c>
      <c r="H453" s="14">
        <v>0.138808725091084</v>
      </c>
      <c r="I453" s="14">
        <v>0.16644748256192601</v>
      </c>
      <c r="J453" s="14">
        <v>0.16764447504257099</v>
      </c>
      <c r="K453" s="14">
        <v>0.16126776178814101</v>
      </c>
      <c r="L453" s="14">
        <v>8.1679834113956296E-2</v>
      </c>
      <c r="M453" s="14"/>
      <c r="N453" s="14">
        <v>0.14011698603688</v>
      </c>
      <c r="O453" s="14">
        <v>0.12297164854015399</v>
      </c>
      <c r="P453" s="14">
        <v>0.115956171272577</v>
      </c>
      <c r="Q453" s="14">
        <v>0.172195529158537</v>
      </c>
      <c r="R453" s="14"/>
      <c r="S453" s="14">
        <v>0.11924935425855999</v>
      </c>
      <c r="T453" s="14">
        <v>0.11497623347744899</v>
      </c>
      <c r="U453" s="14">
        <v>0.13927147541908499</v>
      </c>
      <c r="V453" s="14"/>
      <c r="W453" s="14">
        <v>9.7618328841712093E-2</v>
      </c>
      <c r="X453" s="14">
        <v>9.1381196929670699E-2</v>
      </c>
      <c r="Y453" s="14">
        <v>0.314907573952943</v>
      </c>
      <c r="Z453" s="14"/>
      <c r="AA453" s="14">
        <v>0.39739163502140301</v>
      </c>
      <c r="AB453" s="14">
        <v>0.259132339551925</v>
      </c>
      <c r="AC453" s="14">
        <v>0.19571255911793201</v>
      </c>
      <c r="AD453" s="14">
        <v>0.163254864100532</v>
      </c>
      <c r="AE453" s="14">
        <v>0.117618159942491</v>
      </c>
      <c r="AF453" s="14">
        <v>0.10214981635510501</v>
      </c>
      <c r="AG453" s="14">
        <v>5.9786807626225E-2</v>
      </c>
      <c r="AH453" s="14">
        <v>6.3800227036697493E-2</v>
      </c>
      <c r="AI453" s="14">
        <v>3.1646952531222898E-2</v>
      </c>
      <c r="AJ453" s="14">
        <v>2.2470950727537398E-2</v>
      </c>
      <c r="AK453" s="14">
        <v>0.30557049761940802</v>
      </c>
      <c r="AL453" s="14">
        <v>0.121191079357974</v>
      </c>
      <c r="AM453" s="14"/>
      <c r="AN453" s="14">
        <v>0.13259903811016999</v>
      </c>
      <c r="AO453" s="14">
        <v>0.146754603613791</v>
      </c>
      <c r="AP453" s="14"/>
      <c r="AQ453" s="14">
        <v>0.121691218057159</v>
      </c>
      <c r="AR453" s="14">
        <v>0.147501164730441</v>
      </c>
      <c r="AS453" s="14"/>
      <c r="AT453" s="14">
        <v>8.9466914030141606E-2</v>
      </c>
      <c r="AU453" s="14">
        <v>0.17778332030044899</v>
      </c>
      <c r="AV453" s="14">
        <v>6.9160216348598799E-2</v>
      </c>
      <c r="AW453" s="14"/>
      <c r="AX453" s="14">
        <v>0.112844521869232</v>
      </c>
    </row>
    <row r="454" spans="2:50" x14ac:dyDescent="0.3"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</row>
    <row r="455" spans="2:50" x14ac:dyDescent="0.3">
      <c r="B455" s="6" t="s">
        <v>94</v>
      </c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</row>
    <row r="456" spans="2:50" x14ac:dyDescent="0.3">
      <c r="B456" s="24" t="s">
        <v>82</v>
      </c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</row>
    <row r="457" spans="2:50" x14ac:dyDescent="0.3">
      <c r="B457" t="s">
        <v>222</v>
      </c>
      <c r="C457" s="14">
        <v>0.39865979670762203</v>
      </c>
      <c r="D457" s="14">
        <v>0.48114333139235399</v>
      </c>
      <c r="E457" s="14">
        <v>0.32258496357731198</v>
      </c>
      <c r="F457" s="14"/>
      <c r="G457" s="14">
        <v>0.44175879619170599</v>
      </c>
      <c r="H457" s="14">
        <v>0.42553137387394602</v>
      </c>
      <c r="I457" s="14">
        <v>0.40509043526584898</v>
      </c>
      <c r="J457" s="14">
        <v>0.394823441570749</v>
      </c>
      <c r="K457" s="14">
        <v>0.34265167171316602</v>
      </c>
      <c r="L457" s="14">
        <v>0.39312299089878699</v>
      </c>
      <c r="M457" s="14"/>
      <c r="N457" s="14">
        <v>0.37610042736057803</v>
      </c>
      <c r="O457" s="14">
        <v>0.41279462251179699</v>
      </c>
      <c r="P457" s="14">
        <v>0.40335271198710299</v>
      </c>
      <c r="Q457" s="14">
        <v>0.39856934990346599</v>
      </c>
      <c r="R457" s="14"/>
      <c r="S457" s="14">
        <v>0.29058061262179102</v>
      </c>
      <c r="T457" s="14">
        <v>0.54809129297493198</v>
      </c>
      <c r="U457" s="14">
        <v>0.39778215163097802</v>
      </c>
      <c r="V457" s="14"/>
      <c r="W457" s="14">
        <v>0.564596332180333</v>
      </c>
      <c r="X457" s="14">
        <v>0.28226953030568103</v>
      </c>
      <c r="Y457" s="14">
        <v>0.32120525372370001</v>
      </c>
      <c r="Z457" s="14"/>
      <c r="AA457" s="14">
        <v>0.33073070783506903</v>
      </c>
      <c r="AB457" s="14">
        <v>0.32540427366051899</v>
      </c>
      <c r="AC457" s="14">
        <v>0.30760474009852201</v>
      </c>
      <c r="AD457" s="14">
        <v>0.367319457915945</v>
      </c>
      <c r="AE457" s="14">
        <v>0.41385826257702402</v>
      </c>
      <c r="AF457" s="14">
        <v>0.42374012628410301</v>
      </c>
      <c r="AG457" s="14">
        <v>0.46751684594728499</v>
      </c>
      <c r="AH457" s="14">
        <v>0.51049735526255402</v>
      </c>
      <c r="AI457" s="14">
        <v>0.39084019263693298</v>
      </c>
      <c r="AJ457" s="14">
        <v>0.53465016709394197</v>
      </c>
      <c r="AK457" s="14">
        <v>0.30306801068983102</v>
      </c>
      <c r="AL457" s="14">
        <v>0.51482092439014704</v>
      </c>
      <c r="AM457" s="14"/>
      <c r="AN457" s="14">
        <v>0.41412667114706703</v>
      </c>
      <c r="AO457" s="14">
        <v>0.39226957298234399</v>
      </c>
      <c r="AP457" s="14"/>
      <c r="AQ457" s="14">
        <v>0.39487649332519598</v>
      </c>
      <c r="AR457" s="14">
        <v>0.39954305201419099</v>
      </c>
      <c r="AS457" s="14"/>
      <c r="AT457" s="14">
        <v>0.26500058643599</v>
      </c>
      <c r="AU457" s="14">
        <v>0.35338967972979801</v>
      </c>
      <c r="AV457" s="14">
        <v>0.55797102551521005</v>
      </c>
      <c r="AW457" s="14"/>
      <c r="AX457" s="14">
        <v>0.47202487317484398</v>
      </c>
    </row>
    <row r="458" spans="2:50" x14ac:dyDescent="0.3">
      <c r="B458" t="s">
        <v>223</v>
      </c>
      <c r="C458" s="14">
        <v>0.32879659459083899</v>
      </c>
      <c r="D458" s="14">
        <v>0.33160054439202802</v>
      </c>
      <c r="E458" s="14">
        <v>0.32518899056591299</v>
      </c>
      <c r="F458" s="14"/>
      <c r="G458" s="14">
        <v>0.30285141091310502</v>
      </c>
      <c r="H458" s="14">
        <v>0.36299020383441699</v>
      </c>
      <c r="I458" s="14">
        <v>0.36246042631045799</v>
      </c>
      <c r="J458" s="14">
        <v>0.302646389423192</v>
      </c>
      <c r="K458" s="14">
        <v>0.32652553195791201</v>
      </c>
      <c r="L458" s="14">
        <v>0.31013708151533897</v>
      </c>
      <c r="M458" s="14"/>
      <c r="N458" s="14">
        <v>0.35540967882893398</v>
      </c>
      <c r="O458" s="14">
        <v>0.32535906917651303</v>
      </c>
      <c r="P458" s="14">
        <v>0.35148847872059003</v>
      </c>
      <c r="Q458" s="14">
        <v>0.30282447506387</v>
      </c>
      <c r="R458" s="14"/>
      <c r="S458" s="14">
        <v>0.45465761078933098</v>
      </c>
      <c r="T458" s="14">
        <v>0.224869307805207</v>
      </c>
      <c r="U458" s="14">
        <v>0.31344023739573501</v>
      </c>
      <c r="V458" s="14"/>
      <c r="W458" s="14">
        <v>0.23763373971628299</v>
      </c>
      <c r="X458" s="14">
        <v>0.46599996194255999</v>
      </c>
      <c r="Y458" s="14">
        <v>0.22600294368158799</v>
      </c>
      <c r="Z458" s="14"/>
      <c r="AA458" s="14">
        <v>0.15767171316194001</v>
      </c>
      <c r="AB458" s="14">
        <v>0.27146130800192603</v>
      </c>
      <c r="AC458" s="14">
        <v>0.36399812711477902</v>
      </c>
      <c r="AD458" s="14">
        <v>0.329675618577776</v>
      </c>
      <c r="AE458" s="14">
        <v>0.35444558555824801</v>
      </c>
      <c r="AF458" s="14">
        <v>0.34260072904761801</v>
      </c>
      <c r="AG458" s="14">
        <v>0.32179154511999802</v>
      </c>
      <c r="AH458" s="14">
        <v>0.35762141730518299</v>
      </c>
      <c r="AI458" s="14">
        <v>0.463579926660667</v>
      </c>
      <c r="AJ458" s="14">
        <v>0.28202979447965298</v>
      </c>
      <c r="AK458" s="14">
        <v>0.33249801465242301</v>
      </c>
      <c r="AL458" s="14">
        <v>0.247663198257534</v>
      </c>
      <c r="AM458" s="14"/>
      <c r="AN458" s="14">
        <v>0.332739588350908</v>
      </c>
      <c r="AO458" s="14">
        <v>0.32716752516424802</v>
      </c>
      <c r="AP458" s="14"/>
      <c r="AQ458" s="14">
        <v>0.34161994014972902</v>
      </c>
      <c r="AR458" s="14">
        <v>0.32580283837624002</v>
      </c>
      <c r="AS458" s="14"/>
      <c r="AT458" s="14">
        <v>0.48270719080520902</v>
      </c>
      <c r="AU458" s="14">
        <v>0.32104942107143097</v>
      </c>
      <c r="AV458" s="14">
        <v>0.26718153517882398</v>
      </c>
      <c r="AW458" s="14"/>
      <c r="AX458" s="14">
        <v>0.32074038485609402</v>
      </c>
    </row>
    <row r="459" spans="2:50" x14ac:dyDescent="0.3">
      <c r="B459" t="s">
        <v>79</v>
      </c>
      <c r="C459" s="14">
        <v>0.27254360870153899</v>
      </c>
      <c r="D459" s="14">
        <v>0.18725612421561699</v>
      </c>
      <c r="E459" s="14">
        <v>0.35222604585677503</v>
      </c>
      <c r="F459" s="14"/>
      <c r="G459" s="14">
        <v>0.25538979289518898</v>
      </c>
      <c r="H459" s="14">
        <v>0.21147842229163699</v>
      </c>
      <c r="I459" s="14">
        <v>0.232449138423692</v>
      </c>
      <c r="J459" s="14">
        <v>0.30253016900606</v>
      </c>
      <c r="K459" s="14">
        <v>0.33082279632892098</v>
      </c>
      <c r="L459" s="14">
        <v>0.29673992758587397</v>
      </c>
      <c r="M459" s="14"/>
      <c r="N459" s="14">
        <v>0.26848989381048799</v>
      </c>
      <c r="O459" s="14">
        <v>0.26184630831168998</v>
      </c>
      <c r="P459" s="14">
        <v>0.24515880929230799</v>
      </c>
      <c r="Q459" s="14">
        <v>0.29860617503266401</v>
      </c>
      <c r="R459" s="14"/>
      <c r="S459" s="14">
        <v>0.254761776588878</v>
      </c>
      <c r="T459" s="14">
        <v>0.22703939921986099</v>
      </c>
      <c r="U459" s="14">
        <v>0.28877761097328702</v>
      </c>
      <c r="V459" s="14"/>
      <c r="W459" s="14">
        <v>0.19776992810338401</v>
      </c>
      <c r="X459" s="14">
        <v>0.25173050775175898</v>
      </c>
      <c r="Y459" s="14">
        <v>0.45279180259471202</v>
      </c>
      <c r="Z459" s="14"/>
      <c r="AA459" s="14">
        <v>0.51159757900299097</v>
      </c>
      <c r="AB459" s="14">
        <v>0.40313441833755498</v>
      </c>
      <c r="AC459" s="14">
        <v>0.32839713278669902</v>
      </c>
      <c r="AD459" s="14">
        <v>0.303004923506278</v>
      </c>
      <c r="AE459" s="14">
        <v>0.231696151864728</v>
      </c>
      <c r="AF459" s="14">
        <v>0.233659144668279</v>
      </c>
      <c r="AG459" s="14">
        <v>0.21069160893271699</v>
      </c>
      <c r="AH459" s="14">
        <v>0.13188122743226299</v>
      </c>
      <c r="AI459" s="14">
        <v>0.14557988070239999</v>
      </c>
      <c r="AJ459" s="14">
        <v>0.18332003842640399</v>
      </c>
      <c r="AK459" s="14">
        <v>0.36443397465774602</v>
      </c>
      <c r="AL459" s="14">
        <v>0.23751587735231999</v>
      </c>
      <c r="AM459" s="14"/>
      <c r="AN459" s="14">
        <v>0.25313374050202497</v>
      </c>
      <c r="AO459" s="14">
        <v>0.28056290185340899</v>
      </c>
      <c r="AP459" s="14"/>
      <c r="AQ459" s="14">
        <v>0.26350356652507501</v>
      </c>
      <c r="AR459" s="14">
        <v>0.27465410960956999</v>
      </c>
      <c r="AS459" s="14"/>
      <c r="AT459" s="14">
        <v>0.25229222275880098</v>
      </c>
      <c r="AU459" s="14">
        <v>0.32556089919877201</v>
      </c>
      <c r="AV459" s="14">
        <v>0.174847439305966</v>
      </c>
      <c r="AW459" s="14"/>
      <c r="AX459" s="14">
        <v>0.207234741969061</v>
      </c>
    </row>
    <row r="460" spans="2:50" x14ac:dyDescent="0.3"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</row>
    <row r="461" spans="2:50" x14ac:dyDescent="0.3">
      <c r="B461" s="6" t="s">
        <v>94</v>
      </c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</row>
    <row r="462" spans="2:50" x14ac:dyDescent="0.3">
      <c r="B462" s="24" t="s">
        <v>82</v>
      </c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</row>
    <row r="463" spans="2:50" x14ac:dyDescent="0.3">
      <c r="B463" t="s">
        <v>224</v>
      </c>
      <c r="C463" s="14">
        <v>5.3615635731434699E-2</v>
      </c>
      <c r="D463" s="14">
        <v>5.8979580537410203E-2</v>
      </c>
      <c r="E463" s="14">
        <v>4.8954613523449202E-2</v>
      </c>
      <c r="F463" s="14"/>
      <c r="G463" s="14">
        <v>7.9745752096051906E-2</v>
      </c>
      <c r="H463" s="14">
        <v>8.2883094250635198E-2</v>
      </c>
      <c r="I463" s="14">
        <v>5.8686596461949798E-2</v>
      </c>
      <c r="J463" s="14">
        <v>5.4405370335089097E-2</v>
      </c>
      <c r="K463" s="14">
        <v>3.1260040976276902E-2</v>
      </c>
      <c r="L463" s="14">
        <v>2.6923960057950599E-2</v>
      </c>
      <c r="M463" s="14"/>
      <c r="N463" s="14">
        <v>3.9094735039763698E-2</v>
      </c>
      <c r="O463" s="14">
        <v>4.0582015304005799E-2</v>
      </c>
      <c r="P463" s="14">
        <v>7.09917560306349E-2</v>
      </c>
      <c r="Q463" s="14">
        <v>5.55688665127353E-2</v>
      </c>
      <c r="R463" s="14"/>
      <c r="S463" s="14">
        <v>5.3042276890077802E-2</v>
      </c>
      <c r="T463" s="14">
        <v>6.42167150541436E-2</v>
      </c>
      <c r="U463" s="14">
        <v>4.6949591521997999E-2</v>
      </c>
      <c r="V463" s="14"/>
      <c r="W463" s="14">
        <v>6.2726601263992002E-2</v>
      </c>
      <c r="X463" s="14">
        <v>4.02403067025442E-2</v>
      </c>
      <c r="Y463" s="14">
        <v>6.6680167594845505E-2</v>
      </c>
      <c r="Z463" s="14"/>
      <c r="AA463" s="14">
        <v>2.3846317124945001E-2</v>
      </c>
      <c r="AB463" s="14">
        <v>6.9340620494669297E-2</v>
      </c>
      <c r="AC463" s="14">
        <v>9.0609882748588694E-2</v>
      </c>
      <c r="AD463" s="14">
        <v>4.1977985480619602E-2</v>
      </c>
      <c r="AE463" s="14">
        <v>5.1348964980988801E-2</v>
      </c>
      <c r="AF463" s="14">
        <v>5.3546558813532402E-2</v>
      </c>
      <c r="AG463" s="14">
        <v>4.4716630979483002E-2</v>
      </c>
      <c r="AH463" s="14">
        <v>6.5871880499494107E-2</v>
      </c>
      <c r="AI463" s="14">
        <v>7.9536174299868007E-2</v>
      </c>
      <c r="AJ463" s="14">
        <v>1.55914804416236E-2</v>
      </c>
      <c r="AK463" s="14">
        <v>0</v>
      </c>
      <c r="AL463" s="14">
        <v>0</v>
      </c>
      <c r="AM463" s="14"/>
      <c r="AN463" s="14">
        <v>4.5613271695331102E-2</v>
      </c>
      <c r="AO463" s="14">
        <v>5.6921856178366897E-2</v>
      </c>
      <c r="AP463" s="14"/>
      <c r="AQ463" s="14">
        <v>4.3311184325901898E-2</v>
      </c>
      <c r="AR463" s="14">
        <v>5.60213273890195E-2</v>
      </c>
      <c r="AS463" s="14"/>
      <c r="AT463" s="14">
        <v>2.4173395971729201E-2</v>
      </c>
      <c r="AU463" s="14">
        <v>5.07128773986944E-2</v>
      </c>
      <c r="AV463" s="14">
        <v>7.62496322672465E-2</v>
      </c>
      <c r="AW463" s="14"/>
      <c r="AX463" s="14">
        <v>0.112742453115676</v>
      </c>
    </row>
    <row r="464" spans="2:50" x14ac:dyDescent="0.3">
      <c r="B464" t="s">
        <v>225</v>
      </c>
      <c r="C464" s="14">
        <v>0.40077831340188902</v>
      </c>
      <c r="D464" s="14">
        <v>0.44126218041358201</v>
      </c>
      <c r="E464" s="14">
        <v>0.36429757590799799</v>
      </c>
      <c r="F464" s="14"/>
      <c r="G464" s="14">
        <v>0.44793886527539301</v>
      </c>
      <c r="H464" s="14">
        <v>0.44410387193512602</v>
      </c>
      <c r="I464" s="14">
        <v>0.40259444886704598</v>
      </c>
      <c r="J464" s="14">
        <v>0.36530045573323</v>
      </c>
      <c r="K464" s="14">
        <v>0.34698421771269899</v>
      </c>
      <c r="L464" s="14">
        <v>0.40476604186700399</v>
      </c>
      <c r="M464" s="14"/>
      <c r="N464" s="14">
        <v>0.39531299051336299</v>
      </c>
      <c r="O464" s="14">
        <v>0.427958813226058</v>
      </c>
      <c r="P464" s="14">
        <v>0.37159648120597299</v>
      </c>
      <c r="Q464" s="14">
        <v>0.40867205265343298</v>
      </c>
      <c r="R464" s="14"/>
      <c r="S464" s="14">
        <v>0.35298958339568998</v>
      </c>
      <c r="T464" s="14">
        <v>0.47807650974511501</v>
      </c>
      <c r="U464" s="14">
        <v>0.40214150398736698</v>
      </c>
      <c r="V464" s="14"/>
      <c r="W464" s="14">
        <v>0.48249771237915501</v>
      </c>
      <c r="X464" s="14">
        <v>0.363229742774002</v>
      </c>
      <c r="Y464" s="14">
        <v>0.32676649790373902</v>
      </c>
      <c r="Z464" s="14"/>
      <c r="AA464" s="14">
        <v>0.389894326785789</v>
      </c>
      <c r="AB464" s="14">
        <v>0.349710684276752</v>
      </c>
      <c r="AC464" s="14">
        <v>0.34712939382824898</v>
      </c>
      <c r="AD464" s="14">
        <v>0.38353967183113602</v>
      </c>
      <c r="AE464" s="14">
        <v>0.41313226178884099</v>
      </c>
      <c r="AF464" s="14">
        <v>0.43843315993775001</v>
      </c>
      <c r="AG464" s="14">
        <v>0.448823499199757</v>
      </c>
      <c r="AH464" s="14">
        <v>0.467023877836028</v>
      </c>
      <c r="AI464" s="14">
        <v>0.29988787863114302</v>
      </c>
      <c r="AJ464" s="14">
        <v>0.45045271420764699</v>
      </c>
      <c r="AK464" s="14">
        <v>0.30306801068983102</v>
      </c>
      <c r="AL464" s="14">
        <v>0.50850307774813996</v>
      </c>
      <c r="AM464" s="14"/>
      <c r="AN464" s="14">
        <v>0.37296368683602199</v>
      </c>
      <c r="AO464" s="14">
        <v>0.412270078417946</v>
      </c>
      <c r="AP464" s="14"/>
      <c r="AQ464" s="14">
        <v>0.44004254294391998</v>
      </c>
      <c r="AR464" s="14">
        <v>0.39161163137939498</v>
      </c>
      <c r="AS464" s="14"/>
      <c r="AT464" s="14">
        <v>0.355399428192607</v>
      </c>
      <c r="AU464" s="14">
        <v>0.38817446654726601</v>
      </c>
      <c r="AV464" s="14">
        <v>0.47705114703756502</v>
      </c>
      <c r="AW464" s="14"/>
      <c r="AX464" s="14">
        <v>0.45019529678193998</v>
      </c>
    </row>
    <row r="465" spans="2:50" x14ac:dyDescent="0.3">
      <c r="B465" t="s">
        <v>226</v>
      </c>
      <c r="C465" s="14">
        <v>0.35711134788715798</v>
      </c>
      <c r="D465" s="14">
        <v>0.39226533315783502</v>
      </c>
      <c r="E465" s="14">
        <v>0.32260849565328098</v>
      </c>
      <c r="F465" s="14"/>
      <c r="G465" s="14">
        <v>0.24729479579586899</v>
      </c>
      <c r="H465" s="14">
        <v>0.309367421889502</v>
      </c>
      <c r="I465" s="14">
        <v>0.36635605067947102</v>
      </c>
      <c r="J465" s="14">
        <v>0.35136865578320797</v>
      </c>
      <c r="K465" s="14">
        <v>0.37896869023436602</v>
      </c>
      <c r="L465" s="14">
        <v>0.440154333378389</v>
      </c>
      <c r="M465" s="14"/>
      <c r="N465" s="14">
        <v>0.38182891984575701</v>
      </c>
      <c r="O465" s="14">
        <v>0.32251700176571702</v>
      </c>
      <c r="P465" s="14">
        <v>0.40653160440083103</v>
      </c>
      <c r="Q465" s="14">
        <v>0.33045319912219601</v>
      </c>
      <c r="R465" s="14"/>
      <c r="S465" s="14">
        <v>0.42818103224061799</v>
      </c>
      <c r="T465" s="14">
        <v>0.32121105922969501</v>
      </c>
      <c r="U465" s="14">
        <v>0.33636248423352</v>
      </c>
      <c r="V465" s="14"/>
      <c r="W465" s="14">
        <v>0.32529265649272998</v>
      </c>
      <c r="X465" s="14">
        <v>0.44502465978351102</v>
      </c>
      <c r="Y465" s="14">
        <v>0.22428921882246899</v>
      </c>
      <c r="Z465" s="14"/>
      <c r="AA465" s="14">
        <v>0.11453449879432399</v>
      </c>
      <c r="AB465" s="14">
        <v>0.26739251560706001</v>
      </c>
      <c r="AC465" s="14">
        <v>0.33717003487830899</v>
      </c>
      <c r="AD465" s="14">
        <v>0.33006069625039303</v>
      </c>
      <c r="AE465" s="14">
        <v>0.39311645279463497</v>
      </c>
      <c r="AF465" s="14">
        <v>0.353064619161995</v>
      </c>
      <c r="AG465" s="14">
        <v>0.412119670558388</v>
      </c>
      <c r="AH465" s="14">
        <v>0.42733564926810502</v>
      </c>
      <c r="AI465" s="14">
        <v>0.54944957601274302</v>
      </c>
      <c r="AJ465" s="14">
        <v>0.442304909982287</v>
      </c>
      <c r="AK465" s="14">
        <v>0.33249801465242301</v>
      </c>
      <c r="AL465" s="14">
        <v>0.37030584289388602</v>
      </c>
      <c r="AM465" s="14"/>
      <c r="AN465" s="14">
        <v>0.40094691327154403</v>
      </c>
      <c r="AO465" s="14">
        <v>0.33900044441878102</v>
      </c>
      <c r="AP465" s="14"/>
      <c r="AQ465" s="14">
        <v>0.330438268093253</v>
      </c>
      <c r="AR465" s="14">
        <v>0.36333848245424799</v>
      </c>
      <c r="AS465" s="14"/>
      <c r="AT465" s="14">
        <v>0.46545346227523199</v>
      </c>
      <c r="AU465" s="14">
        <v>0.33886799115426502</v>
      </c>
      <c r="AV465" s="14">
        <v>0.34622207460016602</v>
      </c>
      <c r="AW465" s="14"/>
      <c r="AX465" s="14">
        <v>0.245407562545014</v>
      </c>
    </row>
    <row r="466" spans="2:50" x14ac:dyDescent="0.3">
      <c r="B466" t="s">
        <v>79</v>
      </c>
      <c r="C466" s="14">
        <v>0.18849470297951801</v>
      </c>
      <c r="D466" s="14">
        <v>0.107492905891173</v>
      </c>
      <c r="E466" s="14">
        <v>0.26413931491527198</v>
      </c>
      <c r="F466" s="14"/>
      <c r="G466" s="14">
        <v>0.225020586832686</v>
      </c>
      <c r="H466" s="14">
        <v>0.16364561192473701</v>
      </c>
      <c r="I466" s="14">
        <v>0.17236290399153401</v>
      </c>
      <c r="J466" s="14">
        <v>0.22892551814847301</v>
      </c>
      <c r="K466" s="14">
        <v>0.24278705107665799</v>
      </c>
      <c r="L466" s="14">
        <v>0.12815566469665701</v>
      </c>
      <c r="M466" s="14"/>
      <c r="N466" s="14">
        <v>0.18376335460111601</v>
      </c>
      <c r="O466" s="14">
        <v>0.208942169704219</v>
      </c>
      <c r="P466" s="14">
        <v>0.15088015836256199</v>
      </c>
      <c r="Q466" s="14">
        <v>0.205305881711636</v>
      </c>
      <c r="R466" s="14"/>
      <c r="S466" s="14">
        <v>0.165787107473615</v>
      </c>
      <c r="T466" s="14">
        <v>0.13649571597104601</v>
      </c>
      <c r="U466" s="14">
        <v>0.21454642025711501</v>
      </c>
      <c r="V466" s="14"/>
      <c r="W466" s="14">
        <v>0.12948302986412299</v>
      </c>
      <c r="X466" s="14">
        <v>0.15150529073994301</v>
      </c>
      <c r="Y466" s="14">
        <v>0.38226411567894703</v>
      </c>
      <c r="Z466" s="14"/>
      <c r="AA466" s="14">
        <v>0.47172485729494201</v>
      </c>
      <c r="AB466" s="14">
        <v>0.31355617962151999</v>
      </c>
      <c r="AC466" s="14">
        <v>0.22509068854485301</v>
      </c>
      <c r="AD466" s="14">
        <v>0.244421646437851</v>
      </c>
      <c r="AE466" s="14">
        <v>0.142402320435535</v>
      </c>
      <c r="AF466" s="14">
        <v>0.15495566208672201</v>
      </c>
      <c r="AG466" s="14">
        <v>9.4340199262372498E-2</v>
      </c>
      <c r="AH466" s="14">
        <v>3.97685923963726E-2</v>
      </c>
      <c r="AI466" s="14">
        <v>7.1126371056245696E-2</v>
      </c>
      <c r="AJ466" s="14">
        <v>9.1650895368442203E-2</v>
      </c>
      <c r="AK466" s="14">
        <v>0.36443397465774602</v>
      </c>
      <c r="AL466" s="14">
        <v>0.121191079357974</v>
      </c>
      <c r="AM466" s="14"/>
      <c r="AN466" s="14">
        <v>0.18047612819710199</v>
      </c>
      <c r="AO466" s="14">
        <v>0.191807620984906</v>
      </c>
      <c r="AP466" s="14"/>
      <c r="AQ466" s="14">
        <v>0.18620800463692599</v>
      </c>
      <c r="AR466" s="14">
        <v>0.18902855877733701</v>
      </c>
      <c r="AS466" s="14"/>
      <c r="AT466" s="14">
        <v>0.15497371356043199</v>
      </c>
      <c r="AU466" s="14">
        <v>0.22224466489977501</v>
      </c>
      <c r="AV466" s="14">
        <v>0.10047714609502199</v>
      </c>
      <c r="AW466" s="14"/>
      <c r="AX466" s="14">
        <v>0.19165468755737</v>
      </c>
    </row>
    <row r="467" spans="2:50" x14ac:dyDescent="0.3"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</row>
    <row r="468" spans="2:50" x14ac:dyDescent="0.3">
      <c r="B468" s="6" t="s">
        <v>230</v>
      </c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</row>
    <row r="469" spans="2:50" x14ac:dyDescent="0.3">
      <c r="B469" s="24" t="s">
        <v>82</v>
      </c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</row>
    <row r="470" spans="2:50" x14ac:dyDescent="0.3">
      <c r="B470" t="s">
        <v>227</v>
      </c>
      <c r="C470" s="14">
        <v>0.21357724090739499</v>
      </c>
      <c r="D470" s="14">
        <v>0.25677064650826098</v>
      </c>
      <c r="E470" s="14">
        <v>0.17303968223650301</v>
      </c>
      <c r="F470" s="14"/>
      <c r="G470" s="14">
        <v>0.16868437949142501</v>
      </c>
      <c r="H470" s="14">
        <v>0.19537802243642099</v>
      </c>
      <c r="I470" s="14">
        <v>0.23279620196821599</v>
      </c>
      <c r="J470" s="14">
        <v>0.21983282506259899</v>
      </c>
      <c r="K470" s="14">
        <v>0.22302306821877199</v>
      </c>
      <c r="L470" s="14">
        <v>0.227565859978796</v>
      </c>
      <c r="M470" s="14"/>
      <c r="N470" s="14">
        <v>0.226466753175807</v>
      </c>
      <c r="O470" s="14">
        <v>0.19329754210677699</v>
      </c>
      <c r="P470" s="14">
        <v>0.222213235532014</v>
      </c>
      <c r="Q470" s="14">
        <v>0.21243948465328599</v>
      </c>
      <c r="R470" s="14"/>
      <c r="S470" s="14">
        <v>0.151333846395725</v>
      </c>
      <c r="T470" s="14">
        <v>0.30443528346786303</v>
      </c>
      <c r="U470" s="14">
        <v>0.217455381808041</v>
      </c>
      <c r="V470" s="14"/>
      <c r="W470" s="14">
        <v>0.32171379824887297</v>
      </c>
      <c r="X470" s="14">
        <v>0.142542747380874</v>
      </c>
      <c r="Y470" s="14">
        <v>0.16708015816732</v>
      </c>
      <c r="Z470" s="14"/>
      <c r="AA470" s="14">
        <v>0.21798579539516499</v>
      </c>
      <c r="AB470" s="14">
        <v>0.132654410110631</v>
      </c>
      <c r="AC470" s="14">
        <v>0.15677370638646401</v>
      </c>
      <c r="AD470" s="14">
        <v>0.20465710810840501</v>
      </c>
      <c r="AE470" s="14">
        <v>0.23785644913175599</v>
      </c>
      <c r="AF470" s="14">
        <v>0.245307490395579</v>
      </c>
      <c r="AG470" s="14">
        <v>0.229788206116918</v>
      </c>
      <c r="AH470" s="14">
        <v>0.29846060719969703</v>
      </c>
      <c r="AI470" s="14">
        <v>0.20278882685089999</v>
      </c>
      <c r="AJ470" s="14">
        <v>0.28229053937493198</v>
      </c>
      <c r="AK470" s="14">
        <v>0</v>
      </c>
      <c r="AL470" s="14">
        <v>0.24847387469149601</v>
      </c>
      <c r="AM470" s="14"/>
      <c r="AN470" s="14">
        <v>0.21314856175584301</v>
      </c>
      <c r="AO470" s="14">
        <v>0.21375435204225901</v>
      </c>
      <c r="AP470" s="14"/>
      <c r="AQ470" s="14">
        <v>0.173822195108155</v>
      </c>
      <c r="AR470" s="14">
        <v>0.222858509580736</v>
      </c>
      <c r="AS470" s="14"/>
      <c r="AT470" s="14">
        <v>0.12931751138424699</v>
      </c>
      <c r="AU470" s="14">
        <v>0.17217540153511501</v>
      </c>
      <c r="AV470" s="14">
        <v>0.32458326768318702</v>
      </c>
      <c r="AW470" s="14"/>
      <c r="AX470" s="14">
        <v>0.28621304989365898</v>
      </c>
    </row>
    <row r="471" spans="2:50" x14ac:dyDescent="0.3">
      <c r="B471" t="s">
        <v>228</v>
      </c>
      <c r="C471" s="14">
        <v>0.30434349939392602</v>
      </c>
      <c r="D471" s="14">
        <v>0.316388770031508</v>
      </c>
      <c r="E471" s="14">
        <v>0.29328760645802299</v>
      </c>
      <c r="F471" s="14"/>
      <c r="G471" s="14">
        <v>0.30957660141335502</v>
      </c>
      <c r="H471" s="14">
        <v>0.31381540446803402</v>
      </c>
      <c r="I471" s="14">
        <v>0.360178686549253</v>
      </c>
      <c r="J471" s="14">
        <v>0.297273856472272</v>
      </c>
      <c r="K471" s="14">
        <v>0.269494092474729</v>
      </c>
      <c r="L471" s="14">
        <v>0.28280527532807598</v>
      </c>
      <c r="M471" s="14"/>
      <c r="N471" s="14">
        <v>0.34450391873087399</v>
      </c>
      <c r="O471" s="14">
        <v>0.31398835623663401</v>
      </c>
      <c r="P471" s="14">
        <v>0.27795359798428598</v>
      </c>
      <c r="Q471" s="14">
        <v>0.29827199016388301</v>
      </c>
      <c r="R471" s="14"/>
      <c r="S471" s="14">
        <v>0.354944432606769</v>
      </c>
      <c r="T471" s="14">
        <v>0.291152540108708</v>
      </c>
      <c r="U471" s="14">
        <v>0.27325073924969001</v>
      </c>
      <c r="V471" s="14"/>
      <c r="W471" s="14">
        <v>0.29149741901546</v>
      </c>
      <c r="X471" s="14">
        <v>0.35765530272945301</v>
      </c>
      <c r="Y471" s="14">
        <v>0.21825127930004601</v>
      </c>
      <c r="Z471" s="14"/>
      <c r="AA471" s="14">
        <v>0.108042731979917</v>
      </c>
      <c r="AB471" s="14">
        <v>0.28770804338774603</v>
      </c>
      <c r="AC471" s="14">
        <v>0.30956790379322002</v>
      </c>
      <c r="AD471" s="14">
        <v>0.30884815445134001</v>
      </c>
      <c r="AE471" s="14">
        <v>0.32542263211258698</v>
      </c>
      <c r="AF471" s="14">
        <v>0.30815232535807902</v>
      </c>
      <c r="AG471" s="14">
        <v>0.34387765365261902</v>
      </c>
      <c r="AH471" s="14">
        <v>0.328637879241787</v>
      </c>
      <c r="AI471" s="14">
        <v>0.28146179573771002</v>
      </c>
      <c r="AJ471" s="14">
        <v>0.25221032119515002</v>
      </c>
      <c r="AK471" s="14">
        <v>0.19036595080997001</v>
      </c>
      <c r="AL471" s="14">
        <v>0.382671847692996</v>
      </c>
      <c r="AM471" s="14"/>
      <c r="AN471" s="14">
        <v>0.28140713704293402</v>
      </c>
      <c r="AO471" s="14">
        <v>0.31381978288227702</v>
      </c>
      <c r="AP471" s="14"/>
      <c r="AQ471" s="14">
        <v>0.33038888021702401</v>
      </c>
      <c r="AR471" s="14">
        <v>0.29826290830771801</v>
      </c>
      <c r="AS471" s="14"/>
      <c r="AT471" s="14">
        <v>0.32999032221305802</v>
      </c>
      <c r="AU471" s="14">
        <v>0.32649518999635302</v>
      </c>
      <c r="AV471" s="14">
        <v>0.29006533692297498</v>
      </c>
      <c r="AW471" s="14"/>
      <c r="AX471" s="14">
        <v>0.31908028594941401</v>
      </c>
    </row>
    <row r="472" spans="2:50" x14ac:dyDescent="0.3">
      <c r="B472" t="s">
        <v>229</v>
      </c>
      <c r="C472" s="14">
        <v>0.181934137545506</v>
      </c>
      <c r="D472" s="14">
        <v>0.213943682668809</v>
      </c>
      <c r="E472" s="14">
        <v>0.153022833148865</v>
      </c>
      <c r="F472" s="14"/>
      <c r="G472" s="14">
        <v>0.22345064572290599</v>
      </c>
      <c r="H472" s="14">
        <v>0.23113956195643101</v>
      </c>
      <c r="I472" s="14">
        <v>0.16734968039151399</v>
      </c>
      <c r="J472" s="14">
        <v>0.179010181202615</v>
      </c>
      <c r="K472" s="14">
        <v>0.177957917371805</v>
      </c>
      <c r="L472" s="14">
        <v>0.13321363558576799</v>
      </c>
      <c r="M472" s="14"/>
      <c r="N472" s="14">
        <v>0.15828563389505601</v>
      </c>
      <c r="O472" s="14">
        <v>0.173425057469238</v>
      </c>
      <c r="P472" s="14">
        <v>0.22055818963326401</v>
      </c>
      <c r="Q472" s="14">
        <v>0.171408386003228</v>
      </c>
      <c r="R472" s="14"/>
      <c r="S472" s="14">
        <v>0.205186299967208</v>
      </c>
      <c r="T472" s="14">
        <v>0.17011367223638099</v>
      </c>
      <c r="U472" s="14">
        <v>0.16346276327676601</v>
      </c>
      <c r="V472" s="14"/>
      <c r="W472" s="14">
        <v>0.167861390061566</v>
      </c>
      <c r="X472" s="14">
        <v>0.20843620511408101</v>
      </c>
      <c r="Y472" s="14">
        <v>0.14818627124425801</v>
      </c>
      <c r="Z472" s="14"/>
      <c r="AA472" s="14">
        <v>0.20224661532997601</v>
      </c>
      <c r="AB472" s="14">
        <v>0.19512826490756599</v>
      </c>
      <c r="AC472" s="14">
        <v>0.159818917185443</v>
      </c>
      <c r="AD472" s="14">
        <v>0.12386396489261001</v>
      </c>
      <c r="AE472" s="14">
        <v>0.18174441283044601</v>
      </c>
      <c r="AF472" s="14">
        <v>0.173409533087998</v>
      </c>
      <c r="AG472" s="14">
        <v>0.23750434197734799</v>
      </c>
      <c r="AH472" s="14">
        <v>0.21695385463386199</v>
      </c>
      <c r="AI472" s="14">
        <v>0.24752395584235301</v>
      </c>
      <c r="AJ472" s="14">
        <v>0.25936480438143</v>
      </c>
      <c r="AK472" s="14">
        <v>0.421544245802705</v>
      </c>
      <c r="AL472" s="14">
        <v>0.247663198257534</v>
      </c>
      <c r="AM472" s="14"/>
      <c r="AN472" s="14">
        <v>0.198483846508613</v>
      </c>
      <c r="AO472" s="14">
        <v>0.17509653481739501</v>
      </c>
      <c r="AP472" s="14"/>
      <c r="AQ472" s="14">
        <v>0.185751527543252</v>
      </c>
      <c r="AR472" s="14">
        <v>0.18104292432998301</v>
      </c>
      <c r="AS472" s="14"/>
      <c r="AT472" s="14">
        <v>0.19700736209014599</v>
      </c>
      <c r="AU472" s="14">
        <v>0.17359978403685</v>
      </c>
      <c r="AV472" s="14">
        <v>0.198216651432358</v>
      </c>
      <c r="AW472" s="14"/>
      <c r="AX472" s="14">
        <v>0.15295709906399299</v>
      </c>
    </row>
    <row r="473" spans="2:50" x14ac:dyDescent="0.3">
      <c r="B473" t="s">
        <v>105</v>
      </c>
      <c r="C473" s="14">
        <v>0.30014512215317302</v>
      </c>
      <c r="D473" s="14">
        <v>0.21289690079142101</v>
      </c>
      <c r="E473" s="14">
        <v>0.380649878156609</v>
      </c>
      <c r="F473" s="14"/>
      <c r="G473" s="14">
        <v>0.29828837337231401</v>
      </c>
      <c r="H473" s="14">
        <v>0.259667011139114</v>
      </c>
      <c r="I473" s="14">
        <v>0.23967543109101599</v>
      </c>
      <c r="J473" s="14">
        <v>0.30388313726251398</v>
      </c>
      <c r="K473" s="14">
        <v>0.32952492193469302</v>
      </c>
      <c r="L473" s="14">
        <v>0.35641522910736001</v>
      </c>
      <c r="M473" s="14"/>
      <c r="N473" s="14">
        <v>0.270743694198263</v>
      </c>
      <c r="O473" s="14">
        <v>0.31928904418735199</v>
      </c>
      <c r="P473" s="14">
        <v>0.27927497685043601</v>
      </c>
      <c r="Q473" s="14">
        <v>0.31788013917960301</v>
      </c>
      <c r="R473" s="14"/>
      <c r="S473" s="14">
        <v>0.288535421030298</v>
      </c>
      <c r="T473" s="14">
        <v>0.23429850418704801</v>
      </c>
      <c r="U473" s="14">
        <v>0.34583111566550301</v>
      </c>
      <c r="V473" s="14"/>
      <c r="W473" s="14">
        <v>0.2189273926741</v>
      </c>
      <c r="X473" s="14">
        <v>0.29136574477559202</v>
      </c>
      <c r="Y473" s="14">
        <v>0.46648229128837698</v>
      </c>
      <c r="Z473" s="14"/>
      <c r="AA473" s="14">
        <v>0.47172485729494201</v>
      </c>
      <c r="AB473" s="14">
        <v>0.38450928159405601</v>
      </c>
      <c r="AC473" s="14">
        <v>0.37383947263487299</v>
      </c>
      <c r="AD473" s="14">
        <v>0.36263077254764498</v>
      </c>
      <c r="AE473" s="14">
        <v>0.25497650592521098</v>
      </c>
      <c r="AF473" s="14">
        <v>0.27313065115834401</v>
      </c>
      <c r="AG473" s="14">
        <v>0.18882979825311499</v>
      </c>
      <c r="AH473" s="14">
        <v>0.15594765892465501</v>
      </c>
      <c r="AI473" s="14">
        <v>0.268225421569037</v>
      </c>
      <c r="AJ473" s="14">
        <v>0.20613433504848899</v>
      </c>
      <c r="AK473" s="14">
        <v>0.38808980338732502</v>
      </c>
      <c r="AL473" s="14">
        <v>0.121191079357974</v>
      </c>
      <c r="AM473" s="14"/>
      <c r="AN473" s="14">
        <v>0.30696045469261002</v>
      </c>
      <c r="AO473" s="14">
        <v>0.29732933025806901</v>
      </c>
      <c r="AP473" s="14"/>
      <c r="AQ473" s="14">
        <v>0.31003739713156903</v>
      </c>
      <c r="AR473" s="14">
        <v>0.29783565778156301</v>
      </c>
      <c r="AS473" s="14"/>
      <c r="AT473" s="14">
        <v>0.343684804312549</v>
      </c>
      <c r="AU473" s="14">
        <v>0.32772962443168202</v>
      </c>
      <c r="AV473" s="14">
        <v>0.18713474396148</v>
      </c>
      <c r="AW473" s="14"/>
      <c r="AX473" s="14">
        <v>0.24174956509293399</v>
      </c>
    </row>
    <row r="474" spans="2:50" x14ac:dyDescent="0.3"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</row>
    <row r="475" spans="2:50" x14ac:dyDescent="0.3">
      <c r="B475" s="6" t="s">
        <v>234</v>
      </c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</row>
    <row r="476" spans="2:50" x14ac:dyDescent="0.3">
      <c r="B476" s="24" t="s">
        <v>82</v>
      </c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</row>
    <row r="477" spans="2:50" x14ac:dyDescent="0.3">
      <c r="B477" t="s">
        <v>231</v>
      </c>
      <c r="C477" s="14">
        <v>0.20435996816458299</v>
      </c>
      <c r="D477" s="14">
        <v>0.254533712318043</v>
      </c>
      <c r="E477" s="14">
        <v>0.15712929147034499</v>
      </c>
      <c r="F477" s="14"/>
      <c r="G477" s="14">
        <v>0.16859780858589199</v>
      </c>
      <c r="H477" s="14">
        <v>0.21697219922134001</v>
      </c>
      <c r="I477" s="14">
        <v>0.21299523537165899</v>
      </c>
      <c r="J477" s="14">
        <v>0.192702364960329</v>
      </c>
      <c r="K477" s="14">
        <v>0.22545325219048301</v>
      </c>
      <c r="L477" s="14">
        <v>0.19966776391898999</v>
      </c>
      <c r="M477" s="14"/>
      <c r="N477" s="14">
        <v>0.18369208905044701</v>
      </c>
      <c r="O477" s="14">
        <v>0.20661115646703199</v>
      </c>
      <c r="P477" s="14">
        <v>0.20239746687035901</v>
      </c>
      <c r="Q477" s="14">
        <v>0.21416972938884499</v>
      </c>
      <c r="R477" s="14"/>
      <c r="S477" s="14">
        <v>0.1081727718519</v>
      </c>
      <c r="T477" s="14">
        <v>0.34887757088451798</v>
      </c>
      <c r="U477" s="14">
        <v>0.171894018046997</v>
      </c>
      <c r="V477" s="14"/>
      <c r="W477" s="14">
        <v>0.37503997894758501</v>
      </c>
      <c r="X477" s="14">
        <v>8.6293473137201704E-2</v>
      </c>
      <c r="Y477" s="14">
        <v>0.14397128151380201</v>
      </c>
      <c r="Z477" s="14"/>
      <c r="AA477" s="14">
        <v>0.15846380214827399</v>
      </c>
      <c r="AB477" s="14">
        <v>0.180252624817649</v>
      </c>
      <c r="AC477" s="14">
        <v>0.118105332779636</v>
      </c>
      <c r="AD477" s="14">
        <v>0.19893850746282901</v>
      </c>
      <c r="AE477" s="14">
        <v>0.201442351511048</v>
      </c>
      <c r="AF477" s="14">
        <v>0.244206818202621</v>
      </c>
      <c r="AG477" s="14">
        <v>0.219481578895594</v>
      </c>
      <c r="AH477" s="14">
        <v>0.306237325288089</v>
      </c>
      <c r="AI477" s="14">
        <v>0.19447656996883</v>
      </c>
      <c r="AJ477" s="14">
        <v>0.14178440381885701</v>
      </c>
      <c r="AK477" s="14">
        <v>0.189917058776639</v>
      </c>
      <c r="AL477" s="14">
        <v>0.51705767979665695</v>
      </c>
      <c r="AM477" s="14"/>
      <c r="AN477" s="14">
        <v>0.184724810201327</v>
      </c>
      <c r="AO477" s="14">
        <v>0.212472341013902</v>
      </c>
      <c r="AP477" s="14"/>
      <c r="AQ477" s="14">
        <v>0.21169491347766001</v>
      </c>
      <c r="AR477" s="14">
        <v>0.202647541558443</v>
      </c>
      <c r="AS477" s="14"/>
      <c r="AT477" s="14">
        <v>7.7313291246086796E-2</v>
      </c>
      <c r="AU477" s="14">
        <v>0.161208735223276</v>
      </c>
      <c r="AV477" s="14">
        <v>0.340316172825672</v>
      </c>
      <c r="AW477" s="14"/>
      <c r="AX477" s="14">
        <v>0.30794490076659697</v>
      </c>
    </row>
    <row r="478" spans="2:50" x14ac:dyDescent="0.3">
      <c r="B478" t="s">
        <v>232</v>
      </c>
      <c r="C478" s="14">
        <v>0.47264184394122799</v>
      </c>
      <c r="D478" s="14">
        <v>0.497959788124339</v>
      </c>
      <c r="E478" s="14">
        <v>0.45135329976253302</v>
      </c>
      <c r="F478" s="14"/>
      <c r="G478" s="14">
        <v>0.34403970834524999</v>
      </c>
      <c r="H478" s="14">
        <v>0.45273748403506098</v>
      </c>
      <c r="I478" s="14">
        <v>0.47845789813001599</v>
      </c>
      <c r="J478" s="14">
        <v>0.51134922171396202</v>
      </c>
      <c r="K478" s="14">
        <v>0.470094725300574</v>
      </c>
      <c r="L478" s="14">
        <v>0.53089761740404895</v>
      </c>
      <c r="M478" s="14"/>
      <c r="N478" s="14">
        <v>0.51958985188219498</v>
      </c>
      <c r="O478" s="14">
        <v>0.47465584144801798</v>
      </c>
      <c r="P478" s="14">
        <v>0.49770023404932301</v>
      </c>
      <c r="Q478" s="14">
        <v>0.43266676901203699</v>
      </c>
      <c r="R478" s="14"/>
      <c r="S478" s="14">
        <v>0.577056623172442</v>
      </c>
      <c r="T478" s="14">
        <v>0.38785417715784898</v>
      </c>
      <c r="U478" s="14">
        <v>0.48417881365438697</v>
      </c>
      <c r="V478" s="14"/>
      <c r="W478" s="14">
        <v>0.37207852052616303</v>
      </c>
      <c r="X478" s="14">
        <v>0.62908799071737498</v>
      </c>
      <c r="Y478" s="14">
        <v>0.31605701411019899</v>
      </c>
      <c r="Z478" s="14"/>
      <c r="AA478" s="14">
        <v>0.223576991482347</v>
      </c>
      <c r="AB478" s="14">
        <v>0.38084893840374301</v>
      </c>
      <c r="AC478" s="14">
        <v>0.46034199830971501</v>
      </c>
      <c r="AD478" s="14">
        <v>0.45169185207374901</v>
      </c>
      <c r="AE478" s="14">
        <v>0.50889507616912499</v>
      </c>
      <c r="AF478" s="14">
        <v>0.50607989099224304</v>
      </c>
      <c r="AG478" s="14">
        <v>0.52868348719644498</v>
      </c>
      <c r="AH478" s="14">
        <v>0.51690064474419894</v>
      </c>
      <c r="AI478" s="14">
        <v>0.57346941533166196</v>
      </c>
      <c r="AJ478" s="14">
        <v>0.67187346936523695</v>
      </c>
      <c r="AK478" s="14">
        <v>0.13005325327155701</v>
      </c>
      <c r="AL478" s="14">
        <v>0.245426442851023</v>
      </c>
      <c r="AM478" s="14"/>
      <c r="AN478" s="14">
        <v>0.47141787863929002</v>
      </c>
      <c r="AO478" s="14">
        <v>0.47314753189660602</v>
      </c>
      <c r="AP478" s="14"/>
      <c r="AQ478" s="14">
        <v>0.48765535852229402</v>
      </c>
      <c r="AR478" s="14">
        <v>0.46913676779915398</v>
      </c>
      <c r="AS478" s="14"/>
      <c r="AT478" s="14">
        <v>0.63759628268269897</v>
      </c>
      <c r="AU478" s="14">
        <v>0.49497358319701901</v>
      </c>
      <c r="AV478" s="14">
        <v>0.40434642388356801</v>
      </c>
      <c r="AW478" s="14"/>
      <c r="AX478" s="14">
        <v>0.39784386648375702</v>
      </c>
    </row>
    <row r="479" spans="2:50" x14ac:dyDescent="0.3">
      <c r="B479" t="s">
        <v>233</v>
      </c>
      <c r="C479" s="14">
        <v>9.3231358136469294E-2</v>
      </c>
      <c r="D479" s="14">
        <v>0.103708876556318</v>
      </c>
      <c r="E479" s="14">
        <v>8.2381225307127104E-2</v>
      </c>
      <c r="F479" s="14"/>
      <c r="G479" s="14">
        <v>0.20208739358082001</v>
      </c>
      <c r="H479" s="14">
        <v>0.129279553996131</v>
      </c>
      <c r="I479" s="14">
        <v>0.10465328414856501</v>
      </c>
      <c r="J479" s="14">
        <v>5.9410098407236399E-2</v>
      </c>
      <c r="K479" s="14">
        <v>5.6567511408495502E-2</v>
      </c>
      <c r="L479" s="14">
        <v>4.6195213716398502E-2</v>
      </c>
      <c r="M479" s="14"/>
      <c r="N479" s="14">
        <v>8.4110235736646596E-2</v>
      </c>
      <c r="O479" s="14">
        <v>6.7279421863266298E-2</v>
      </c>
      <c r="P479" s="14">
        <v>0.100765014868732</v>
      </c>
      <c r="Q479" s="14">
        <v>0.106143564953459</v>
      </c>
      <c r="R479" s="14"/>
      <c r="S479" s="14">
        <v>0.11468345151364</v>
      </c>
      <c r="T479" s="14">
        <v>8.4758028868639604E-2</v>
      </c>
      <c r="U479" s="14">
        <v>7.9221552664575604E-2</v>
      </c>
      <c r="V479" s="14"/>
      <c r="W479" s="14">
        <v>8.69214570693497E-2</v>
      </c>
      <c r="X479" s="14">
        <v>0.107210439346915</v>
      </c>
      <c r="Y479" s="14">
        <v>7.7062074962952198E-2</v>
      </c>
      <c r="Z479" s="14"/>
      <c r="AA479" s="14">
        <v>0.12832133395183001</v>
      </c>
      <c r="AB479" s="14">
        <v>0.121100327797941</v>
      </c>
      <c r="AC479" s="14">
        <v>7.24748766198796E-2</v>
      </c>
      <c r="AD479" s="14">
        <v>7.91667378243196E-2</v>
      </c>
      <c r="AE479" s="14">
        <v>9.2362388348922395E-2</v>
      </c>
      <c r="AF479" s="14">
        <v>8.8897109852051903E-2</v>
      </c>
      <c r="AG479" s="14">
        <v>0.130419731792769</v>
      </c>
      <c r="AH479" s="14">
        <v>6.7912038449571804E-2</v>
      </c>
      <c r="AI479" s="14">
        <v>8.1510841803012296E-2</v>
      </c>
      <c r="AJ479" s="14">
        <v>9.4676750318049396E-2</v>
      </c>
      <c r="AK479" s="14">
        <v>8.5808526769782095E-2</v>
      </c>
      <c r="AL479" s="14">
        <v>0</v>
      </c>
      <c r="AM479" s="14"/>
      <c r="AN479" s="14">
        <v>0.10821454684384001</v>
      </c>
      <c r="AO479" s="14">
        <v>8.7040971815494902E-2</v>
      </c>
      <c r="AP479" s="14"/>
      <c r="AQ479" s="14">
        <v>8.7217143073763007E-2</v>
      </c>
      <c r="AR479" s="14">
        <v>9.4635445208538393E-2</v>
      </c>
      <c r="AS479" s="14"/>
      <c r="AT479" s="14">
        <v>0.10479991346596999</v>
      </c>
      <c r="AU479" s="14">
        <v>6.9618184972827304E-2</v>
      </c>
      <c r="AV479" s="14">
        <v>0.110768237824265</v>
      </c>
      <c r="AW479" s="14"/>
      <c r="AX479" s="14">
        <v>8.1213882642275304E-2</v>
      </c>
    </row>
    <row r="480" spans="2:50" x14ac:dyDescent="0.3">
      <c r="B480" t="s">
        <v>105</v>
      </c>
      <c r="C480" s="14">
        <v>0.22976682975772</v>
      </c>
      <c r="D480" s="14">
        <v>0.143797623001299</v>
      </c>
      <c r="E480" s="14">
        <v>0.309136183459995</v>
      </c>
      <c r="F480" s="14"/>
      <c r="G480" s="14">
        <v>0.28527508948803698</v>
      </c>
      <c r="H480" s="14">
        <v>0.20101076274746801</v>
      </c>
      <c r="I480" s="14">
        <v>0.20389358234975999</v>
      </c>
      <c r="J480" s="14">
        <v>0.23653831491847199</v>
      </c>
      <c r="K480" s="14">
        <v>0.24788451110044801</v>
      </c>
      <c r="L480" s="14">
        <v>0.22323940496056299</v>
      </c>
      <c r="M480" s="14"/>
      <c r="N480" s="14">
        <v>0.21260782333071099</v>
      </c>
      <c r="O480" s="14">
        <v>0.25145358022168302</v>
      </c>
      <c r="P480" s="14">
        <v>0.199137284211586</v>
      </c>
      <c r="Q480" s="14">
        <v>0.24701993664565899</v>
      </c>
      <c r="R480" s="14"/>
      <c r="S480" s="14">
        <v>0.200087153462018</v>
      </c>
      <c r="T480" s="14">
        <v>0.178510223088993</v>
      </c>
      <c r="U480" s="14">
        <v>0.26470561563404099</v>
      </c>
      <c r="V480" s="14"/>
      <c r="W480" s="14">
        <v>0.16596004345690199</v>
      </c>
      <c r="X480" s="14">
        <v>0.177408096798508</v>
      </c>
      <c r="Y480" s="14">
        <v>0.46290962941304598</v>
      </c>
      <c r="Z480" s="14"/>
      <c r="AA480" s="14">
        <v>0.48963787241754902</v>
      </c>
      <c r="AB480" s="14">
        <v>0.31779810898066702</v>
      </c>
      <c r="AC480" s="14">
        <v>0.34907779229076902</v>
      </c>
      <c r="AD480" s="14">
        <v>0.27020290263910202</v>
      </c>
      <c r="AE480" s="14">
        <v>0.19730018397090399</v>
      </c>
      <c r="AF480" s="14">
        <v>0.160816180953084</v>
      </c>
      <c r="AG480" s="14">
        <v>0.12141520211519199</v>
      </c>
      <c r="AH480" s="14">
        <v>0.10894999151814</v>
      </c>
      <c r="AI480" s="14">
        <v>0.15054317289649499</v>
      </c>
      <c r="AJ480" s="14">
        <v>9.1665376497857207E-2</v>
      </c>
      <c r="AK480" s="14">
        <v>0.59422116118202195</v>
      </c>
      <c r="AL480" s="14">
        <v>0.23751587735231999</v>
      </c>
      <c r="AM480" s="14"/>
      <c r="AN480" s="14">
        <v>0.23564276431554301</v>
      </c>
      <c r="AO480" s="14">
        <v>0.22733915527399701</v>
      </c>
      <c r="AP480" s="14"/>
      <c r="AQ480" s="14">
        <v>0.213432584926283</v>
      </c>
      <c r="AR480" s="14">
        <v>0.23358024543386499</v>
      </c>
      <c r="AS480" s="14"/>
      <c r="AT480" s="14">
        <v>0.18029051260524501</v>
      </c>
      <c r="AU480" s="14">
        <v>0.27419949660687798</v>
      </c>
      <c r="AV480" s="14">
        <v>0.14456916546649501</v>
      </c>
      <c r="AW480" s="14"/>
      <c r="AX480" s="14">
        <v>0.212997350107371</v>
      </c>
    </row>
    <row r="481" spans="2:50" x14ac:dyDescent="0.3"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</row>
    <row r="482" spans="2:50" x14ac:dyDescent="0.3">
      <c r="B482" s="6" t="s">
        <v>240</v>
      </c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</row>
    <row r="483" spans="2:50" x14ac:dyDescent="0.3">
      <c r="B483" s="24" t="s">
        <v>82</v>
      </c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</row>
    <row r="484" spans="2:50" x14ac:dyDescent="0.3">
      <c r="B484" t="s">
        <v>235</v>
      </c>
      <c r="C484" s="14">
        <v>0.100989019550598</v>
      </c>
      <c r="D484" s="14">
        <v>0.121537106160353</v>
      </c>
      <c r="E484" s="14">
        <v>8.2304276050803593E-2</v>
      </c>
      <c r="F484" s="14"/>
      <c r="G484" s="14">
        <v>0.157333219421531</v>
      </c>
      <c r="H484" s="14">
        <v>0.15199813226020001</v>
      </c>
      <c r="I484" s="14">
        <v>0.12426376858562301</v>
      </c>
      <c r="J484" s="14">
        <v>8.2490551032521398E-2</v>
      </c>
      <c r="K484" s="14">
        <v>5.8988914729630602E-2</v>
      </c>
      <c r="L484" s="14">
        <v>5.45797338063592E-2</v>
      </c>
      <c r="M484" s="14"/>
      <c r="N484" s="14">
        <v>0.115658521127461</v>
      </c>
      <c r="O484" s="14">
        <v>9.8798725630621004E-2</v>
      </c>
      <c r="P484" s="14">
        <v>0.10364600766524799</v>
      </c>
      <c r="Q484" s="14">
        <v>9.3485691527434994E-2</v>
      </c>
      <c r="R484" s="14"/>
      <c r="S484" s="14">
        <v>0.129030680594862</v>
      </c>
      <c r="T484" s="14">
        <v>0.103470908079194</v>
      </c>
      <c r="U484" s="14">
        <v>6.4657498650205605E-2</v>
      </c>
      <c r="V484" s="14"/>
      <c r="W484" s="14">
        <v>0.109153461679537</v>
      </c>
      <c r="X484" s="14">
        <v>0.119464658590498</v>
      </c>
      <c r="Y484" s="14">
        <v>4.9916151809101403E-2</v>
      </c>
      <c r="Z484" s="14"/>
      <c r="AA484" s="14">
        <v>1.6064574753705801E-2</v>
      </c>
      <c r="AB484" s="14">
        <v>0.112648051057579</v>
      </c>
      <c r="AC484" s="14">
        <v>5.8830391302902699E-2</v>
      </c>
      <c r="AD484" s="14">
        <v>0.107734220987388</v>
      </c>
      <c r="AE484" s="14">
        <v>8.3964884788239699E-2</v>
      </c>
      <c r="AF484" s="14">
        <v>0.10333073055288</v>
      </c>
      <c r="AG484" s="14">
        <v>0.14048031301803601</v>
      </c>
      <c r="AH484" s="14">
        <v>0.11407741722503199</v>
      </c>
      <c r="AI484" s="14">
        <v>0.119498582770177</v>
      </c>
      <c r="AJ484" s="14">
        <v>7.8650294420847394E-2</v>
      </c>
      <c r="AK484" s="14">
        <v>9.7360337103520697E-2</v>
      </c>
      <c r="AL484" s="14">
        <v>0.123594474648633</v>
      </c>
      <c r="AM484" s="14"/>
      <c r="AN484" s="14">
        <v>9.1142488555324502E-2</v>
      </c>
      <c r="AO484" s="14">
        <v>0.105057167657963</v>
      </c>
      <c r="AP484" s="14"/>
      <c r="AQ484" s="14">
        <v>8.6532550405624506E-2</v>
      </c>
      <c r="AR484" s="14">
        <v>0.104364047084962</v>
      </c>
      <c r="AS484" s="14"/>
      <c r="AT484" s="14">
        <v>0.12659519805908601</v>
      </c>
      <c r="AU484" s="14">
        <v>6.5252903301230306E-2</v>
      </c>
      <c r="AV484" s="14">
        <v>0.128130581672979</v>
      </c>
      <c r="AW484" s="14"/>
      <c r="AX484" s="14">
        <v>0.123331122098374</v>
      </c>
    </row>
    <row r="485" spans="2:50" x14ac:dyDescent="0.3">
      <c r="B485" t="s">
        <v>236</v>
      </c>
      <c r="C485" s="14">
        <v>0.273833467030202</v>
      </c>
      <c r="D485" s="14">
        <v>0.349234744426488</v>
      </c>
      <c r="E485" s="14">
        <v>0.20450114633098401</v>
      </c>
      <c r="F485" s="14"/>
      <c r="G485" s="14">
        <v>0.264871339049568</v>
      </c>
      <c r="H485" s="14">
        <v>0.299162470690088</v>
      </c>
      <c r="I485" s="14">
        <v>0.272764357472357</v>
      </c>
      <c r="J485" s="14">
        <v>0.26879876820128001</v>
      </c>
      <c r="K485" s="14">
        <v>0.26555112509677098</v>
      </c>
      <c r="L485" s="14">
        <v>0.268589475159972</v>
      </c>
      <c r="M485" s="14"/>
      <c r="N485" s="14">
        <v>0.25113837038247799</v>
      </c>
      <c r="O485" s="14">
        <v>0.28927866095082699</v>
      </c>
      <c r="P485" s="14">
        <v>0.30289765713290001</v>
      </c>
      <c r="Q485" s="14">
        <v>0.25664517808760101</v>
      </c>
      <c r="R485" s="14"/>
      <c r="S485" s="14">
        <v>0.20895431823064001</v>
      </c>
      <c r="T485" s="14">
        <v>0.38543963759789601</v>
      </c>
      <c r="U485" s="14">
        <v>0.24405608915121699</v>
      </c>
      <c r="V485" s="14"/>
      <c r="W485" s="14">
        <v>0.39655984923558502</v>
      </c>
      <c r="X485" s="14">
        <v>0.207446032033728</v>
      </c>
      <c r="Y485" s="14">
        <v>0.178840955694645</v>
      </c>
      <c r="Z485" s="14"/>
      <c r="AA485" s="14">
        <v>0.24598197823312101</v>
      </c>
      <c r="AB485" s="14">
        <v>0.216056442324638</v>
      </c>
      <c r="AC485" s="14">
        <v>0.22096207111159</v>
      </c>
      <c r="AD485" s="14">
        <v>0.26202271708021102</v>
      </c>
      <c r="AE485" s="14">
        <v>0.24250645793974199</v>
      </c>
      <c r="AF485" s="14">
        <v>0.30600679451875901</v>
      </c>
      <c r="AG485" s="14">
        <v>0.33434827267247702</v>
      </c>
      <c r="AH485" s="14">
        <v>0.36642166159936301</v>
      </c>
      <c r="AI485" s="14">
        <v>0.29227846046224798</v>
      </c>
      <c r="AJ485" s="14">
        <v>0.39367049141938898</v>
      </c>
      <c r="AK485" s="14">
        <v>8.1877487581097599E-2</v>
      </c>
      <c r="AL485" s="14">
        <v>0.363036166239598</v>
      </c>
      <c r="AM485" s="14"/>
      <c r="AN485" s="14">
        <v>0.28153172461461701</v>
      </c>
      <c r="AO485" s="14">
        <v>0.270652889826201</v>
      </c>
      <c r="AP485" s="14"/>
      <c r="AQ485" s="14">
        <v>0.29992527304376598</v>
      </c>
      <c r="AR485" s="14">
        <v>0.26774203745400499</v>
      </c>
      <c r="AS485" s="14"/>
      <c r="AT485" s="14">
        <v>0.205719474070095</v>
      </c>
      <c r="AU485" s="14">
        <v>0.208055314403741</v>
      </c>
      <c r="AV485" s="14">
        <v>0.41212950678875498</v>
      </c>
      <c r="AW485" s="14"/>
      <c r="AX485" s="14">
        <v>0.38613524507422597</v>
      </c>
    </row>
    <row r="486" spans="2:50" x14ac:dyDescent="0.3">
      <c r="B486" t="s">
        <v>237</v>
      </c>
      <c r="C486" s="14">
        <v>0.36619822518660899</v>
      </c>
      <c r="D486" s="14">
        <v>0.34425744232626498</v>
      </c>
      <c r="E486" s="14">
        <v>0.38659355088453601</v>
      </c>
      <c r="F486" s="14"/>
      <c r="G486" s="14">
        <v>0.208501592399088</v>
      </c>
      <c r="H486" s="14">
        <v>0.34177456913024201</v>
      </c>
      <c r="I486" s="14">
        <v>0.36086679737753902</v>
      </c>
      <c r="J486" s="14">
        <v>0.37057091403045</v>
      </c>
      <c r="K486" s="14">
        <v>0.40700183925386302</v>
      </c>
      <c r="L486" s="14">
        <v>0.44551586219906197</v>
      </c>
      <c r="M486" s="14"/>
      <c r="N486" s="14">
        <v>0.39658002357458699</v>
      </c>
      <c r="O486" s="14">
        <v>0.36248936057262698</v>
      </c>
      <c r="P486" s="14">
        <v>0.36796275565258302</v>
      </c>
      <c r="Q486" s="14">
        <v>0.35274636722430802</v>
      </c>
      <c r="R486" s="14"/>
      <c r="S486" s="14">
        <v>0.40904224951835799</v>
      </c>
      <c r="T486" s="14">
        <v>0.31592133890519197</v>
      </c>
      <c r="U486" s="14">
        <v>0.413408955919564</v>
      </c>
      <c r="V486" s="14"/>
      <c r="W486" s="14">
        <v>0.30631917256964097</v>
      </c>
      <c r="X486" s="14">
        <v>0.440108836882805</v>
      </c>
      <c r="Y486" s="14">
        <v>0.32552196702288699</v>
      </c>
      <c r="Z486" s="14"/>
      <c r="AA486" s="14">
        <v>0.16599671898795099</v>
      </c>
      <c r="AB486" s="14">
        <v>0.30176837043816201</v>
      </c>
      <c r="AC486" s="14">
        <v>0.39488936803796498</v>
      </c>
      <c r="AD486" s="14">
        <v>0.35295000782330099</v>
      </c>
      <c r="AE486" s="14">
        <v>0.43009190463734498</v>
      </c>
      <c r="AF486" s="14">
        <v>0.37163842572559203</v>
      </c>
      <c r="AG486" s="14">
        <v>0.37577556774563198</v>
      </c>
      <c r="AH486" s="14">
        <v>0.39834357952184501</v>
      </c>
      <c r="AI486" s="14">
        <v>0.410795323573517</v>
      </c>
      <c r="AJ486" s="14">
        <v>0.25125817901932301</v>
      </c>
      <c r="AK486" s="14">
        <v>0.189917058776639</v>
      </c>
      <c r="AL486" s="14">
        <v>0.39217827975379399</v>
      </c>
      <c r="AM486" s="14"/>
      <c r="AN486" s="14">
        <v>0.36581589399981601</v>
      </c>
      <c r="AO486" s="14">
        <v>0.36635618740647002</v>
      </c>
      <c r="AP486" s="14"/>
      <c r="AQ486" s="14">
        <v>0.38989403463958999</v>
      </c>
      <c r="AR486" s="14">
        <v>0.36066616832328702</v>
      </c>
      <c r="AS486" s="14"/>
      <c r="AT486" s="14">
        <v>0.41935259965453697</v>
      </c>
      <c r="AU486" s="14">
        <v>0.42727747881040901</v>
      </c>
      <c r="AV486" s="14">
        <v>0.30350994815629201</v>
      </c>
      <c r="AW486" s="14"/>
      <c r="AX486" s="14">
        <v>0.24922089561728</v>
      </c>
    </row>
    <row r="487" spans="2:50" x14ac:dyDescent="0.3">
      <c r="B487" t="s">
        <v>238</v>
      </c>
      <c r="C487" s="14">
        <v>3.5124075230663E-2</v>
      </c>
      <c r="D487" s="14">
        <v>2.9196124971507802E-2</v>
      </c>
      <c r="E487" s="14">
        <v>4.0330683944675698E-2</v>
      </c>
      <c r="F487" s="14"/>
      <c r="G487" s="14">
        <v>6.9463755196330204E-2</v>
      </c>
      <c r="H487" s="14">
        <v>2.74687037325059E-2</v>
      </c>
      <c r="I487" s="14">
        <v>5.2992326879926901E-2</v>
      </c>
      <c r="J487" s="14">
        <v>2.5291900832685701E-2</v>
      </c>
      <c r="K487" s="14">
        <v>3.4878432598398401E-2</v>
      </c>
      <c r="L487" s="14">
        <v>1.5891299533015001E-2</v>
      </c>
      <c r="M487" s="14"/>
      <c r="N487" s="14">
        <v>3.0046745647570199E-2</v>
      </c>
      <c r="O487" s="14">
        <v>2.4170586880879599E-2</v>
      </c>
      <c r="P487" s="14">
        <v>3.02938428700423E-2</v>
      </c>
      <c r="Q487" s="14">
        <v>4.6560983067124202E-2</v>
      </c>
      <c r="R487" s="14"/>
      <c r="S487" s="14">
        <v>3.4298890150072703E-2</v>
      </c>
      <c r="T487" s="14">
        <v>3.1884983756673597E-2</v>
      </c>
      <c r="U487" s="14">
        <v>4.13651379808785E-2</v>
      </c>
      <c r="V487" s="14"/>
      <c r="W487" s="14">
        <v>3.3972030732550097E-2</v>
      </c>
      <c r="X487" s="14">
        <v>3.2066533566120901E-2</v>
      </c>
      <c r="Y487" s="14">
        <v>4.4995362019727203E-2</v>
      </c>
      <c r="Z487" s="14"/>
      <c r="AA487" s="14">
        <v>0</v>
      </c>
      <c r="AB487" s="14">
        <v>4.1751604079985002E-2</v>
      </c>
      <c r="AC487" s="14">
        <v>1.54130760756924E-2</v>
      </c>
      <c r="AD487" s="14">
        <v>4.27644141465299E-2</v>
      </c>
      <c r="AE487" s="14">
        <v>4.8150366645118702E-2</v>
      </c>
      <c r="AF487" s="14">
        <v>3.0834219626842001E-2</v>
      </c>
      <c r="AG487" s="14">
        <v>3.6381162125718298E-2</v>
      </c>
      <c r="AH487" s="14">
        <v>2.8286817942662999E-2</v>
      </c>
      <c r="AI487" s="14">
        <v>2.8896137331878999E-2</v>
      </c>
      <c r="AJ487" s="14">
        <v>3.2178243329168299E-2</v>
      </c>
      <c r="AK487" s="14">
        <v>8.5808526769782095E-2</v>
      </c>
      <c r="AL487" s="14">
        <v>0</v>
      </c>
      <c r="AM487" s="14"/>
      <c r="AN487" s="14">
        <v>3.5089298237740103E-2</v>
      </c>
      <c r="AO487" s="14">
        <v>3.5138443535399702E-2</v>
      </c>
      <c r="AP487" s="14"/>
      <c r="AQ487" s="14">
        <v>2.1523398361346601E-2</v>
      </c>
      <c r="AR487" s="14">
        <v>3.8299308301727203E-2</v>
      </c>
      <c r="AS487" s="14"/>
      <c r="AT487" s="14">
        <v>3.5387319973921499E-2</v>
      </c>
      <c r="AU487" s="14">
        <v>3.8088530301382498E-2</v>
      </c>
      <c r="AV487" s="14">
        <v>3.4612041880380202E-2</v>
      </c>
      <c r="AW487" s="14"/>
      <c r="AX487" s="14">
        <v>3.56478683647087E-2</v>
      </c>
    </row>
    <row r="488" spans="2:50" x14ac:dyDescent="0.3">
      <c r="B488" t="s">
        <v>239</v>
      </c>
      <c r="C488" s="14">
        <v>1.0264850923573E-2</v>
      </c>
      <c r="D488" s="14">
        <v>1.1008526686590799E-2</v>
      </c>
      <c r="E488" s="14">
        <v>9.6411244353960292E-3</v>
      </c>
      <c r="F488" s="14"/>
      <c r="G488" s="14">
        <v>2.20275499367194E-2</v>
      </c>
      <c r="H488" s="14">
        <v>1.0724046014350799E-2</v>
      </c>
      <c r="I488" s="14">
        <v>1.0555873877425299E-2</v>
      </c>
      <c r="J488" s="14">
        <v>6.4627150702096002E-3</v>
      </c>
      <c r="K488" s="14">
        <v>6.0534329937872097E-3</v>
      </c>
      <c r="L488" s="14">
        <v>9.1294277187851502E-3</v>
      </c>
      <c r="M488" s="14"/>
      <c r="N488" s="14">
        <v>6.9295059172529896E-3</v>
      </c>
      <c r="O488" s="14">
        <v>1.66045075310635E-2</v>
      </c>
      <c r="P488" s="14">
        <v>9.1908778853188305E-3</v>
      </c>
      <c r="Q488" s="14">
        <v>9.19709898615775E-3</v>
      </c>
      <c r="R488" s="14"/>
      <c r="S488" s="14">
        <v>9.2039996620705E-3</v>
      </c>
      <c r="T488" s="14">
        <v>8.3715712211953307E-3</v>
      </c>
      <c r="U488" s="14">
        <v>8.35151012440777E-3</v>
      </c>
      <c r="V488" s="14"/>
      <c r="W488" s="14">
        <v>6.86653770572277E-3</v>
      </c>
      <c r="X488" s="14">
        <v>1.13233765802446E-2</v>
      </c>
      <c r="Y488" s="14">
        <v>1.8260789421075899E-2</v>
      </c>
      <c r="Z488" s="14"/>
      <c r="AA488" s="14">
        <v>3.8301498197820798E-2</v>
      </c>
      <c r="AB488" s="14">
        <v>1.55823777774424E-2</v>
      </c>
      <c r="AC488" s="14">
        <v>1.90853798593234E-2</v>
      </c>
      <c r="AD488" s="14">
        <v>7.1222466872707E-3</v>
      </c>
      <c r="AE488" s="14">
        <v>4.4810528806733096E-3</v>
      </c>
      <c r="AF488" s="14">
        <v>1.6824274043586399E-2</v>
      </c>
      <c r="AG488" s="14">
        <v>3.9180378367307403E-3</v>
      </c>
      <c r="AH488" s="14">
        <v>0</v>
      </c>
      <c r="AI488" s="14">
        <v>0</v>
      </c>
      <c r="AJ488" s="14">
        <v>4.6581600788051701E-2</v>
      </c>
      <c r="AK488" s="14">
        <v>0</v>
      </c>
      <c r="AL488" s="14">
        <v>0</v>
      </c>
      <c r="AM488" s="14"/>
      <c r="AN488" s="14">
        <v>9.5649036109717502E-3</v>
      </c>
      <c r="AO488" s="14">
        <v>1.05540379820793E-2</v>
      </c>
      <c r="AP488" s="14"/>
      <c r="AQ488" s="14">
        <v>8.5238539379641799E-3</v>
      </c>
      <c r="AR488" s="14">
        <v>1.06713065182794E-2</v>
      </c>
      <c r="AS488" s="14"/>
      <c r="AT488" s="14">
        <v>4.6758865062658502E-3</v>
      </c>
      <c r="AU488" s="14">
        <v>1.2255496306697601E-2</v>
      </c>
      <c r="AV488" s="14">
        <v>7.7680315898348198E-3</v>
      </c>
      <c r="AW488" s="14"/>
      <c r="AX488" s="14">
        <v>1.44436634153715E-2</v>
      </c>
    </row>
    <row r="489" spans="2:50" x14ac:dyDescent="0.3">
      <c r="B489" t="s">
        <v>105</v>
      </c>
      <c r="C489" s="14">
        <v>0.21359036207835499</v>
      </c>
      <c r="D489" s="14">
        <v>0.144766055428796</v>
      </c>
      <c r="E489" s="14">
        <v>0.27662921835360499</v>
      </c>
      <c r="F489" s="14"/>
      <c r="G489" s="14">
        <v>0.27780254399676302</v>
      </c>
      <c r="H489" s="14">
        <v>0.16887207817261299</v>
      </c>
      <c r="I489" s="14">
        <v>0.17855687580712901</v>
      </c>
      <c r="J489" s="14">
        <v>0.24638515083285401</v>
      </c>
      <c r="K489" s="14">
        <v>0.227526255327549</v>
      </c>
      <c r="L489" s="14">
        <v>0.20629420158280701</v>
      </c>
      <c r="M489" s="14"/>
      <c r="N489" s="14">
        <v>0.199646833350651</v>
      </c>
      <c r="O489" s="14">
        <v>0.208658158433982</v>
      </c>
      <c r="P489" s="14">
        <v>0.18600885879390899</v>
      </c>
      <c r="Q489" s="14">
        <v>0.241364681107374</v>
      </c>
      <c r="R489" s="14"/>
      <c r="S489" s="14">
        <v>0.20946986184399699</v>
      </c>
      <c r="T489" s="14">
        <v>0.15491156043984899</v>
      </c>
      <c r="U489" s="14">
        <v>0.228160808173727</v>
      </c>
      <c r="V489" s="14"/>
      <c r="W489" s="14">
        <v>0.147128948076964</v>
      </c>
      <c r="X489" s="14">
        <v>0.18959056234660299</v>
      </c>
      <c r="Y489" s="14">
        <v>0.38246477403256302</v>
      </c>
      <c r="Z489" s="14"/>
      <c r="AA489" s="14">
        <v>0.53365522982740099</v>
      </c>
      <c r="AB489" s="14">
        <v>0.31219315432219402</v>
      </c>
      <c r="AC489" s="14">
        <v>0.29081971361252601</v>
      </c>
      <c r="AD489" s="14">
        <v>0.22740639327529899</v>
      </c>
      <c r="AE489" s="14">
        <v>0.19080533310888101</v>
      </c>
      <c r="AF489" s="14">
        <v>0.17136555553234101</v>
      </c>
      <c r="AG489" s="14">
        <v>0.109096646601405</v>
      </c>
      <c r="AH489" s="14">
        <v>9.2870523711096706E-2</v>
      </c>
      <c r="AI489" s="14">
        <v>0.14853149586217901</v>
      </c>
      <c r="AJ489" s="14">
        <v>0.19766119102322099</v>
      </c>
      <c r="AK489" s="14">
        <v>0.54503658976896097</v>
      </c>
      <c r="AL489" s="14">
        <v>0.121191079357974</v>
      </c>
      <c r="AM489" s="14"/>
      <c r="AN489" s="14">
        <v>0.21685569098153001</v>
      </c>
      <c r="AO489" s="14">
        <v>0.21224127359188599</v>
      </c>
      <c r="AP489" s="14"/>
      <c r="AQ489" s="14">
        <v>0.19360088961170999</v>
      </c>
      <c r="AR489" s="14">
        <v>0.21825713231773999</v>
      </c>
      <c r="AS489" s="14"/>
      <c r="AT489" s="14">
        <v>0.208269521736094</v>
      </c>
      <c r="AU489" s="14">
        <v>0.24907027687653999</v>
      </c>
      <c r="AV489" s="14">
        <v>0.113849889911758</v>
      </c>
      <c r="AW489" s="14"/>
      <c r="AX489" s="14">
        <v>0.19122120543003901</v>
      </c>
    </row>
    <row r="490" spans="2:50" x14ac:dyDescent="0.3"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</row>
    <row r="491" spans="2:50" x14ac:dyDescent="0.3">
      <c r="B491" s="6" t="s">
        <v>251</v>
      </c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</row>
    <row r="492" spans="2:50" x14ac:dyDescent="0.3">
      <c r="B492" s="24" t="s">
        <v>82</v>
      </c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</row>
    <row r="493" spans="2:50" x14ac:dyDescent="0.3">
      <c r="B493" t="s">
        <v>175</v>
      </c>
      <c r="C493" s="14">
        <v>0.16964398690934199</v>
      </c>
      <c r="D493" s="14">
        <v>0.19732177218081101</v>
      </c>
      <c r="E493" s="14">
        <v>0.142215393430208</v>
      </c>
      <c r="F493" s="14"/>
      <c r="G493" s="14">
        <v>0.20956673421417199</v>
      </c>
      <c r="H493" s="14">
        <v>0.224735697778982</v>
      </c>
      <c r="I493" s="14">
        <v>0.17665118701767399</v>
      </c>
      <c r="J493" s="14">
        <v>0.15001134215231801</v>
      </c>
      <c r="K493" s="14">
        <v>0.162609485602462</v>
      </c>
      <c r="L493" s="14">
        <v>0.115192173838898</v>
      </c>
      <c r="M493" s="14"/>
      <c r="N493" s="14">
        <v>0.15101483635549001</v>
      </c>
      <c r="O493" s="14">
        <v>0.15759668291380699</v>
      </c>
      <c r="P493" s="14">
        <v>0.184525520795117</v>
      </c>
      <c r="Q493" s="14">
        <v>0.174684041412066</v>
      </c>
      <c r="R493" s="14"/>
      <c r="S493" s="14">
        <v>0.20268724244501901</v>
      </c>
      <c r="T493" s="14">
        <v>0.15650577113597799</v>
      </c>
      <c r="U493" s="14">
        <v>0.15319416921515699</v>
      </c>
      <c r="V493" s="14"/>
      <c r="W493" s="14">
        <v>0.16700347593342099</v>
      </c>
      <c r="X493" s="14">
        <v>0.20916450775304599</v>
      </c>
      <c r="Y493" s="14">
        <v>0.100213889891737</v>
      </c>
      <c r="Z493" s="14"/>
      <c r="AA493" s="14">
        <v>0.14875414820431199</v>
      </c>
      <c r="AB493" s="14">
        <v>0.13727339449310699</v>
      </c>
      <c r="AC493" s="14">
        <v>0.150358340465574</v>
      </c>
      <c r="AD493" s="14">
        <v>0.15643278230007401</v>
      </c>
      <c r="AE493" s="14">
        <v>0.15034463535678799</v>
      </c>
      <c r="AF493" s="14">
        <v>0.146023019760321</v>
      </c>
      <c r="AG493" s="14">
        <v>0.21251653386720801</v>
      </c>
      <c r="AH493" s="14">
        <v>0.20293519607020499</v>
      </c>
      <c r="AI493" s="14">
        <v>0.299154246365189</v>
      </c>
      <c r="AJ493" s="14">
        <v>0.285442649604562</v>
      </c>
      <c r="AK493" s="14">
        <v>0.25062052707132498</v>
      </c>
      <c r="AL493" s="14">
        <v>0.38946394329527101</v>
      </c>
      <c r="AM493" s="14"/>
      <c r="AN493" s="14">
        <v>0.188071023519189</v>
      </c>
      <c r="AO493" s="14">
        <v>0.162030756001453</v>
      </c>
      <c r="AP493" s="14"/>
      <c r="AQ493" s="14">
        <v>0.124945849226046</v>
      </c>
      <c r="AR493" s="14">
        <v>0.180079276737246</v>
      </c>
      <c r="AS493" s="14"/>
      <c r="AT493" s="14">
        <v>0.24774168037104299</v>
      </c>
      <c r="AU493" s="14">
        <v>0.12972345988439299</v>
      </c>
      <c r="AV493" s="14">
        <v>0.176542336820356</v>
      </c>
      <c r="AW493" s="14"/>
      <c r="AX493" s="14">
        <v>0.117789258926356</v>
      </c>
    </row>
    <row r="494" spans="2:50" x14ac:dyDescent="0.3">
      <c r="B494" t="s">
        <v>200</v>
      </c>
      <c r="C494" s="14">
        <v>0.397466473543651</v>
      </c>
      <c r="D494" s="14">
        <v>0.404009124399343</v>
      </c>
      <c r="E494" s="14">
        <v>0.39134734773986402</v>
      </c>
      <c r="F494" s="14"/>
      <c r="G494" s="14">
        <v>0.37246259691870998</v>
      </c>
      <c r="H494" s="14">
        <v>0.371677256088984</v>
      </c>
      <c r="I494" s="14">
        <v>0.39076657395570003</v>
      </c>
      <c r="J494" s="14">
        <v>0.36582348352241401</v>
      </c>
      <c r="K494" s="14">
        <v>0.41923801006188399</v>
      </c>
      <c r="L494" s="14">
        <v>0.44563255450689299</v>
      </c>
      <c r="M494" s="14"/>
      <c r="N494" s="14">
        <v>0.42775379867244301</v>
      </c>
      <c r="O494" s="14">
        <v>0.40679493733003302</v>
      </c>
      <c r="P494" s="14">
        <v>0.41963742474038002</v>
      </c>
      <c r="Q494" s="14">
        <v>0.36337097444497002</v>
      </c>
      <c r="R494" s="14"/>
      <c r="S494" s="14">
        <v>0.46958349694377899</v>
      </c>
      <c r="T494" s="14">
        <v>0.358381309076378</v>
      </c>
      <c r="U494" s="14">
        <v>0.37210215819090903</v>
      </c>
      <c r="V494" s="14"/>
      <c r="W494" s="14">
        <v>0.34693883974429901</v>
      </c>
      <c r="X494" s="14">
        <v>0.48694401378128499</v>
      </c>
      <c r="Y494" s="14">
        <v>0.302447043287003</v>
      </c>
      <c r="Z494" s="14"/>
      <c r="AA494" s="14">
        <v>0.230696834832541</v>
      </c>
      <c r="AB494" s="14">
        <v>0.33269926333756999</v>
      </c>
      <c r="AC494" s="14">
        <v>0.38521036786299201</v>
      </c>
      <c r="AD494" s="14">
        <v>0.400895334569634</v>
      </c>
      <c r="AE494" s="14">
        <v>0.40061266443565702</v>
      </c>
      <c r="AF494" s="14">
        <v>0.405347664403157</v>
      </c>
      <c r="AG494" s="14">
        <v>0.48483969891203299</v>
      </c>
      <c r="AH494" s="14">
        <v>0.40250491147825701</v>
      </c>
      <c r="AI494" s="14">
        <v>0.45570880871688801</v>
      </c>
      <c r="AJ494" s="14">
        <v>0.40963573935526998</v>
      </c>
      <c r="AK494" s="14">
        <v>9.7360337103520697E-2</v>
      </c>
      <c r="AL494" s="14">
        <v>0.24718894929726601</v>
      </c>
      <c r="AM494" s="14"/>
      <c r="AN494" s="14">
        <v>0.391070417875994</v>
      </c>
      <c r="AO494" s="14">
        <v>0.40010903890717597</v>
      </c>
      <c r="AP494" s="14"/>
      <c r="AQ494" s="14">
        <v>0.43604090377465698</v>
      </c>
      <c r="AR494" s="14">
        <v>0.38846083303444501</v>
      </c>
      <c r="AS494" s="14"/>
      <c r="AT494" s="14">
        <v>0.52934437311153804</v>
      </c>
      <c r="AU494" s="14">
        <v>0.37401660830329903</v>
      </c>
      <c r="AV494" s="14">
        <v>0.37219499502910702</v>
      </c>
      <c r="AW494" s="14"/>
      <c r="AX494" s="14">
        <v>0.39926000373720999</v>
      </c>
    </row>
    <row r="495" spans="2:50" x14ac:dyDescent="0.3">
      <c r="B495" t="s">
        <v>201</v>
      </c>
      <c r="C495" s="14">
        <v>0.23084089963152901</v>
      </c>
      <c r="D495" s="14">
        <v>0.22297083140318899</v>
      </c>
      <c r="E495" s="14">
        <v>0.240138465738576</v>
      </c>
      <c r="F495" s="14"/>
      <c r="G495" s="14">
        <v>0.21932590919943701</v>
      </c>
      <c r="H495" s="14">
        <v>0.24172594813854301</v>
      </c>
      <c r="I495" s="14">
        <v>0.219010353884218</v>
      </c>
      <c r="J495" s="14">
        <v>0.25276671654495803</v>
      </c>
      <c r="K495" s="14">
        <v>0.207223562705805</v>
      </c>
      <c r="L495" s="14">
        <v>0.23920282710253901</v>
      </c>
      <c r="M495" s="14"/>
      <c r="N495" s="14">
        <v>0.219611574717406</v>
      </c>
      <c r="O495" s="14">
        <v>0.21766792898843701</v>
      </c>
      <c r="P495" s="14">
        <v>0.22009992891174901</v>
      </c>
      <c r="Q495" s="14">
        <v>0.25032609564459501</v>
      </c>
      <c r="R495" s="14"/>
      <c r="S495" s="14">
        <v>0.18403381824877599</v>
      </c>
      <c r="T495" s="14">
        <v>0.251448547037456</v>
      </c>
      <c r="U495" s="14">
        <v>0.276214520301374</v>
      </c>
      <c r="V495" s="14"/>
      <c r="W495" s="14">
        <v>0.23575792379146199</v>
      </c>
      <c r="X495" s="14">
        <v>0.176651668718383</v>
      </c>
      <c r="Y495" s="14">
        <v>0.35889604649251</v>
      </c>
      <c r="Z495" s="14"/>
      <c r="AA495" s="14">
        <v>0.29189490051913902</v>
      </c>
      <c r="AB495" s="14">
        <v>0.23447860961946901</v>
      </c>
      <c r="AC495" s="14">
        <v>0.23338976737199499</v>
      </c>
      <c r="AD495" s="14">
        <v>0.205847921369124</v>
      </c>
      <c r="AE495" s="14">
        <v>0.26199611264915801</v>
      </c>
      <c r="AF495" s="14">
        <v>0.24794394571508299</v>
      </c>
      <c r="AG495" s="14">
        <v>0.182371044232541</v>
      </c>
      <c r="AH495" s="14">
        <v>0.25930549964681898</v>
      </c>
      <c r="AI495" s="14">
        <v>0.20494847121903001</v>
      </c>
      <c r="AJ495" s="14">
        <v>0.15529376194298899</v>
      </c>
      <c r="AK495" s="14">
        <v>0.53931707594529299</v>
      </c>
      <c r="AL495" s="14">
        <v>0.24215602804948899</v>
      </c>
      <c r="AM495" s="14"/>
      <c r="AN495" s="14">
        <v>0.22864182243542899</v>
      </c>
      <c r="AO495" s="14">
        <v>0.231749460396488</v>
      </c>
      <c r="AP495" s="14"/>
      <c r="AQ495" s="14">
        <v>0.251971877791481</v>
      </c>
      <c r="AR495" s="14">
        <v>0.225907631874187</v>
      </c>
      <c r="AS495" s="14"/>
      <c r="AT495" s="14">
        <v>0.125023560581701</v>
      </c>
      <c r="AU495" s="14">
        <v>0.29028237533309798</v>
      </c>
      <c r="AV495" s="14">
        <v>0.236160437089215</v>
      </c>
      <c r="AW495" s="14"/>
      <c r="AX495" s="14">
        <v>0.21517403675489299</v>
      </c>
    </row>
    <row r="496" spans="2:50" x14ac:dyDescent="0.3">
      <c r="B496" t="s">
        <v>202</v>
      </c>
      <c r="C496" s="14">
        <v>0.10437390226936499</v>
      </c>
      <c r="D496" s="14">
        <v>0.107841991567244</v>
      </c>
      <c r="E496" s="14">
        <v>0.10191408147096601</v>
      </c>
      <c r="F496" s="14"/>
      <c r="G496" s="14">
        <v>6.9158213220169698E-2</v>
      </c>
      <c r="H496" s="14">
        <v>7.3000262169118202E-2</v>
      </c>
      <c r="I496" s="14">
        <v>0.10359701206194399</v>
      </c>
      <c r="J496" s="14">
        <v>0.11193964457219099</v>
      </c>
      <c r="K496" s="14">
        <v>0.122036156533989</v>
      </c>
      <c r="L496" s="14">
        <v>0.132051471888188</v>
      </c>
      <c r="M496" s="14"/>
      <c r="N496" s="14">
        <v>0.11816799274188799</v>
      </c>
      <c r="O496" s="14">
        <v>0.10046526118673201</v>
      </c>
      <c r="P496" s="14">
        <v>8.41917230348838E-2</v>
      </c>
      <c r="Q496" s="14">
        <v>0.113622373077085</v>
      </c>
      <c r="R496" s="14"/>
      <c r="S496" s="14">
        <v>7.6719106475899607E-2</v>
      </c>
      <c r="T496" s="14">
        <v>0.144529449732924</v>
      </c>
      <c r="U496" s="14">
        <v>0.107342418876353</v>
      </c>
      <c r="V496" s="14"/>
      <c r="W496" s="14">
        <v>0.163339103905602</v>
      </c>
      <c r="X496" s="14">
        <v>6.6225067683107194E-2</v>
      </c>
      <c r="Y496" s="14">
        <v>6.2667618871978803E-2</v>
      </c>
      <c r="Z496" s="14"/>
      <c r="AA496" s="14">
        <v>8.34141875080327E-2</v>
      </c>
      <c r="AB496" s="14">
        <v>7.9210440941370003E-2</v>
      </c>
      <c r="AC496" s="14">
        <v>7.4699699795054003E-2</v>
      </c>
      <c r="AD496" s="14">
        <v>0.130731431835789</v>
      </c>
      <c r="AE496" s="14">
        <v>0.117207998081141</v>
      </c>
      <c r="AF496" s="14">
        <v>0.124540752160808</v>
      </c>
      <c r="AG496" s="14">
        <v>8.8633797415479401E-2</v>
      </c>
      <c r="AH496" s="14">
        <v>0.121369180074498</v>
      </c>
      <c r="AI496" s="14">
        <v>2.7873292097300599E-2</v>
      </c>
      <c r="AJ496" s="14">
        <v>0.13018718765314</v>
      </c>
      <c r="AK496" s="14">
        <v>0.112702059879861</v>
      </c>
      <c r="AL496" s="14">
        <v>0</v>
      </c>
      <c r="AM496" s="14"/>
      <c r="AN496" s="14">
        <v>0.10542034823386801</v>
      </c>
      <c r="AO496" s="14">
        <v>0.103941557398669</v>
      </c>
      <c r="AP496" s="14"/>
      <c r="AQ496" s="14">
        <v>7.6606562295413003E-2</v>
      </c>
      <c r="AR496" s="14">
        <v>0.11085650435071299</v>
      </c>
      <c r="AS496" s="14"/>
      <c r="AT496" s="14">
        <v>4.9137418894252598E-2</v>
      </c>
      <c r="AU496" s="14">
        <v>9.8608777468373904E-2</v>
      </c>
      <c r="AV496" s="14">
        <v>0.14935002134244399</v>
      </c>
      <c r="AW496" s="14"/>
      <c r="AX496" s="14">
        <v>0.17452046793012899</v>
      </c>
    </row>
    <row r="497" spans="2:50" x14ac:dyDescent="0.3">
      <c r="B497" t="s">
        <v>178</v>
      </c>
      <c r="C497" s="14">
        <v>2.2064577274013401E-2</v>
      </c>
      <c r="D497" s="14">
        <v>2.3435921084373701E-2</v>
      </c>
      <c r="E497" s="14">
        <v>2.0939335314276698E-2</v>
      </c>
      <c r="F497" s="14"/>
      <c r="G497" s="14">
        <v>3.17563192534005E-2</v>
      </c>
      <c r="H497" s="14">
        <v>2.8531419340233798E-2</v>
      </c>
      <c r="I497" s="14">
        <v>2.0945100730888001E-2</v>
      </c>
      <c r="J497" s="14">
        <v>2.5681826295497701E-2</v>
      </c>
      <c r="K497" s="14">
        <v>2.0394537401283601E-2</v>
      </c>
      <c r="L497" s="14">
        <v>1.0504964494227701E-2</v>
      </c>
      <c r="M497" s="14"/>
      <c r="N497" s="14">
        <v>1.8322993054950699E-2</v>
      </c>
      <c r="O497" s="14">
        <v>2.4597465590676E-2</v>
      </c>
      <c r="P497" s="14">
        <v>3.0355341396843299E-2</v>
      </c>
      <c r="Q497" s="14">
        <v>1.6873563039304498E-2</v>
      </c>
      <c r="R497" s="14"/>
      <c r="S497" s="14">
        <v>1.19742769989418E-2</v>
      </c>
      <c r="T497" s="14">
        <v>3.1396549664753103E-2</v>
      </c>
      <c r="U497" s="14">
        <v>2.4995766727005798E-2</v>
      </c>
      <c r="V497" s="14"/>
      <c r="W497" s="14">
        <v>3.2616337051073301E-2</v>
      </c>
      <c r="X497" s="14">
        <v>1.2725800424971401E-2</v>
      </c>
      <c r="Y497" s="14">
        <v>2.3648828494373698E-2</v>
      </c>
      <c r="Z497" s="14"/>
      <c r="AA497" s="14">
        <v>0</v>
      </c>
      <c r="AB497" s="14">
        <v>6.07826821489615E-2</v>
      </c>
      <c r="AC497" s="14">
        <v>4.6143775871133899E-2</v>
      </c>
      <c r="AD497" s="14">
        <v>2.05394001328402E-2</v>
      </c>
      <c r="AE497" s="14">
        <v>2.2703150762169898E-2</v>
      </c>
      <c r="AF497" s="14">
        <v>1.0638205920226599E-2</v>
      </c>
      <c r="AG497" s="14">
        <v>8.1488698109064301E-3</v>
      </c>
      <c r="AH497" s="14">
        <v>7.3786414904901104E-3</v>
      </c>
      <c r="AI497" s="14">
        <v>0</v>
      </c>
      <c r="AJ497" s="14">
        <v>1.9440661444038498E-2</v>
      </c>
      <c r="AK497" s="14">
        <v>0</v>
      </c>
      <c r="AL497" s="14">
        <v>0</v>
      </c>
      <c r="AM497" s="14"/>
      <c r="AN497" s="14">
        <v>2.0392171526211901E-2</v>
      </c>
      <c r="AO497" s="14">
        <v>2.2755540851026702E-2</v>
      </c>
      <c r="AP497" s="14"/>
      <c r="AQ497" s="14">
        <v>3.6376840422534903E-2</v>
      </c>
      <c r="AR497" s="14">
        <v>1.8723216273556002E-2</v>
      </c>
      <c r="AS497" s="14"/>
      <c r="AT497" s="14">
        <v>3.6526202842124401E-3</v>
      </c>
      <c r="AU497" s="14">
        <v>2.4137034503290501E-2</v>
      </c>
      <c r="AV497" s="14">
        <v>3.1434678228076302E-2</v>
      </c>
      <c r="AW497" s="14"/>
      <c r="AX497" s="14">
        <v>7.0797702041093501E-3</v>
      </c>
    </row>
    <row r="498" spans="2:50" x14ac:dyDescent="0.3">
      <c r="B498" t="s">
        <v>79</v>
      </c>
      <c r="C498" s="14">
        <v>7.5610160372099902E-2</v>
      </c>
      <c r="D498" s="14">
        <v>4.4420359365038797E-2</v>
      </c>
      <c r="E498" s="14">
        <v>0.103445376306109</v>
      </c>
      <c r="F498" s="14"/>
      <c r="G498" s="14">
        <v>9.77302271941108E-2</v>
      </c>
      <c r="H498" s="14">
        <v>6.0329416484138698E-2</v>
      </c>
      <c r="I498" s="14">
        <v>8.9029772349575903E-2</v>
      </c>
      <c r="J498" s="14">
        <v>9.3776986912621194E-2</v>
      </c>
      <c r="K498" s="14">
        <v>6.84982476945767E-2</v>
      </c>
      <c r="L498" s="14">
        <v>5.74160081692539E-2</v>
      </c>
      <c r="M498" s="14"/>
      <c r="N498" s="14">
        <v>6.5128804457823097E-2</v>
      </c>
      <c r="O498" s="14">
        <v>9.2877723990315394E-2</v>
      </c>
      <c r="P498" s="14">
        <v>6.1190061121027199E-2</v>
      </c>
      <c r="Q498" s="14">
        <v>8.1122952381978794E-2</v>
      </c>
      <c r="R498" s="14"/>
      <c r="S498" s="14">
        <v>5.5002058887584498E-2</v>
      </c>
      <c r="T498" s="14">
        <v>5.7738373352511703E-2</v>
      </c>
      <c r="U498" s="14">
        <v>6.6150966689200397E-2</v>
      </c>
      <c r="V498" s="14"/>
      <c r="W498" s="14">
        <v>5.4344319574142201E-2</v>
      </c>
      <c r="X498" s="14">
        <v>4.8288941639208001E-2</v>
      </c>
      <c r="Y498" s="14">
        <v>0.15212657296239801</v>
      </c>
      <c r="Z498" s="14"/>
      <c r="AA498" s="14">
        <v>0.24523992893597499</v>
      </c>
      <c r="AB498" s="14">
        <v>0.15555560945952299</v>
      </c>
      <c r="AC498" s="14">
        <v>0.110198048633251</v>
      </c>
      <c r="AD498" s="14">
        <v>8.5553129792539401E-2</v>
      </c>
      <c r="AE498" s="14">
        <v>4.7135438715085999E-2</v>
      </c>
      <c r="AF498" s="14">
        <v>6.5506412040404999E-2</v>
      </c>
      <c r="AG498" s="14">
        <v>2.34900557618327E-2</v>
      </c>
      <c r="AH498" s="14">
        <v>6.5065712397305298E-3</v>
      </c>
      <c r="AI498" s="14">
        <v>1.23151816015929E-2</v>
      </c>
      <c r="AJ498" s="14">
        <v>0</v>
      </c>
      <c r="AK498" s="14">
        <v>0</v>
      </c>
      <c r="AL498" s="14">
        <v>0.121191079357974</v>
      </c>
      <c r="AM498" s="14"/>
      <c r="AN498" s="14">
        <v>6.6404216409307798E-2</v>
      </c>
      <c r="AO498" s="14">
        <v>7.9413646445187197E-2</v>
      </c>
      <c r="AP498" s="14"/>
      <c r="AQ498" s="14">
        <v>7.4057966489868093E-2</v>
      </c>
      <c r="AR498" s="14">
        <v>7.5972537729853698E-2</v>
      </c>
      <c r="AS498" s="14"/>
      <c r="AT498" s="14">
        <v>4.5100346757252802E-2</v>
      </c>
      <c r="AU498" s="14">
        <v>8.3231744507545405E-2</v>
      </c>
      <c r="AV498" s="14">
        <v>3.4317531490802598E-2</v>
      </c>
      <c r="AW498" s="14"/>
      <c r="AX498" s="14">
        <v>8.6176462447301594E-2</v>
      </c>
    </row>
    <row r="499" spans="2:50" x14ac:dyDescent="0.3">
      <c r="B499" t="s">
        <v>179</v>
      </c>
      <c r="C499" s="14">
        <v>0.56711046045299296</v>
      </c>
      <c r="D499" s="14">
        <v>0.60133089658015404</v>
      </c>
      <c r="E499" s="14">
        <v>0.53356274117007196</v>
      </c>
      <c r="F499" s="14"/>
      <c r="G499" s="14">
        <v>0.58202933113288202</v>
      </c>
      <c r="H499" s="14">
        <v>0.596412953867967</v>
      </c>
      <c r="I499" s="14">
        <v>0.56741776097337404</v>
      </c>
      <c r="J499" s="14">
        <v>0.51583482567473204</v>
      </c>
      <c r="K499" s="14">
        <v>0.58184749566434601</v>
      </c>
      <c r="L499" s="14">
        <v>0.560824728345791</v>
      </c>
      <c r="M499" s="14"/>
      <c r="N499" s="14">
        <v>0.57876863502793297</v>
      </c>
      <c r="O499" s="14">
        <v>0.56439162024384004</v>
      </c>
      <c r="P499" s="14">
        <v>0.60416294553549599</v>
      </c>
      <c r="Q499" s="14">
        <v>0.53805501585703597</v>
      </c>
      <c r="R499" s="14"/>
      <c r="S499" s="14">
        <v>0.672270739388798</v>
      </c>
      <c r="T499" s="14">
        <v>0.51488708021235496</v>
      </c>
      <c r="U499" s="14">
        <v>0.52529632740606602</v>
      </c>
      <c r="V499" s="14"/>
      <c r="W499" s="14">
        <v>0.51394231567771997</v>
      </c>
      <c r="X499" s="14">
        <v>0.696108521534331</v>
      </c>
      <c r="Y499" s="14">
        <v>0.40266093317874002</v>
      </c>
      <c r="Z499" s="14"/>
      <c r="AA499" s="14">
        <v>0.37945098303685298</v>
      </c>
      <c r="AB499" s="14">
        <v>0.46997265783067699</v>
      </c>
      <c r="AC499" s="14">
        <v>0.53556870832856596</v>
      </c>
      <c r="AD499" s="14">
        <v>0.55732811686970796</v>
      </c>
      <c r="AE499" s="14">
        <v>0.55095729979244501</v>
      </c>
      <c r="AF499" s="14">
        <v>0.55137068416347801</v>
      </c>
      <c r="AG499" s="14">
        <v>0.69735623277923997</v>
      </c>
      <c r="AH499" s="14">
        <v>0.605440107548462</v>
      </c>
      <c r="AI499" s="14">
        <v>0.75486305508207696</v>
      </c>
      <c r="AJ499" s="14">
        <v>0.69507838895983198</v>
      </c>
      <c r="AK499" s="14">
        <v>0.34798086417484603</v>
      </c>
      <c r="AL499" s="14">
        <v>0.63665289259253699</v>
      </c>
      <c r="AM499" s="14"/>
      <c r="AN499" s="14">
        <v>0.57914144139518298</v>
      </c>
      <c r="AO499" s="14">
        <v>0.56213979490862898</v>
      </c>
      <c r="AP499" s="14"/>
      <c r="AQ499" s="14">
        <v>0.560986753000703</v>
      </c>
      <c r="AR499" s="14">
        <v>0.56854010977169001</v>
      </c>
      <c r="AS499" s="14"/>
      <c r="AT499" s="14">
        <v>0.77708605348258097</v>
      </c>
      <c r="AU499" s="14">
        <v>0.50374006818769201</v>
      </c>
      <c r="AV499" s="14">
        <v>0.54873733184946205</v>
      </c>
      <c r="AW499" s="14"/>
      <c r="AX499" s="14">
        <v>0.51704926266356599</v>
      </c>
    </row>
    <row r="500" spans="2:50" x14ac:dyDescent="0.3">
      <c r="B500" t="s">
        <v>180</v>
      </c>
      <c r="C500" s="14">
        <v>0.126438479543378</v>
      </c>
      <c r="D500" s="14">
        <v>0.13127791265161801</v>
      </c>
      <c r="E500" s="14">
        <v>0.122853416785243</v>
      </c>
      <c r="F500" s="14"/>
      <c r="G500" s="14">
        <v>0.10091453247357</v>
      </c>
      <c r="H500" s="14">
        <v>0.101531681509352</v>
      </c>
      <c r="I500" s="14">
        <v>0.124542112792832</v>
      </c>
      <c r="J500" s="14">
        <v>0.137621470867689</v>
      </c>
      <c r="K500" s="14">
        <v>0.142430693935273</v>
      </c>
      <c r="L500" s="14">
        <v>0.142556436382416</v>
      </c>
      <c r="M500" s="14"/>
      <c r="N500" s="14">
        <v>0.13649098579683799</v>
      </c>
      <c r="O500" s="14">
        <v>0.12506272677740801</v>
      </c>
      <c r="P500" s="14">
        <v>0.11454706443172701</v>
      </c>
      <c r="Q500" s="14">
        <v>0.13049593611638999</v>
      </c>
      <c r="R500" s="14"/>
      <c r="S500" s="14">
        <v>8.8693383474841403E-2</v>
      </c>
      <c r="T500" s="14">
        <v>0.175925999397677</v>
      </c>
      <c r="U500" s="14">
        <v>0.132338185603359</v>
      </c>
      <c r="V500" s="14"/>
      <c r="W500" s="14">
        <v>0.195955440956675</v>
      </c>
      <c r="X500" s="14">
        <v>7.8950868108078498E-2</v>
      </c>
      <c r="Y500" s="14">
        <v>8.6316447366352494E-2</v>
      </c>
      <c r="Z500" s="14"/>
      <c r="AA500" s="14">
        <v>8.34141875080327E-2</v>
      </c>
      <c r="AB500" s="14">
        <v>0.13999312309033199</v>
      </c>
      <c r="AC500" s="14">
        <v>0.120843475666188</v>
      </c>
      <c r="AD500" s="14">
        <v>0.151270831968629</v>
      </c>
      <c r="AE500" s="14">
        <v>0.13991114884331099</v>
      </c>
      <c r="AF500" s="14">
        <v>0.135178958081034</v>
      </c>
      <c r="AG500" s="14">
        <v>9.6782667226385899E-2</v>
      </c>
      <c r="AH500" s="14">
        <v>0.12874782156498801</v>
      </c>
      <c r="AI500" s="14">
        <v>2.7873292097300599E-2</v>
      </c>
      <c r="AJ500" s="14">
        <v>0.149627849097178</v>
      </c>
      <c r="AK500" s="14">
        <v>0.112702059879861</v>
      </c>
      <c r="AL500" s="14">
        <v>0</v>
      </c>
      <c r="AM500" s="14"/>
      <c r="AN500" s="14">
        <v>0.12581251976008001</v>
      </c>
      <c r="AO500" s="14">
        <v>0.12669709824969599</v>
      </c>
      <c r="AP500" s="14"/>
      <c r="AQ500" s="14">
        <v>0.112983402717948</v>
      </c>
      <c r="AR500" s="14">
        <v>0.12957972062426901</v>
      </c>
      <c r="AS500" s="14"/>
      <c r="AT500" s="14">
        <v>5.2790039178464997E-2</v>
      </c>
      <c r="AU500" s="14">
        <v>0.122745811971664</v>
      </c>
      <c r="AV500" s="14">
        <v>0.18078469957052001</v>
      </c>
      <c r="AW500" s="14"/>
      <c r="AX500" s="14">
        <v>0.18160023813423901</v>
      </c>
    </row>
    <row r="501" spans="2:50" x14ac:dyDescent="0.3">
      <c r="B501" t="s">
        <v>108</v>
      </c>
      <c r="C501" s="14">
        <v>0.44067198090961501</v>
      </c>
      <c r="D501" s="14">
        <v>0.47005298392853601</v>
      </c>
      <c r="E501" s="14">
        <v>0.41070932438482899</v>
      </c>
      <c r="F501" s="14"/>
      <c r="G501" s="14">
        <v>0.481114798659312</v>
      </c>
      <c r="H501" s="14">
        <v>0.49488127235861501</v>
      </c>
      <c r="I501" s="14">
        <v>0.44287564818054198</v>
      </c>
      <c r="J501" s="14">
        <v>0.37821335480704299</v>
      </c>
      <c r="K501" s="14">
        <v>0.43941680172907299</v>
      </c>
      <c r="L501" s="14">
        <v>0.41826829196337501</v>
      </c>
      <c r="M501" s="14"/>
      <c r="N501" s="14">
        <v>0.44227764923109403</v>
      </c>
      <c r="O501" s="14">
        <v>0.439328893466432</v>
      </c>
      <c r="P501" s="14">
        <v>0.48961588110376902</v>
      </c>
      <c r="Q501" s="14">
        <v>0.40755907974064698</v>
      </c>
      <c r="R501" s="14"/>
      <c r="S501" s="14">
        <v>0.58357735591395699</v>
      </c>
      <c r="T501" s="14">
        <v>0.33896108081467802</v>
      </c>
      <c r="U501" s="14">
        <v>0.392958141802707</v>
      </c>
      <c r="V501" s="14"/>
      <c r="W501" s="14">
        <v>0.31798687472104498</v>
      </c>
      <c r="X501" s="14">
        <v>0.61715765342625195</v>
      </c>
      <c r="Y501" s="14">
        <v>0.316344485812387</v>
      </c>
      <c r="Z501" s="14"/>
      <c r="AA501" s="14">
        <v>0.29603679552882001</v>
      </c>
      <c r="AB501" s="14">
        <v>0.32997953474034503</v>
      </c>
      <c r="AC501" s="14">
        <v>0.41472523266237799</v>
      </c>
      <c r="AD501" s="14">
        <v>0.40605728490107901</v>
      </c>
      <c r="AE501" s="14">
        <v>0.41104615094913399</v>
      </c>
      <c r="AF501" s="14">
        <v>0.41619172608244398</v>
      </c>
      <c r="AG501" s="14">
        <v>0.60057356555285402</v>
      </c>
      <c r="AH501" s="14">
        <v>0.47669228598347402</v>
      </c>
      <c r="AI501" s="14">
        <v>0.72698976298477602</v>
      </c>
      <c r="AJ501" s="14">
        <v>0.54545053986265402</v>
      </c>
      <c r="AK501" s="14">
        <v>0.23527880429498499</v>
      </c>
      <c r="AL501" s="14">
        <v>0.63665289259253699</v>
      </c>
      <c r="AM501" s="14"/>
      <c r="AN501" s="14">
        <v>0.45332892163510302</v>
      </c>
      <c r="AO501" s="14">
        <v>0.43544269665893298</v>
      </c>
      <c r="AP501" s="14"/>
      <c r="AQ501" s="14">
        <v>0.44800335028275501</v>
      </c>
      <c r="AR501" s="14">
        <v>0.43896038914742103</v>
      </c>
      <c r="AS501" s="14"/>
      <c r="AT501" s="14">
        <v>0.72429601430411605</v>
      </c>
      <c r="AU501" s="14">
        <v>0.380994256216028</v>
      </c>
      <c r="AV501" s="14">
        <v>0.36795263227894198</v>
      </c>
      <c r="AW501" s="14"/>
      <c r="AX501" s="14">
        <v>0.33544902452932701</v>
      </c>
    </row>
    <row r="502" spans="2:50" x14ac:dyDescent="0.3"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</row>
    <row r="503" spans="2:50" x14ac:dyDescent="0.3">
      <c r="B503" s="6" t="s">
        <v>252</v>
      </c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</row>
    <row r="504" spans="2:50" x14ac:dyDescent="0.3">
      <c r="B504" s="24" t="s">
        <v>82</v>
      </c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</row>
    <row r="505" spans="2:50" x14ac:dyDescent="0.3">
      <c r="B505" t="s">
        <v>175</v>
      </c>
      <c r="C505" s="14">
        <v>0.18392331701124501</v>
      </c>
      <c r="D505" s="14">
        <v>0.21246471535643399</v>
      </c>
      <c r="E505" s="14">
        <v>0.15578914551180001</v>
      </c>
      <c r="F505" s="14"/>
      <c r="G505" s="14">
        <v>0.19376312931091499</v>
      </c>
      <c r="H505" s="14">
        <v>0.23478097104874901</v>
      </c>
      <c r="I505" s="14">
        <v>0.202067330392424</v>
      </c>
      <c r="J505" s="14">
        <v>0.14564838851731499</v>
      </c>
      <c r="K505" s="14">
        <v>0.16155286219609399</v>
      </c>
      <c r="L505" s="14">
        <v>0.167677012279979</v>
      </c>
      <c r="M505" s="14"/>
      <c r="N505" s="14">
        <v>0.163447966739351</v>
      </c>
      <c r="O505" s="14">
        <v>0.18108751808901899</v>
      </c>
      <c r="P505" s="14">
        <v>0.196297021928692</v>
      </c>
      <c r="Q505" s="14">
        <v>0.18664769846784199</v>
      </c>
      <c r="R505" s="14"/>
      <c r="S505" s="14">
        <v>0.23010502701219299</v>
      </c>
      <c r="T505" s="14">
        <v>0.14699228140340201</v>
      </c>
      <c r="U505" s="14">
        <v>0.17098274445628101</v>
      </c>
      <c r="V505" s="14"/>
      <c r="W505" s="14">
        <v>0.16237107517701599</v>
      </c>
      <c r="X505" s="14">
        <v>0.228334066389383</v>
      </c>
      <c r="Y505" s="14">
        <v>0.13760044453099601</v>
      </c>
      <c r="Z505" s="14"/>
      <c r="AA505" s="14">
        <v>0.15016444419167699</v>
      </c>
      <c r="AB505" s="14">
        <v>0.164505492647087</v>
      </c>
      <c r="AC505" s="14">
        <v>0.17645052001689501</v>
      </c>
      <c r="AD505" s="14">
        <v>0.170731478840457</v>
      </c>
      <c r="AE505" s="14">
        <v>0.175049703122728</v>
      </c>
      <c r="AF505" s="14">
        <v>0.14929691877073101</v>
      </c>
      <c r="AG505" s="14">
        <v>0.23869409996104199</v>
      </c>
      <c r="AH505" s="14">
        <v>0.20747642864732199</v>
      </c>
      <c r="AI505" s="14">
        <v>0.30397343582258102</v>
      </c>
      <c r="AJ505" s="14">
        <v>0.161757640655044</v>
      </c>
      <c r="AK505" s="14">
        <v>0.18271997183997199</v>
      </c>
      <c r="AL505" s="14">
        <v>0.39122644974151399</v>
      </c>
      <c r="AM505" s="14"/>
      <c r="AN505" s="14">
        <v>0.203658105017023</v>
      </c>
      <c r="AO505" s="14">
        <v>0.17576978146522401</v>
      </c>
      <c r="AP505" s="14"/>
      <c r="AQ505" s="14">
        <v>0.14351613180134101</v>
      </c>
      <c r="AR505" s="14">
        <v>0.19335683506478801</v>
      </c>
      <c r="AS505" s="14"/>
      <c r="AT505" s="14">
        <v>0.27141507884730598</v>
      </c>
      <c r="AU505" s="14">
        <v>0.149774064912785</v>
      </c>
      <c r="AV505" s="14">
        <v>0.17283609821738299</v>
      </c>
      <c r="AW505" s="14"/>
      <c r="AX505" s="14">
        <v>0.161763626337249</v>
      </c>
    </row>
    <row r="506" spans="2:50" x14ac:dyDescent="0.3">
      <c r="B506" t="s">
        <v>200</v>
      </c>
      <c r="C506" s="14">
        <v>0.39305716337100999</v>
      </c>
      <c r="D506" s="14">
        <v>0.41206014754805997</v>
      </c>
      <c r="E506" s="14">
        <v>0.37508609332120701</v>
      </c>
      <c r="F506" s="14"/>
      <c r="G506" s="14">
        <v>0.37631313792543503</v>
      </c>
      <c r="H506" s="14">
        <v>0.377686554219403</v>
      </c>
      <c r="I506" s="14">
        <v>0.34211558357597099</v>
      </c>
      <c r="J506" s="14">
        <v>0.376350558105501</v>
      </c>
      <c r="K506" s="14">
        <v>0.40395303373737501</v>
      </c>
      <c r="L506" s="14">
        <v>0.459095444717805</v>
      </c>
      <c r="M506" s="14"/>
      <c r="N506" s="14">
        <v>0.465780732245684</v>
      </c>
      <c r="O506" s="14">
        <v>0.39777966866890502</v>
      </c>
      <c r="P506" s="14">
        <v>0.38046296195170898</v>
      </c>
      <c r="Q506" s="14">
        <v>0.36502520964617102</v>
      </c>
      <c r="R506" s="14"/>
      <c r="S506" s="14">
        <v>0.46565102265788699</v>
      </c>
      <c r="T506" s="14">
        <v>0.35090586732900803</v>
      </c>
      <c r="U506" s="14">
        <v>0.38043659759861997</v>
      </c>
      <c r="V506" s="14"/>
      <c r="W506" s="14">
        <v>0.34499599283254401</v>
      </c>
      <c r="X506" s="14">
        <v>0.48299837260351702</v>
      </c>
      <c r="Y506" s="14">
        <v>0.29558485891126801</v>
      </c>
      <c r="Z506" s="14"/>
      <c r="AA506" s="14">
        <v>0.15199666570169201</v>
      </c>
      <c r="AB506" s="14">
        <v>0.28188909877742102</v>
      </c>
      <c r="AC506" s="14">
        <v>0.33600141301109798</v>
      </c>
      <c r="AD506" s="14">
        <v>0.410877198494281</v>
      </c>
      <c r="AE506" s="14">
        <v>0.43719550932077</v>
      </c>
      <c r="AF506" s="14">
        <v>0.40535083091907398</v>
      </c>
      <c r="AG506" s="14">
        <v>0.43639602798197302</v>
      </c>
      <c r="AH506" s="14">
        <v>0.45493020178997201</v>
      </c>
      <c r="AI506" s="14">
        <v>0.38179577785193902</v>
      </c>
      <c r="AJ506" s="14">
        <v>0.57202831124765696</v>
      </c>
      <c r="AK506" s="14">
        <v>0.17923782468461799</v>
      </c>
      <c r="AL506" s="14">
        <v>0.123594474648633</v>
      </c>
      <c r="AM506" s="14"/>
      <c r="AN506" s="14">
        <v>0.36742141763128899</v>
      </c>
      <c r="AO506" s="14">
        <v>0.40364871186275902</v>
      </c>
      <c r="AP506" s="14"/>
      <c r="AQ506" s="14">
        <v>0.40719654808227301</v>
      </c>
      <c r="AR506" s="14">
        <v>0.38975616281264902</v>
      </c>
      <c r="AS506" s="14"/>
      <c r="AT506" s="14">
        <v>0.49913326709934502</v>
      </c>
      <c r="AU506" s="14">
        <v>0.38450448644875201</v>
      </c>
      <c r="AV506" s="14">
        <v>0.37054215350861902</v>
      </c>
      <c r="AW506" s="14"/>
      <c r="AX506" s="14">
        <v>0.41263708893291801</v>
      </c>
    </row>
    <row r="507" spans="2:50" x14ac:dyDescent="0.3">
      <c r="B507" t="s">
        <v>201</v>
      </c>
      <c r="C507" s="14">
        <v>0.21373812567134101</v>
      </c>
      <c r="D507" s="14">
        <v>0.21120245355136799</v>
      </c>
      <c r="E507" s="14">
        <v>0.21784087873670999</v>
      </c>
      <c r="F507" s="14"/>
      <c r="G507" s="14">
        <v>0.18629764767632001</v>
      </c>
      <c r="H507" s="14">
        <v>0.21793066733781799</v>
      </c>
      <c r="I507" s="14">
        <v>0.22082158512817701</v>
      </c>
      <c r="J507" s="14">
        <v>0.22934165083553301</v>
      </c>
      <c r="K507" s="14">
        <v>0.24214563875970899</v>
      </c>
      <c r="L507" s="14">
        <v>0.18629212964520001</v>
      </c>
      <c r="M507" s="14"/>
      <c r="N507" s="14">
        <v>0.20343390448090801</v>
      </c>
      <c r="O507" s="14">
        <v>0.229430580706566</v>
      </c>
      <c r="P507" s="14">
        <v>0.204919037042086</v>
      </c>
      <c r="Q507" s="14">
        <v>0.216216831722535</v>
      </c>
      <c r="R507" s="14"/>
      <c r="S507" s="14">
        <v>0.16506657033153699</v>
      </c>
      <c r="T507" s="14">
        <v>0.247454338121741</v>
      </c>
      <c r="U507" s="14">
        <v>0.24425255675625501</v>
      </c>
      <c r="V507" s="14"/>
      <c r="W507" s="14">
        <v>0.23334773885719101</v>
      </c>
      <c r="X507" s="14">
        <v>0.15858448029362901</v>
      </c>
      <c r="Y507" s="14">
        <v>0.32061455312121001</v>
      </c>
      <c r="Z507" s="14"/>
      <c r="AA507" s="14">
        <v>0.249505848848185</v>
      </c>
      <c r="AB507" s="14">
        <v>0.24771907131373799</v>
      </c>
      <c r="AC507" s="14">
        <v>0.25888021661494698</v>
      </c>
      <c r="AD507" s="14">
        <v>0.20857467751979999</v>
      </c>
      <c r="AE507" s="14">
        <v>0.206759785930866</v>
      </c>
      <c r="AF507" s="14">
        <v>0.228379891268189</v>
      </c>
      <c r="AG507" s="14">
        <v>0.17407096418148801</v>
      </c>
      <c r="AH507" s="14">
        <v>0.189728244940297</v>
      </c>
      <c r="AI507" s="14">
        <v>0.20201135723775401</v>
      </c>
      <c r="AJ507" s="14">
        <v>0.16638771914577699</v>
      </c>
      <c r="AK507" s="14">
        <v>0.63804220347540996</v>
      </c>
      <c r="AL507" s="14">
        <v>0.116324797994345</v>
      </c>
      <c r="AM507" s="14"/>
      <c r="AN507" s="14">
        <v>0.211317199798706</v>
      </c>
      <c r="AO507" s="14">
        <v>0.214738344429761</v>
      </c>
      <c r="AP507" s="14"/>
      <c r="AQ507" s="14">
        <v>0.210561775004283</v>
      </c>
      <c r="AR507" s="14">
        <v>0.21447968094688</v>
      </c>
      <c r="AS507" s="14"/>
      <c r="AT507" s="14">
        <v>0.14059956091067899</v>
      </c>
      <c r="AU507" s="14">
        <v>0.25369898350192899</v>
      </c>
      <c r="AV507" s="14">
        <v>0.21862438332353301</v>
      </c>
      <c r="AW507" s="14"/>
      <c r="AX507" s="14">
        <v>0.185064504292522</v>
      </c>
    </row>
    <row r="508" spans="2:50" x14ac:dyDescent="0.3">
      <c r="B508" t="s">
        <v>202</v>
      </c>
      <c r="C508" s="14">
        <v>0.10439068691372801</v>
      </c>
      <c r="D508" s="14">
        <v>8.7537107934266903E-2</v>
      </c>
      <c r="E508" s="14">
        <v>0.121203311119357</v>
      </c>
      <c r="F508" s="14"/>
      <c r="G508" s="14">
        <v>0.102266121176431</v>
      </c>
      <c r="H508" s="14">
        <v>5.9519869761767E-2</v>
      </c>
      <c r="I508" s="14">
        <v>0.12612426094450199</v>
      </c>
      <c r="J508" s="14">
        <v>0.124293705954751</v>
      </c>
      <c r="K508" s="14">
        <v>9.5828592307168101E-2</v>
      </c>
      <c r="L508" s="14">
        <v>0.11845957220562001</v>
      </c>
      <c r="M508" s="14"/>
      <c r="N508" s="14">
        <v>7.3488303496974897E-2</v>
      </c>
      <c r="O508" s="14">
        <v>9.1674477765183504E-2</v>
      </c>
      <c r="P508" s="14">
        <v>0.11649064397370699</v>
      </c>
      <c r="Q508" s="14">
        <v>0.11740953656756099</v>
      </c>
      <c r="R508" s="14"/>
      <c r="S508" s="14">
        <v>7.2915106238281194E-2</v>
      </c>
      <c r="T508" s="14">
        <v>0.146676693282495</v>
      </c>
      <c r="U508" s="14">
        <v>0.100578573999451</v>
      </c>
      <c r="V508" s="14"/>
      <c r="W508" s="14">
        <v>0.1528057210806</v>
      </c>
      <c r="X508" s="14">
        <v>6.7505480762194203E-2</v>
      </c>
      <c r="Y508" s="14">
        <v>9.3397385949682998E-2</v>
      </c>
      <c r="Z508" s="14"/>
      <c r="AA508" s="14">
        <v>0.11663000143713199</v>
      </c>
      <c r="AB508" s="14">
        <v>9.0901403173809001E-2</v>
      </c>
      <c r="AC508" s="14">
        <v>0.112959737403559</v>
      </c>
      <c r="AD508" s="14">
        <v>9.0613244010225094E-2</v>
      </c>
      <c r="AE508" s="14">
        <v>0.112958388155273</v>
      </c>
      <c r="AF508" s="14">
        <v>0.128188771746508</v>
      </c>
      <c r="AG508" s="14">
        <v>0.11471519384065</v>
      </c>
      <c r="AH508" s="14">
        <v>0.119007190856515</v>
      </c>
      <c r="AI508" s="14">
        <v>4.6542095743803497E-2</v>
      </c>
      <c r="AJ508" s="14">
        <v>5.4237927782261199E-2</v>
      </c>
      <c r="AK508" s="14">
        <v>0</v>
      </c>
      <c r="AL508" s="14">
        <v>0.12583123005514299</v>
      </c>
      <c r="AM508" s="14"/>
      <c r="AN508" s="14">
        <v>0.111981019313699</v>
      </c>
      <c r="AO508" s="14">
        <v>0.101254699589661</v>
      </c>
      <c r="AP508" s="14"/>
      <c r="AQ508" s="14">
        <v>0.113156688801507</v>
      </c>
      <c r="AR508" s="14">
        <v>0.102344163835316</v>
      </c>
      <c r="AS508" s="14"/>
      <c r="AT508" s="14">
        <v>4.5592282929604599E-2</v>
      </c>
      <c r="AU508" s="14">
        <v>0.10466966124846</v>
      </c>
      <c r="AV508" s="14">
        <v>0.14613622449963901</v>
      </c>
      <c r="AW508" s="14"/>
      <c r="AX508" s="14">
        <v>0.146493923178977</v>
      </c>
    </row>
    <row r="509" spans="2:50" x14ac:dyDescent="0.3">
      <c r="B509" t="s">
        <v>178</v>
      </c>
      <c r="C509" s="14">
        <v>2.8319620814119099E-2</v>
      </c>
      <c r="D509" s="14">
        <v>3.5456916466412303E-2</v>
      </c>
      <c r="E509" s="14">
        <v>2.1081580831737601E-2</v>
      </c>
      <c r="F509" s="14"/>
      <c r="G509" s="14">
        <v>5.1736149852554703E-2</v>
      </c>
      <c r="H509" s="14">
        <v>4.0843272580082197E-2</v>
      </c>
      <c r="I509" s="14">
        <v>2.41811388297218E-2</v>
      </c>
      <c r="J509" s="14">
        <v>3.1979202487242897E-2</v>
      </c>
      <c r="K509" s="14">
        <v>2.0429786138209699E-2</v>
      </c>
      <c r="L509" s="14">
        <v>1.0985895378453099E-2</v>
      </c>
      <c r="M509" s="14"/>
      <c r="N509" s="14">
        <v>1.6870895724623601E-2</v>
      </c>
      <c r="O509" s="14">
        <v>1.88851734038324E-2</v>
      </c>
      <c r="P509" s="14">
        <v>3.6418677075540203E-2</v>
      </c>
      <c r="Q509" s="14">
        <v>3.3198761242450602E-2</v>
      </c>
      <c r="R509" s="14"/>
      <c r="S509" s="14">
        <v>1.1724867680964399E-2</v>
      </c>
      <c r="T509" s="14">
        <v>4.5773701198748198E-2</v>
      </c>
      <c r="U509" s="14">
        <v>2.97520561081791E-2</v>
      </c>
      <c r="V509" s="14"/>
      <c r="W509" s="14">
        <v>5.1858949163568403E-2</v>
      </c>
      <c r="X509" s="14">
        <v>1.28736031246753E-2</v>
      </c>
      <c r="Y509" s="14">
        <v>7.2768254706498401E-3</v>
      </c>
      <c r="Z509" s="14"/>
      <c r="AA509" s="14">
        <v>4.7060884800365001E-2</v>
      </c>
      <c r="AB509" s="14">
        <v>6.71366924199919E-2</v>
      </c>
      <c r="AC509" s="14">
        <v>2.4899580437125798E-2</v>
      </c>
      <c r="AD509" s="14">
        <v>3.0284643197678599E-2</v>
      </c>
      <c r="AE509" s="14">
        <v>1.38699916752133E-2</v>
      </c>
      <c r="AF509" s="14">
        <v>1.19585861490557E-2</v>
      </c>
      <c r="AG509" s="14">
        <v>1.8293596234404401E-2</v>
      </c>
      <c r="AH509" s="14">
        <v>1.8940256918645301E-2</v>
      </c>
      <c r="AI509" s="14">
        <v>6.5677333343922298E-2</v>
      </c>
      <c r="AJ509" s="14">
        <v>4.5588401169261397E-2</v>
      </c>
      <c r="AK509" s="14">
        <v>0</v>
      </c>
      <c r="AL509" s="14">
        <v>0.12183196820239001</v>
      </c>
      <c r="AM509" s="14"/>
      <c r="AN509" s="14">
        <v>3.92303702296945E-2</v>
      </c>
      <c r="AO509" s="14">
        <v>2.38117850487903E-2</v>
      </c>
      <c r="AP509" s="14"/>
      <c r="AQ509" s="14">
        <v>5.1387011677510697E-2</v>
      </c>
      <c r="AR509" s="14">
        <v>2.2934275434886901E-2</v>
      </c>
      <c r="AS509" s="14"/>
      <c r="AT509" s="14">
        <v>8.1228682968935307E-3</v>
      </c>
      <c r="AU509" s="14">
        <v>1.88803886903843E-2</v>
      </c>
      <c r="AV509" s="14">
        <v>5.1140837208456399E-2</v>
      </c>
      <c r="AW509" s="14"/>
      <c r="AX509" s="14">
        <v>2.91945893156089E-2</v>
      </c>
    </row>
    <row r="510" spans="2:50" x14ac:dyDescent="0.3">
      <c r="B510" t="s">
        <v>79</v>
      </c>
      <c r="C510" s="14">
        <v>7.6571086218556794E-2</v>
      </c>
      <c r="D510" s="14">
        <v>4.1278659143458699E-2</v>
      </c>
      <c r="E510" s="14">
        <v>0.108998990479188</v>
      </c>
      <c r="F510" s="14"/>
      <c r="G510" s="14">
        <v>8.9623814058345103E-2</v>
      </c>
      <c r="H510" s="14">
        <v>6.9238665052180501E-2</v>
      </c>
      <c r="I510" s="14">
        <v>8.4690101129204706E-2</v>
      </c>
      <c r="J510" s="14">
        <v>9.2386494099658101E-2</v>
      </c>
      <c r="K510" s="14">
        <v>7.6090086861444806E-2</v>
      </c>
      <c r="L510" s="14">
        <v>5.7489945772943502E-2</v>
      </c>
      <c r="M510" s="14"/>
      <c r="N510" s="14">
        <v>7.6978197312458502E-2</v>
      </c>
      <c r="O510" s="14">
        <v>8.1142581366494604E-2</v>
      </c>
      <c r="P510" s="14">
        <v>6.5411658028264597E-2</v>
      </c>
      <c r="Q510" s="14">
        <v>8.1501962353439802E-2</v>
      </c>
      <c r="R510" s="14"/>
      <c r="S510" s="14">
        <v>5.4537406079137402E-2</v>
      </c>
      <c r="T510" s="14">
        <v>6.2197118664606303E-2</v>
      </c>
      <c r="U510" s="14">
        <v>7.3997471081213406E-2</v>
      </c>
      <c r="V510" s="14"/>
      <c r="W510" s="14">
        <v>5.4620522889082097E-2</v>
      </c>
      <c r="X510" s="14">
        <v>4.9703996826600802E-2</v>
      </c>
      <c r="Y510" s="14">
        <v>0.14552593201619399</v>
      </c>
      <c r="Z510" s="14"/>
      <c r="AA510" s="14">
        <v>0.28464215502094897</v>
      </c>
      <c r="AB510" s="14">
        <v>0.14784824166795299</v>
      </c>
      <c r="AC510" s="14">
        <v>9.0808532516375301E-2</v>
      </c>
      <c r="AD510" s="14">
        <v>8.8918757937558393E-2</v>
      </c>
      <c r="AE510" s="14">
        <v>5.4166621795149202E-2</v>
      </c>
      <c r="AF510" s="14">
        <v>7.6825001146443098E-2</v>
      </c>
      <c r="AG510" s="14">
        <v>1.7830117800442399E-2</v>
      </c>
      <c r="AH510" s="14">
        <v>9.9176768472484696E-3</v>
      </c>
      <c r="AI510" s="14">
        <v>0</v>
      </c>
      <c r="AJ510" s="14">
        <v>0</v>
      </c>
      <c r="AK510" s="14">
        <v>0</v>
      </c>
      <c r="AL510" s="14">
        <v>0.121191079357974</v>
      </c>
      <c r="AM510" s="14"/>
      <c r="AN510" s="14">
        <v>6.6391888009588507E-2</v>
      </c>
      <c r="AO510" s="14">
        <v>8.0776677603806094E-2</v>
      </c>
      <c r="AP510" s="14"/>
      <c r="AQ510" s="14">
        <v>7.4181844633085095E-2</v>
      </c>
      <c r="AR510" s="14">
        <v>7.7128881905480798E-2</v>
      </c>
      <c r="AS510" s="14"/>
      <c r="AT510" s="14">
        <v>3.5136941916171602E-2</v>
      </c>
      <c r="AU510" s="14">
        <v>8.8472415197689697E-2</v>
      </c>
      <c r="AV510" s="14">
        <v>4.0720303242369797E-2</v>
      </c>
      <c r="AW510" s="14"/>
      <c r="AX510" s="14">
        <v>6.4846267942724897E-2</v>
      </c>
    </row>
    <row r="511" spans="2:50" x14ac:dyDescent="0.3">
      <c r="B511" t="s">
        <v>179</v>
      </c>
      <c r="C511" s="14">
        <v>0.57698048038225502</v>
      </c>
      <c r="D511" s="14">
        <v>0.62452486290449405</v>
      </c>
      <c r="E511" s="14">
        <v>0.53087523883300702</v>
      </c>
      <c r="F511" s="14"/>
      <c r="G511" s="14">
        <v>0.57007626723634897</v>
      </c>
      <c r="H511" s="14">
        <v>0.61246752526815196</v>
      </c>
      <c r="I511" s="14">
        <v>0.54418291396839502</v>
      </c>
      <c r="J511" s="14">
        <v>0.52199894662281598</v>
      </c>
      <c r="K511" s="14">
        <v>0.56550589593346801</v>
      </c>
      <c r="L511" s="14">
        <v>0.62677245699778406</v>
      </c>
      <c r="M511" s="14"/>
      <c r="N511" s="14">
        <v>0.62922869898503497</v>
      </c>
      <c r="O511" s="14">
        <v>0.57886718675792304</v>
      </c>
      <c r="P511" s="14">
        <v>0.57675998388040195</v>
      </c>
      <c r="Q511" s="14">
        <v>0.55167290811401304</v>
      </c>
      <c r="R511" s="14"/>
      <c r="S511" s="14">
        <v>0.69575604967007998</v>
      </c>
      <c r="T511" s="14">
        <v>0.49789814873241001</v>
      </c>
      <c r="U511" s="14">
        <v>0.55141934205490095</v>
      </c>
      <c r="V511" s="14"/>
      <c r="W511" s="14">
        <v>0.50736706800956</v>
      </c>
      <c r="X511" s="14">
        <v>0.71133243899290099</v>
      </c>
      <c r="Y511" s="14">
        <v>0.43318530344226402</v>
      </c>
      <c r="Z511" s="14"/>
      <c r="AA511" s="14">
        <v>0.30216110989336997</v>
      </c>
      <c r="AB511" s="14">
        <v>0.44639459142450799</v>
      </c>
      <c r="AC511" s="14">
        <v>0.51245193302799197</v>
      </c>
      <c r="AD511" s="14">
        <v>0.58160867733473798</v>
      </c>
      <c r="AE511" s="14">
        <v>0.61224521244349805</v>
      </c>
      <c r="AF511" s="14">
        <v>0.55464774968980501</v>
      </c>
      <c r="AG511" s="14">
        <v>0.67509012794301504</v>
      </c>
      <c r="AH511" s="14">
        <v>0.66240663043729398</v>
      </c>
      <c r="AI511" s="14">
        <v>0.68576921367452104</v>
      </c>
      <c r="AJ511" s="14">
        <v>0.73378595190270102</v>
      </c>
      <c r="AK511" s="14">
        <v>0.36195779652458998</v>
      </c>
      <c r="AL511" s="14">
        <v>0.51482092439014704</v>
      </c>
      <c r="AM511" s="14"/>
      <c r="AN511" s="14">
        <v>0.57107952264831197</v>
      </c>
      <c r="AO511" s="14">
        <v>0.57941849332798201</v>
      </c>
      <c r="AP511" s="14"/>
      <c r="AQ511" s="14">
        <v>0.55071267988361505</v>
      </c>
      <c r="AR511" s="14">
        <v>0.58311299787743698</v>
      </c>
      <c r="AS511" s="14"/>
      <c r="AT511" s="14">
        <v>0.770548345946651</v>
      </c>
      <c r="AU511" s="14">
        <v>0.53427855136153701</v>
      </c>
      <c r="AV511" s="14">
        <v>0.54337825172600196</v>
      </c>
      <c r="AW511" s="14"/>
      <c r="AX511" s="14">
        <v>0.57440071527016701</v>
      </c>
    </row>
    <row r="512" spans="2:50" x14ac:dyDescent="0.3">
      <c r="B512" t="s">
        <v>180</v>
      </c>
      <c r="C512" s="14">
        <v>0.132710307727847</v>
      </c>
      <c r="D512" s="14">
        <v>0.122994024400679</v>
      </c>
      <c r="E512" s="14">
        <v>0.142284891951095</v>
      </c>
      <c r="F512" s="14"/>
      <c r="G512" s="14">
        <v>0.154002271028986</v>
      </c>
      <c r="H512" s="14">
        <v>0.100363142341849</v>
      </c>
      <c r="I512" s="14">
        <v>0.150305399774223</v>
      </c>
      <c r="J512" s="14">
        <v>0.15627290844199401</v>
      </c>
      <c r="K512" s="14">
        <v>0.11625837844537799</v>
      </c>
      <c r="L512" s="14">
        <v>0.12944546758407299</v>
      </c>
      <c r="M512" s="14"/>
      <c r="N512" s="14">
        <v>9.0359199221598602E-2</v>
      </c>
      <c r="O512" s="14">
        <v>0.110559651169016</v>
      </c>
      <c r="P512" s="14">
        <v>0.15290932104924701</v>
      </c>
      <c r="Q512" s="14">
        <v>0.150608297810012</v>
      </c>
      <c r="R512" s="14"/>
      <c r="S512" s="14">
        <v>8.4639973919245604E-2</v>
      </c>
      <c r="T512" s="14">
        <v>0.19245039448124401</v>
      </c>
      <c r="U512" s="14">
        <v>0.13033063010762999</v>
      </c>
      <c r="V512" s="14"/>
      <c r="W512" s="14">
        <v>0.20466467024416801</v>
      </c>
      <c r="X512" s="14">
        <v>8.0379083886869498E-2</v>
      </c>
      <c r="Y512" s="14">
        <v>0.100674211420333</v>
      </c>
      <c r="Z512" s="14"/>
      <c r="AA512" s="14">
        <v>0.163690886237497</v>
      </c>
      <c r="AB512" s="14">
        <v>0.158038095593801</v>
      </c>
      <c r="AC512" s="14">
        <v>0.137859317840685</v>
      </c>
      <c r="AD512" s="14">
        <v>0.120897887207904</v>
      </c>
      <c r="AE512" s="14">
        <v>0.126828379830486</v>
      </c>
      <c r="AF512" s="14">
        <v>0.14014735789556301</v>
      </c>
      <c r="AG512" s="14">
        <v>0.13300879007505501</v>
      </c>
      <c r="AH512" s="14">
        <v>0.13794744777515999</v>
      </c>
      <c r="AI512" s="14">
        <v>0.112219429087726</v>
      </c>
      <c r="AJ512" s="14">
        <v>9.9826328951522603E-2</v>
      </c>
      <c r="AK512" s="14">
        <v>0</v>
      </c>
      <c r="AL512" s="14">
        <v>0.247663198257534</v>
      </c>
      <c r="AM512" s="14"/>
      <c r="AN512" s="14">
        <v>0.151211389543393</v>
      </c>
      <c r="AO512" s="14">
        <v>0.12506648463845099</v>
      </c>
      <c r="AP512" s="14"/>
      <c r="AQ512" s="14">
        <v>0.16454370047901701</v>
      </c>
      <c r="AR512" s="14">
        <v>0.12527843927020299</v>
      </c>
      <c r="AS512" s="14"/>
      <c r="AT512" s="14">
        <v>5.3715151226498101E-2</v>
      </c>
      <c r="AU512" s="14">
        <v>0.123550049938844</v>
      </c>
      <c r="AV512" s="14">
        <v>0.197277061708096</v>
      </c>
      <c r="AW512" s="14"/>
      <c r="AX512" s="14">
        <v>0.175688512494586</v>
      </c>
    </row>
    <row r="513" spans="2:50" x14ac:dyDescent="0.3">
      <c r="B513" t="s">
        <v>108</v>
      </c>
      <c r="C513" s="14">
        <v>0.44427017265440699</v>
      </c>
      <c r="D513" s="14">
        <v>0.50153083850381497</v>
      </c>
      <c r="E513" s="14">
        <v>0.38859034688191202</v>
      </c>
      <c r="F513" s="14"/>
      <c r="G513" s="14">
        <v>0.41607399620736302</v>
      </c>
      <c r="H513" s="14">
        <v>0.512104382926303</v>
      </c>
      <c r="I513" s="14">
        <v>0.393877514194171</v>
      </c>
      <c r="J513" s="14">
        <v>0.365726038180822</v>
      </c>
      <c r="K513" s="14">
        <v>0.449247517488091</v>
      </c>
      <c r="L513" s="14">
        <v>0.49732698941371001</v>
      </c>
      <c r="M513" s="14"/>
      <c r="N513" s="14">
        <v>0.53886949976343601</v>
      </c>
      <c r="O513" s="14">
        <v>0.46830753558890797</v>
      </c>
      <c r="P513" s="14">
        <v>0.42385066283115402</v>
      </c>
      <c r="Q513" s="14">
        <v>0.40106461030400098</v>
      </c>
      <c r="R513" s="14"/>
      <c r="S513" s="14">
        <v>0.61111607575083404</v>
      </c>
      <c r="T513" s="14">
        <v>0.30544775425116599</v>
      </c>
      <c r="U513" s="14">
        <v>0.42108871194727099</v>
      </c>
      <c r="V513" s="14"/>
      <c r="W513" s="14">
        <v>0.30270239776539198</v>
      </c>
      <c r="X513" s="14">
        <v>0.63095335510603101</v>
      </c>
      <c r="Y513" s="14">
        <v>0.33251109202193102</v>
      </c>
      <c r="Z513" s="14"/>
      <c r="AA513" s="14">
        <v>0.138470223655873</v>
      </c>
      <c r="AB513" s="14">
        <v>0.28835649583070799</v>
      </c>
      <c r="AC513" s="14">
        <v>0.37459261518730702</v>
      </c>
      <c r="AD513" s="14">
        <v>0.46071079012683402</v>
      </c>
      <c r="AE513" s="14">
        <v>0.48541683261301199</v>
      </c>
      <c r="AF513" s="14">
        <v>0.41450039179424097</v>
      </c>
      <c r="AG513" s="14">
        <v>0.54208133786795998</v>
      </c>
      <c r="AH513" s="14">
        <v>0.52445918266213398</v>
      </c>
      <c r="AI513" s="14">
        <v>0.57354978458679495</v>
      </c>
      <c r="AJ513" s="14">
        <v>0.63395962295117803</v>
      </c>
      <c r="AK513" s="14">
        <v>0.36195779652458998</v>
      </c>
      <c r="AL513" s="14">
        <v>0.26715772613261302</v>
      </c>
      <c r="AM513" s="14"/>
      <c r="AN513" s="14">
        <v>0.41986813310491899</v>
      </c>
      <c r="AO513" s="14">
        <v>0.45435200868953102</v>
      </c>
      <c r="AP513" s="14"/>
      <c r="AQ513" s="14">
        <v>0.38616897940459699</v>
      </c>
      <c r="AR513" s="14">
        <v>0.45783455860723399</v>
      </c>
      <c r="AS513" s="14"/>
      <c r="AT513" s="14">
        <v>0.71683319472015306</v>
      </c>
      <c r="AU513" s="14">
        <v>0.41072850142269302</v>
      </c>
      <c r="AV513" s="14">
        <v>0.34610119001790601</v>
      </c>
      <c r="AW513" s="14"/>
      <c r="AX513" s="14">
        <v>0.398712202775581</v>
      </c>
    </row>
    <row r="514" spans="2:50" x14ac:dyDescent="0.3"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</row>
    <row r="515" spans="2:50" x14ac:dyDescent="0.3">
      <c r="B515" s="6" t="s">
        <v>253</v>
      </c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</row>
    <row r="516" spans="2:50" x14ac:dyDescent="0.3">
      <c r="B516" s="24" t="s">
        <v>82</v>
      </c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</row>
    <row r="517" spans="2:50" x14ac:dyDescent="0.3">
      <c r="B517" t="s">
        <v>175</v>
      </c>
      <c r="C517" s="14">
        <v>0.19580863073167501</v>
      </c>
      <c r="D517" s="14">
        <v>0.238872949931969</v>
      </c>
      <c r="E517" s="14">
        <v>0.153995884595231</v>
      </c>
      <c r="F517" s="14"/>
      <c r="G517" s="14">
        <v>0.208748806602123</v>
      </c>
      <c r="H517" s="14">
        <v>0.22609901271934901</v>
      </c>
      <c r="I517" s="14">
        <v>0.19331175640532999</v>
      </c>
      <c r="J517" s="14">
        <v>0.17367621021681401</v>
      </c>
      <c r="K517" s="14">
        <v>0.204189102419672</v>
      </c>
      <c r="L517" s="14">
        <v>0.17490043030286201</v>
      </c>
      <c r="M517" s="14"/>
      <c r="N517" s="14">
        <v>0.194855087228929</v>
      </c>
      <c r="O517" s="14">
        <v>0.18456389934873699</v>
      </c>
      <c r="P517" s="14">
        <v>0.22482425123592401</v>
      </c>
      <c r="Q517" s="14">
        <v>0.18259919587660201</v>
      </c>
      <c r="R517" s="14"/>
      <c r="S517" s="14">
        <v>0.24192842922464899</v>
      </c>
      <c r="T517" s="14">
        <v>0.15950301209882001</v>
      </c>
      <c r="U517" s="14">
        <v>0.19204424442519899</v>
      </c>
      <c r="V517" s="14"/>
      <c r="W517" s="14">
        <v>0.16322926037041099</v>
      </c>
      <c r="X517" s="14">
        <v>0.25185866195983497</v>
      </c>
      <c r="Y517" s="14">
        <v>0.13717465908302001</v>
      </c>
      <c r="Z517" s="14"/>
      <c r="AA517" s="14">
        <v>0.14993063668276299</v>
      </c>
      <c r="AB517" s="14">
        <v>0.14359138718393399</v>
      </c>
      <c r="AC517" s="14">
        <v>0.169711832435536</v>
      </c>
      <c r="AD517" s="14">
        <v>0.211347182283146</v>
      </c>
      <c r="AE517" s="14">
        <v>0.175008317162621</v>
      </c>
      <c r="AF517" s="14">
        <v>0.17440613723409601</v>
      </c>
      <c r="AG517" s="14">
        <v>0.25186876679064601</v>
      </c>
      <c r="AH517" s="14">
        <v>0.20722315505994501</v>
      </c>
      <c r="AI517" s="14">
        <v>0.34988600672541997</v>
      </c>
      <c r="AJ517" s="14">
        <v>0.19960472511173799</v>
      </c>
      <c r="AK517" s="14">
        <v>8.5808526769782095E-2</v>
      </c>
      <c r="AL517" s="14">
        <v>0.14275257505001801</v>
      </c>
      <c r="AM517" s="14"/>
      <c r="AN517" s="14">
        <v>0.20344174061297601</v>
      </c>
      <c r="AO517" s="14">
        <v>0.19265496965735099</v>
      </c>
      <c r="AP517" s="14"/>
      <c r="AQ517" s="14">
        <v>0.165967713664366</v>
      </c>
      <c r="AR517" s="14">
        <v>0.20277533302549799</v>
      </c>
      <c r="AS517" s="14"/>
      <c r="AT517" s="14">
        <v>0.29595090120071299</v>
      </c>
      <c r="AU517" s="14">
        <v>0.16378772448753101</v>
      </c>
      <c r="AV517" s="14">
        <v>0.18109344507525901</v>
      </c>
      <c r="AW517" s="14"/>
      <c r="AX517" s="14">
        <v>0.12976998783746899</v>
      </c>
    </row>
    <row r="518" spans="2:50" x14ac:dyDescent="0.3">
      <c r="B518" t="s">
        <v>200</v>
      </c>
      <c r="C518" s="14">
        <v>0.395395709500168</v>
      </c>
      <c r="D518" s="14">
        <v>0.39284819232548301</v>
      </c>
      <c r="E518" s="14">
        <v>0.39788090882309901</v>
      </c>
      <c r="F518" s="14"/>
      <c r="G518" s="14">
        <v>0.385227179169991</v>
      </c>
      <c r="H518" s="14">
        <v>0.38288340244406099</v>
      </c>
      <c r="I518" s="14">
        <v>0.38020385700367498</v>
      </c>
      <c r="J518" s="14">
        <v>0.36746606794949999</v>
      </c>
      <c r="K518" s="14">
        <v>0.41136552513860603</v>
      </c>
      <c r="L518" s="14">
        <v>0.43216316312896402</v>
      </c>
      <c r="M518" s="14"/>
      <c r="N518" s="14">
        <v>0.40557110501162003</v>
      </c>
      <c r="O518" s="14">
        <v>0.39139454920829297</v>
      </c>
      <c r="P518" s="14">
        <v>0.41043140291795499</v>
      </c>
      <c r="Q518" s="14">
        <v>0.38258995884291802</v>
      </c>
      <c r="R518" s="14"/>
      <c r="S518" s="14">
        <v>0.46314501163553801</v>
      </c>
      <c r="T518" s="14">
        <v>0.37176927207910598</v>
      </c>
      <c r="U518" s="14">
        <v>0.35295367877438</v>
      </c>
      <c r="V518" s="14"/>
      <c r="W518" s="14">
        <v>0.35518063433590802</v>
      </c>
      <c r="X518" s="14">
        <v>0.481405392753324</v>
      </c>
      <c r="Y518" s="14">
        <v>0.29667645845830098</v>
      </c>
      <c r="Z518" s="14"/>
      <c r="AA518" s="14">
        <v>0.22052567298797901</v>
      </c>
      <c r="AB518" s="14">
        <v>0.31459180206128201</v>
      </c>
      <c r="AC518" s="14">
        <v>0.38834088954221202</v>
      </c>
      <c r="AD518" s="14">
        <v>0.38075138011488902</v>
      </c>
      <c r="AE518" s="14">
        <v>0.40493746854856499</v>
      </c>
      <c r="AF518" s="14">
        <v>0.37230920507128001</v>
      </c>
      <c r="AG518" s="14">
        <v>0.47452653868929801</v>
      </c>
      <c r="AH518" s="14">
        <v>0.47546619734637402</v>
      </c>
      <c r="AI518" s="14">
        <v>0.390085728891019</v>
      </c>
      <c r="AJ518" s="14">
        <v>0.51940804860457701</v>
      </c>
      <c r="AK518" s="14">
        <v>0.34404982498616199</v>
      </c>
      <c r="AL518" s="14">
        <v>0.49390031754251901</v>
      </c>
      <c r="AM518" s="14"/>
      <c r="AN518" s="14">
        <v>0.37483981067293498</v>
      </c>
      <c r="AO518" s="14">
        <v>0.40388849147072597</v>
      </c>
      <c r="AP518" s="14"/>
      <c r="AQ518" s="14">
        <v>0.40473512418000301</v>
      </c>
      <c r="AR518" s="14">
        <v>0.39321531666819798</v>
      </c>
      <c r="AS518" s="14"/>
      <c r="AT518" s="14">
        <v>0.50989418925319896</v>
      </c>
      <c r="AU518" s="14">
        <v>0.36904658469133</v>
      </c>
      <c r="AV518" s="14">
        <v>0.38432272864500799</v>
      </c>
      <c r="AW518" s="14"/>
      <c r="AX518" s="14">
        <v>0.38536721248411099</v>
      </c>
    </row>
    <row r="519" spans="2:50" x14ac:dyDescent="0.3">
      <c r="B519" t="s">
        <v>201</v>
      </c>
      <c r="C519" s="14">
        <v>0.204702981217143</v>
      </c>
      <c r="D519" s="14">
        <v>0.19139702659285199</v>
      </c>
      <c r="E519" s="14">
        <v>0.218948089599418</v>
      </c>
      <c r="F519" s="14"/>
      <c r="G519" s="14">
        <v>0.17604209818869701</v>
      </c>
      <c r="H519" s="14">
        <v>0.21535867839855499</v>
      </c>
      <c r="I519" s="14">
        <v>0.221029441811606</v>
      </c>
      <c r="J519" s="14">
        <v>0.19463776932169499</v>
      </c>
      <c r="K519" s="14">
        <v>0.17869105976349001</v>
      </c>
      <c r="L519" s="14">
        <v>0.227335993350294</v>
      </c>
      <c r="M519" s="14"/>
      <c r="N519" s="14">
        <v>0.23965865823185201</v>
      </c>
      <c r="O519" s="14">
        <v>0.23086712881072499</v>
      </c>
      <c r="P519" s="14">
        <v>0.16054796397913701</v>
      </c>
      <c r="Q519" s="14">
        <v>0.20433043643565199</v>
      </c>
      <c r="R519" s="14"/>
      <c r="S519" s="14">
        <v>0.16229895143818099</v>
      </c>
      <c r="T519" s="14">
        <v>0.19238712918025699</v>
      </c>
      <c r="U519" s="14">
        <v>0.29491531957949602</v>
      </c>
      <c r="V519" s="14"/>
      <c r="W519" s="14">
        <v>0.21797140815827101</v>
      </c>
      <c r="X519" s="14">
        <v>0.15328270050541501</v>
      </c>
      <c r="Y519" s="14">
        <v>0.30057270439267703</v>
      </c>
      <c r="Z519" s="14"/>
      <c r="AA519" s="14">
        <v>0.15305389032127201</v>
      </c>
      <c r="AB519" s="14">
        <v>0.18420576685207099</v>
      </c>
      <c r="AC519" s="14">
        <v>0.212452174663671</v>
      </c>
      <c r="AD519" s="14">
        <v>0.209087526067227</v>
      </c>
      <c r="AE519" s="14">
        <v>0.25459495040684299</v>
      </c>
      <c r="AF519" s="14">
        <v>0.235887718260198</v>
      </c>
      <c r="AG519" s="14">
        <v>0.139638201319533</v>
      </c>
      <c r="AH519" s="14">
        <v>0.19697383201249299</v>
      </c>
      <c r="AI519" s="14">
        <v>0.16408383777062299</v>
      </c>
      <c r="AJ519" s="14">
        <v>0.17926329028099799</v>
      </c>
      <c r="AK519" s="14">
        <v>0.45915069808560699</v>
      </c>
      <c r="AL519" s="14">
        <v>0.24215602804948899</v>
      </c>
      <c r="AM519" s="14"/>
      <c r="AN519" s="14">
        <v>0.20995111929237201</v>
      </c>
      <c r="AO519" s="14">
        <v>0.20253468428209301</v>
      </c>
      <c r="AP519" s="14"/>
      <c r="AQ519" s="14">
        <v>0.220602371660962</v>
      </c>
      <c r="AR519" s="14">
        <v>0.20099108725539</v>
      </c>
      <c r="AS519" s="14"/>
      <c r="AT519" s="14">
        <v>0.125301094780674</v>
      </c>
      <c r="AU519" s="14">
        <v>0.26257101673592298</v>
      </c>
      <c r="AV519" s="14">
        <v>0.19339594880816799</v>
      </c>
      <c r="AW519" s="14"/>
      <c r="AX519" s="14">
        <v>0.226154023960317</v>
      </c>
    </row>
    <row r="520" spans="2:50" x14ac:dyDescent="0.3">
      <c r="B520" t="s">
        <v>202</v>
      </c>
      <c r="C520" s="14">
        <v>9.5906629244744093E-2</v>
      </c>
      <c r="D520" s="14">
        <v>9.3560972514965798E-2</v>
      </c>
      <c r="E520" s="14">
        <v>9.8893080963001395E-2</v>
      </c>
      <c r="F520" s="14"/>
      <c r="G520" s="14">
        <v>9.0367635006763494E-2</v>
      </c>
      <c r="H520" s="14">
        <v>8.1034549269517905E-2</v>
      </c>
      <c r="I520" s="14">
        <v>9.5431584533999594E-2</v>
      </c>
      <c r="J520" s="14">
        <v>0.12375599343707</v>
      </c>
      <c r="K520" s="14">
        <v>0.100918968242222</v>
      </c>
      <c r="L520" s="14">
        <v>8.7031212606988498E-2</v>
      </c>
      <c r="M520" s="14"/>
      <c r="N520" s="14">
        <v>7.1746175552398705E-2</v>
      </c>
      <c r="O520" s="14">
        <v>7.2340156809683503E-2</v>
      </c>
      <c r="P520" s="14">
        <v>0.10912189938405401</v>
      </c>
      <c r="Q520" s="14">
        <v>0.11075751375073301</v>
      </c>
      <c r="R520" s="14"/>
      <c r="S520" s="14">
        <v>6.1957192135882397E-2</v>
      </c>
      <c r="T520" s="14">
        <v>0.15113297782315899</v>
      </c>
      <c r="U520" s="14">
        <v>7.6332486571360297E-2</v>
      </c>
      <c r="V520" s="14"/>
      <c r="W520" s="14">
        <v>0.15456349108635101</v>
      </c>
      <c r="X520" s="14">
        <v>4.7877550545259599E-2</v>
      </c>
      <c r="Y520" s="14">
        <v>9.4709288117165794E-2</v>
      </c>
      <c r="Z520" s="14"/>
      <c r="AA520" s="14">
        <v>0.104281391527614</v>
      </c>
      <c r="AB520" s="14">
        <v>0.121090886429905</v>
      </c>
      <c r="AC520" s="14">
        <v>9.6349133612471993E-2</v>
      </c>
      <c r="AD520" s="14">
        <v>9.0948580773388396E-2</v>
      </c>
      <c r="AE520" s="14">
        <v>9.0752224999039205E-2</v>
      </c>
      <c r="AF520" s="14">
        <v>0.109646601228131</v>
      </c>
      <c r="AG520" s="14">
        <v>9.9330900375367306E-2</v>
      </c>
      <c r="AH520" s="14">
        <v>0.103362478801172</v>
      </c>
      <c r="AI520" s="14">
        <v>4.6374434765377698E-2</v>
      </c>
      <c r="AJ520" s="14">
        <v>5.4221588405234299E-2</v>
      </c>
      <c r="AK520" s="14">
        <v>0</v>
      </c>
      <c r="AL520" s="14">
        <v>0</v>
      </c>
      <c r="AM520" s="14"/>
      <c r="AN520" s="14">
        <v>0.113076547677066</v>
      </c>
      <c r="AO520" s="14">
        <v>8.8812783584013399E-2</v>
      </c>
      <c r="AP520" s="14"/>
      <c r="AQ520" s="14">
        <v>9.0893289165938904E-2</v>
      </c>
      <c r="AR520" s="14">
        <v>9.7077050641242904E-2</v>
      </c>
      <c r="AS520" s="14"/>
      <c r="AT520" s="14">
        <v>2.7260184392485901E-2</v>
      </c>
      <c r="AU520" s="14">
        <v>8.34622877016932E-2</v>
      </c>
      <c r="AV520" s="14">
        <v>0.15464772601927099</v>
      </c>
      <c r="AW520" s="14"/>
      <c r="AX520" s="14">
        <v>0.168288551665424</v>
      </c>
    </row>
    <row r="521" spans="2:50" x14ac:dyDescent="0.3">
      <c r="B521" t="s">
        <v>178</v>
      </c>
      <c r="C521" s="14">
        <v>3.1195577146376999E-2</v>
      </c>
      <c r="D521" s="14">
        <v>3.8714507538971703E-2</v>
      </c>
      <c r="E521" s="14">
        <v>2.43127336454536E-2</v>
      </c>
      <c r="F521" s="14"/>
      <c r="G521" s="14">
        <v>3.4673677960144499E-2</v>
      </c>
      <c r="H521" s="14">
        <v>3.1302376120985902E-2</v>
      </c>
      <c r="I521" s="14">
        <v>3.5391627889613801E-2</v>
      </c>
      <c r="J521" s="14">
        <v>3.9695141241319502E-2</v>
      </c>
      <c r="K521" s="14">
        <v>2.6336080026251499E-2</v>
      </c>
      <c r="L521" s="14">
        <v>2.32536735360869E-2</v>
      </c>
      <c r="M521" s="14"/>
      <c r="N521" s="14">
        <v>1.8483387445620902E-2</v>
      </c>
      <c r="O521" s="14">
        <v>2.55240883291427E-2</v>
      </c>
      <c r="P521" s="14">
        <v>3.6783705832923903E-2</v>
      </c>
      <c r="Q521" s="14">
        <v>3.6371573485803402E-2</v>
      </c>
      <c r="R521" s="14"/>
      <c r="S521" s="14">
        <v>1.75989236889951E-2</v>
      </c>
      <c r="T521" s="14">
        <v>4.9845781864333999E-2</v>
      </c>
      <c r="U521" s="14">
        <v>2.7510258580267E-2</v>
      </c>
      <c r="V521" s="14"/>
      <c r="W521" s="14">
        <v>4.9524325223019701E-2</v>
      </c>
      <c r="X521" s="14">
        <v>1.92262622578343E-2</v>
      </c>
      <c r="Y521" s="14">
        <v>1.5897613717503201E-2</v>
      </c>
      <c r="Z521" s="14"/>
      <c r="AA521" s="14">
        <v>4.11916991910685E-2</v>
      </c>
      <c r="AB521" s="14">
        <v>8.9778933433668107E-2</v>
      </c>
      <c r="AC521" s="14">
        <v>3.4642447930078202E-2</v>
      </c>
      <c r="AD521" s="14">
        <v>3.3878118436282002E-2</v>
      </c>
      <c r="AE521" s="14">
        <v>1.7195867037348201E-2</v>
      </c>
      <c r="AF521" s="14">
        <v>1.7941165875122199E-2</v>
      </c>
      <c r="AG521" s="14">
        <v>1.3570041336341401E-2</v>
      </c>
      <c r="AH521" s="14">
        <v>1.6974336780016398E-2</v>
      </c>
      <c r="AI521" s="14">
        <v>3.7254810245967697E-2</v>
      </c>
      <c r="AJ521" s="14">
        <v>4.75023475974534E-2</v>
      </c>
      <c r="AK521" s="14">
        <v>0.11099095015844899</v>
      </c>
      <c r="AL521" s="14">
        <v>0</v>
      </c>
      <c r="AM521" s="14"/>
      <c r="AN521" s="14">
        <v>3.7696671735500599E-2</v>
      </c>
      <c r="AO521" s="14">
        <v>2.8509614378246499E-2</v>
      </c>
      <c r="AP521" s="14"/>
      <c r="AQ521" s="14">
        <v>4.4308958019169599E-2</v>
      </c>
      <c r="AR521" s="14">
        <v>2.8134108881169701E-2</v>
      </c>
      <c r="AS521" s="14"/>
      <c r="AT521" s="14">
        <v>7.6827594527038197E-3</v>
      </c>
      <c r="AU521" s="14">
        <v>2.6482039177890899E-2</v>
      </c>
      <c r="AV521" s="14">
        <v>5.1662023081207598E-2</v>
      </c>
      <c r="AW521" s="14"/>
      <c r="AX521" s="14">
        <v>1.51302631717629E-2</v>
      </c>
    </row>
    <row r="522" spans="2:50" x14ac:dyDescent="0.3">
      <c r="B522" t="s">
        <v>79</v>
      </c>
      <c r="C522" s="14">
        <v>7.6990472159892395E-2</v>
      </c>
      <c r="D522" s="14">
        <v>4.4606351095758202E-2</v>
      </c>
      <c r="E522" s="14">
        <v>0.10596930237379699</v>
      </c>
      <c r="F522" s="14"/>
      <c r="G522" s="14">
        <v>0.10494060307227999</v>
      </c>
      <c r="H522" s="14">
        <v>6.3321981047530396E-2</v>
      </c>
      <c r="I522" s="14">
        <v>7.4631732355775304E-2</v>
      </c>
      <c r="J522" s="14">
        <v>0.100768817833602</v>
      </c>
      <c r="K522" s="14">
        <v>7.8499264409758407E-2</v>
      </c>
      <c r="L522" s="14">
        <v>5.53155270748047E-2</v>
      </c>
      <c r="M522" s="14"/>
      <c r="N522" s="14">
        <v>6.9685586529580207E-2</v>
      </c>
      <c r="O522" s="14">
        <v>9.5310177493418302E-2</v>
      </c>
      <c r="P522" s="14">
        <v>5.8290776650006301E-2</v>
      </c>
      <c r="Q522" s="14">
        <v>8.3351321608292298E-2</v>
      </c>
      <c r="R522" s="14"/>
      <c r="S522" s="14">
        <v>5.3071491876754501E-2</v>
      </c>
      <c r="T522" s="14">
        <v>7.5361826954324404E-2</v>
      </c>
      <c r="U522" s="14">
        <v>5.6244012069297501E-2</v>
      </c>
      <c r="V522" s="14"/>
      <c r="W522" s="14">
        <v>5.9530880826039398E-2</v>
      </c>
      <c r="X522" s="14">
        <v>4.63494319783316E-2</v>
      </c>
      <c r="Y522" s="14">
        <v>0.154969276231333</v>
      </c>
      <c r="Z522" s="14"/>
      <c r="AA522" s="14">
        <v>0.33101670928930299</v>
      </c>
      <c r="AB522" s="14">
        <v>0.14674122403914</v>
      </c>
      <c r="AC522" s="14">
        <v>9.8503521816031003E-2</v>
      </c>
      <c r="AD522" s="14">
        <v>7.3987212325067803E-2</v>
      </c>
      <c r="AE522" s="14">
        <v>5.7511171845583298E-2</v>
      </c>
      <c r="AF522" s="14">
        <v>8.9809172331171694E-2</v>
      </c>
      <c r="AG522" s="14">
        <v>2.1065551488814501E-2</v>
      </c>
      <c r="AH522" s="14">
        <v>0</v>
      </c>
      <c r="AI522" s="14">
        <v>1.23151816015929E-2</v>
      </c>
      <c r="AJ522" s="14">
        <v>0</v>
      </c>
      <c r="AK522" s="14">
        <v>0</v>
      </c>
      <c r="AL522" s="14">
        <v>0.121191079357974</v>
      </c>
      <c r="AM522" s="14"/>
      <c r="AN522" s="14">
        <v>6.0994110009150997E-2</v>
      </c>
      <c r="AO522" s="14">
        <v>8.3599456627570304E-2</v>
      </c>
      <c r="AP522" s="14"/>
      <c r="AQ522" s="14">
        <v>7.3492543309560093E-2</v>
      </c>
      <c r="AR522" s="14">
        <v>7.78071035285018E-2</v>
      </c>
      <c r="AS522" s="14"/>
      <c r="AT522" s="14">
        <v>3.3910870920223997E-2</v>
      </c>
      <c r="AU522" s="14">
        <v>9.4650347205631993E-2</v>
      </c>
      <c r="AV522" s="14">
        <v>3.4878128371086399E-2</v>
      </c>
      <c r="AW522" s="14"/>
      <c r="AX522" s="14">
        <v>7.5289960880916093E-2</v>
      </c>
    </row>
    <row r="523" spans="2:50" x14ac:dyDescent="0.3">
      <c r="B523" t="s">
        <v>179</v>
      </c>
      <c r="C523" s="14">
        <v>0.59120434023184298</v>
      </c>
      <c r="D523" s="14">
        <v>0.63172114225745202</v>
      </c>
      <c r="E523" s="14">
        <v>0.55187679341832996</v>
      </c>
      <c r="F523" s="14"/>
      <c r="G523" s="14">
        <v>0.59397598577211397</v>
      </c>
      <c r="H523" s="14">
        <v>0.60898241516341101</v>
      </c>
      <c r="I523" s="14">
        <v>0.57351561340900503</v>
      </c>
      <c r="J523" s="14">
        <v>0.54114227816631399</v>
      </c>
      <c r="K523" s="14">
        <v>0.61555462755827695</v>
      </c>
      <c r="L523" s="14">
        <v>0.60706359343182603</v>
      </c>
      <c r="M523" s="14"/>
      <c r="N523" s="14">
        <v>0.60042619224054905</v>
      </c>
      <c r="O523" s="14">
        <v>0.57595844855703004</v>
      </c>
      <c r="P523" s="14">
        <v>0.63525565415387897</v>
      </c>
      <c r="Q523" s="14">
        <v>0.56518915471951903</v>
      </c>
      <c r="R523" s="14"/>
      <c r="S523" s="14">
        <v>0.70507344086018697</v>
      </c>
      <c r="T523" s="14">
        <v>0.53127228417792605</v>
      </c>
      <c r="U523" s="14">
        <v>0.54499792319957896</v>
      </c>
      <c r="V523" s="14"/>
      <c r="W523" s="14">
        <v>0.51840989470631804</v>
      </c>
      <c r="X523" s="14">
        <v>0.73326405471315903</v>
      </c>
      <c r="Y523" s="14">
        <v>0.433851117541321</v>
      </c>
      <c r="Z523" s="14"/>
      <c r="AA523" s="14">
        <v>0.370456309670742</v>
      </c>
      <c r="AB523" s="14">
        <v>0.458183189245216</v>
      </c>
      <c r="AC523" s="14">
        <v>0.55805272197774802</v>
      </c>
      <c r="AD523" s="14">
        <v>0.59209856239803504</v>
      </c>
      <c r="AE523" s="14">
        <v>0.57994578571118705</v>
      </c>
      <c r="AF523" s="14">
        <v>0.546715342305376</v>
      </c>
      <c r="AG523" s="14">
        <v>0.72639530547994402</v>
      </c>
      <c r="AH523" s="14">
        <v>0.68268935240631901</v>
      </c>
      <c r="AI523" s="14">
        <v>0.73997173561643903</v>
      </c>
      <c r="AJ523" s="14">
        <v>0.719012773716315</v>
      </c>
      <c r="AK523" s="14">
        <v>0.429858351755944</v>
      </c>
      <c r="AL523" s="14">
        <v>0.63665289259253699</v>
      </c>
      <c r="AM523" s="14"/>
      <c r="AN523" s="14">
        <v>0.57828155128590997</v>
      </c>
      <c r="AO523" s="14">
        <v>0.59654346112807699</v>
      </c>
      <c r="AP523" s="14"/>
      <c r="AQ523" s="14">
        <v>0.57070283784436904</v>
      </c>
      <c r="AR523" s="14">
        <v>0.59599064969369497</v>
      </c>
      <c r="AS523" s="14"/>
      <c r="AT523" s="14">
        <v>0.80584509045391195</v>
      </c>
      <c r="AU523" s="14">
        <v>0.53283430917885999</v>
      </c>
      <c r="AV523" s="14">
        <v>0.56541617372026798</v>
      </c>
      <c r="AW523" s="14"/>
      <c r="AX523" s="14">
        <v>0.51513720032157995</v>
      </c>
    </row>
    <row r="524" spans="2:50" x14ac:dyDescent="0.3">
      <c r="B524" t="s">
        <v>180</v>
      </c>
      <c r="C524" s="14">
        <v>0.12710220639112099</v>
      </c>
      <c r="D524" s="14">
        <v>0.13227548005393699</v>
      </c>
      <c r="E524" s="14">
        <v>0.12320581460845501</v>
      </c>
      <c r="F524" s="14"/>
      <c r="G524" s="14">
        <v>0.12504131296690801</v>
      </c>
      <c r="H524" s="14">
        <v>0.11233692539050399</v>
      </c>
      <c r="I524" s="14">
        <v>0.130823212423613</v>
      </c>
      <c r="J524" s="14">
        <v>0.16345113467839001</v>
      </c>
      <c r="K524" s="14">
        <v>0.127255048268474</v>
      </c>
      <c r="L524" s="14">
        <v>0.11028488614307499</v>
      </c>
      <c r="M524" s="14"/>
      <c r="N524" s="14">
        <v>9.02295629980195E-2</v>
      </c>
      <c r="O524" s="14">
        <v>9.78642451388263E-2</v>
      </c>
      <c r="P524" s="14">
        <v>0.14590560521697801</v>
      </c>
      <c r="Q524" s="14">
        <v>0.147129087236537</v>
      </c>
      <c r="R524" s="14"/>
      <c r="S524" s="14">
        <v>7.9556115824877496E-2</v>
      </c>
      <c r="T524" s="14">
        <v>0.20097875968749301</v>
      </c>
      <c r="U524" s="14">
        <v>0.103842745151627</v>
      </c>
      <c r="V524" s="14"/>
      <c r="W524" s="14">
        <v>0.20408781630937101</v>
      </c>
      <c r="X524" s="14">
        <v>6.7103812803093896E-2</v>
      </c>
      <c r="Y524" s="14">
        <v>0.11060690183466899</v>
      </c>
      <c r="Z524" s="14"/>
      <c r="AA524" s="14">
        <v>0.145473090718683</v>
      </c>
      <c r="AB524" s="14">
        <v>0.210869819863573</v>
      </c>
      <c r="AC524" s="14">
        <v>0.13099158154255</v>
      </c>
      <c r="AD524" s="14">
        <v>0.12482669920967</v>
      </c>
      <c r="AE524" s="14">
        <v>0.107948092036387</v>
      </c>
      <c r="AF524" s="14">
        <v>0.12758776710325401</v>
      </c>
      <c r="AG524" s="14">
        <v>0.112900941711709</v>
      </c>
      <c r="AH524" s="14">
        <v>0.120336815581188</v>
      </c>
      <c r="AI524" s="14">
        <v>8.3629245011345402E-2</v>
      </c>
      <c r="AJ524" s="14">
        <v>0.101723936002688</v>
      </c>
      <c r="AK524" s="14">
        <v>0.11099095015844899</v>
      </c>
      <c r="AL524" s="14">
        <v>0</v>
      </c>
      <c r="AM524" s="14"/>
      <c r="AN524" s="14">
        <v>0.15077321941256699</v>
      </c>
      <c r="AO524" s="14">
        <v>0.11732239796226</v>
      </c>
      <c r="AP524" s="14"/>
      <c r="AQ524" s="14">
        <v>0.13520224718510901</v>
      </c>
      <c r="AR524" s="14">
        <v>0.12521115952241299</v>
      </c>
      <c r="AS524" s="14"/>
      <c r="AT524" s="14">
        <v>3.49429438451897E-2</v>
      </c>
      <c r="AU524" s="14">
        <v>0.109944326879584</v>
      </c>
      <c r="AV524" s="14">
        <v>0.206309749100478</v>
      </c>
      <c r="AW524" s="14"/>
      <c r="AX524" s="14">
        <v>0.183418814837187</v>
      </c>
    </row>
    <row r="525" spans="2:50" x14ac:dyDescent="0.3">
      <c r="B525" t="s">
        <v>108</v>
      </c>
      <c r="C525" s="14">
        <v>0.46410213384072202</v>
      </c>
      <c r="D525" s="14">
        <v>0.499445662203515</v>
      </c>
      <c r="E525" s="14">
        <v>0.42867097880987498</v>
      </c>
      <c r="F525" s="14"/>
      <c r="G525" s="14">
        <v>0.46893467280520601</v>
      </c>
      <c r="H525" s="14">
        <v>0.49664548977290701</v>
      </c>
      <c r="I525" s="14">
        <v>0.44269240098539198</v>
      </c>
      <c r="J525" s="14">
        <v>0.37769114348792399</v>
      </c>
      <c r="K525" s="14">
        <v>0.488299579289803</v>
      </c>
      <c r="L525" s="14">
        <v>0.49677870728875101</v>
      </c>
      <c r="M525" s="14"/>
      <c r="N525" s="14">
        <v>0.51019662924252895</v>
      </c>
      <c r="O525" s="14">
        <v>0.47809420341820402</v>
      </c>
      <c r="P525" s="14">
        <v>0.48935004893689998</v>
      </c>
      <c r="Q525" s="14">
        <v>0.41806006748298302</v>
      </c>
      <c r="R525" s="14"/>
      <c r="S525" s="14">
        <v>0.62551732503530899</v>
      </c>
      <c r="T525" s="14">
        <v>0.33029352449043298</v>
      </c>
      <c r="U525" s="14">
        <v>0.44115517804795201</v>
      </c>
      <c r="V525" s="14"/>
      <c r="W525" s="14">
        <v>0.31432207839694798</v>
      </c>
      <c r="X525" s="14">
        <v>0.66616024191006495</v>
      </c>
      <c r="Y525" s="14">
        <v>0.32324421570665202</v>
      </c>
      <c r="Z525" s="14"/>
      <c r="AA525" s="14">
        <v>0.22498321895206</v>
      </c>
      <c r="AB525" s="14">
        <v>0.247313369381642</v>
      </c>
      <c r="AC525" s="14">
        <v>0.42706114043519799</v>
      </c>
      <c r="AD525" s="14">
        <v>0.467271863188364</v>
      </c>
      <c r="AE525" s="14">
        <v>0.47199769367479899</v>
      </c>
      <c r="AF525" s="14">
        <v>0.41912757520212301</v>
      </c>
      <c r="AG525" s="14">
        <v>0.61349436376823496</v>
      </c>
      <c r="AH525" s="14">
        <v>0.56235253682513098</v>
      </c>
      <c r="AI525" s="14">
        <v>0.65634249060509398</v>
      </c>
      <c r="AJ525" s="14">
        <v>0.61728883771362697</v>
      </c>
      <c r="AK525" s="14">
        <v>0.31886740159749399</v>
      </c>
      <c r="AL525" s="14">
        <v>0.63665289259253699</v>
      </c>
      <c r="AM525" s="14"/>
      <c r="AN525" s="14">
        <v>0.42750833187334403</v>
      </c>
      <c r="AO525" s="14">
        <v>0.47922106316581697</v>
      </c>
      <c r="AP525" s="14"/>
      <c r="AQ525" s="14">
        <v>0.435500590659261</v>
      </c>
      <c r="AR525" s="14">
        <v>0.47077949017128301</v>
      </c>
      <c r="AS525" s="14"/>
      <c r="AT525" s="14">
        <v>0.77090214660872203</v>
      </c>
      <c r="AU525" s="14">
        <v>0.42288998229927599</v>
      </c>
      <c r="AV525" s="14">
        <v>0.35910642461978898</v>
      </c>
      <c r="AW525" s="14"/>
      <c r="AX525" s="14">
        <v>0.33171838548439297</v>
      </c>
    </row>
    <row r="526" spans="2:50" x14ac:dyDescent="0.3"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</row>
    <row r="527" spans="2:50" x14ac:dyDescent="0.3">
      <c r="B527" s="6" t="s">
        <v>254</v>
      </c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</row>
    <row r="528" spans="2:50" x14ac:dyDescent="0.3">
      <c r="B528" s="24" t="s">
        <v>82</v>
      </c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</row>
    <row r="529" spans="2:50" x14ac:dyDescent="0.3">
      <c r="B529" t="s">
        <v>175</v>
      </c>
      <c r="C529" s="14">
        <v>0.14076881179043399</v>
      </c>
      <c r="D529" s="14">
        <v>0.17616957280043599</v>
      </c>
      <c r="E529" s="14">
        <v>0.108314371956709</v>
      </c>
      <c r="F529" s="14"/>
      <c r="G529" s="14">
        <v>0.106054536279468</v>
      </c>
      <c r="H529" s="14">
        <v>0.214647731242782</v>
      </c>
      <c r="I529" s="14">
        <v>0.155094827588872</v>
      </c>
      <c r="J529" s="14">
        <v>0.114595180681332</v>
      </c>
      <c r="K529" s="14">
        <v>0.114841639719632</v>
      </c>
      <c r="L529" s="14">
        <v>0.126948154913641</v>
      </c>
      <c r="M529" s="14"/>
      <c r="N529" s="14">
        <v>0.12172455433705601</v>
      </c>
      <c r="O529" s="14">
        <v>0.123799013366564</v>
      </c>
      <c r="P529" s="14">
        <v>0.19740567683433899</v>
      </c>
      <c r="Q529" s="14">
        <v>0.120393448310625</v>
      </c>
      <c r="R529" s="14"/>
      <c r="S529" s="14">
        <v>0.14653004694705399</v>
      </c>
      <c r="T529" s="14">
        <v>0.16019300115981899</v>
      </c>
      <c r="U529" s="14">
        <v>0.119004835804815</v>
      </c>
      <c r="V529" s="14"/>
      <c r="W529" s="14">
        <v>0.198009406228947</v>
      </c>
      <c r="X529" s="14">
        <v>0.12798350396969099</v>
      </c>
      <c r="Y529" s="14">
        <v>5.3463905356975101E-2</v>
      </c>
      <c r="Z529" s="14"/>
      <c r="AA529" s="14">
        <v>0.14595101997235899</v>
      </c>
      <c r="AB529" s="14">
        <v>0.15207695601313101</v>
      </c>
      <c r="AC529" s="14">
        <v>9.63397288458962E-2</v>
      </c>
      <c r="AD529" s="14">
        <v>0.111994910760381</v>
      </c>
      <c r="AE529" s="14">
        <v>0.125276623543986</v>
      </c>
      <c r="AF529" s="14">
        <v>0.123393613127926</v>
      </c>
      <c r="AG529" s="14">
        <v>0.21328056124308201</v>
      </c>
      <c r="AH529" s="14">
        <v>0.20479852308695001</v>
      </c>
      <c r="AI529" s="14">
        <v>0.18365780356273201</v>
      </c>
      <c r="AJ529" s="14">
        <v>9.5862582107976199E-2</v>
      </c>
      <c r="AK529" s="14">
        <v>0</v>
      </c>
      <c r="AL529" s="14">
        <v>0.24847387469149601</v>
      </c>
      <c r="AM529" s="14"/>
      <c r="AN529" s="14">
        <v>0.15730480058656701</v>
      </c>
      <c r="AO529" s="14">
        <v>0.133936877624311</v>
      </c>
      <c r="AP529" s="14"/>
      <c r="AQ529" s="14">
        <v>0.12920614169620701</v>
      </c>
      <c r="AR529" s="14">
        <v>0.14346824894534699</v>
      </c>
      <c r="AS529" s="14"/>
      <c r="AT529" s="14">
        <v>0.109446024811961</v>
      </c>
      <c r="AU529" s="14">
        <v>0.109179654967824</v>
      </c>
      <c r="AV529" s="14">
        <v>0.201460852939645</v>
      </c>
      <c r="AW529" s="14"/>
      <c r="AX529" s="14">
        <v>0.216129669953536</v>
      </c>
    </row>
    <row r="530" spans="2:50" x14ac:dyDescent="0.3">
      <c r="B530" t="s">
        <v>200</v>
      </c>
      <c r="C530" s="14">
        <v>0.341987504220092</v>
      </c>
      <c r="D530" s="14">
        <v>0.37698409120905702</v>
      </c>
      <c r="E530" s="14">
        <v>0.311514925116816</v>
      </c>
      <c r="F530" s="14"/>
      <c r="G530" s="14">
        <v>0.25695391212699897</v>
      </c>
      <c r="H530" s="14">
        <v>0.26680288379429201</v>
      </c>
      <c r="I530" s="14">
        <v>0.33110068076575599</v>
      </c>
      <c r="J530" s="14">
        <v>0.36179927657572297</v>
      </c>
      <c r="K530" s="14">
        <v>0.38782559460389299</v>
      </c>
      <c r="L530" s="14">
        <v>0.41163521941433201</v>
      </c>
      <c r="M530" s="14"/>
      <c r="N530" s="14">
        <v>0.37227277454860702</v>
      </c>
      <c r="O530" s="14">
        <v>0.33187918230188201</v>
      </c>
      <c r="P530" s="14">
        <v>0.33370810021198399</v>
      </c>
      <c r="Q530" s="14">
        <v>0.33875405952598397</v>
      </c>
      <c r="R530" s="14"/>
      <c r="S530" s="14">
        <v>0.30226751986891898</v>
      </c>
      <c r="T530" s="14">
        <v>0.44519437285332503</v>
      </c>
      <c r="U530" s="14">
        <v>0.284386442752952</v>
      </c>
      <c r="V530" s="14"/>
      <c r="W530" s="14">
        <v>0.44046617816768102</v>
      </c>
      <c r="X530" s="14">
        <v>0.29493310994264099</v>
      </c>
      <c r="Y530" s="14">
        <v>0.256067744268619</v>
      </c>
      <c r="Z530" s="14"/>
      <c r="AA530" s="14">
        <v>0.17095569814678799</v>
      </c>
      <c r="AB530" s="14">
        <v>0.24028248528953899</v>
      </c>
      <c r="AC530" s="14">
        <v>0.33306800433848799</v>
      </c>
      <c r="AD530" s="14">
        <v>0.313642552054267</v>
      </c>
      <c r="AE530" s="14">
        <v>0.38478847955440998</v>
      </c>
      <c r="AF530" s="14">
        <v>0.34345010438307599</v>
      </c>
      <c r="AG530" s="14">
        <v>0.426532186593166</v>
      </c>
      <c r="AH530" s="14">
        <v>0.37397396285198797</v>
      </c>
      <c r="AI530" s="14">
        <v>0.342843078081986</v>
      </c>
      <c r="AJ530" s="14">
        <v>0.47538399428139899</v>
      </c>
      <c r="AK530" s="14">
        <v>0.35517795111151301</v>
      </c>
      <c r="AL530" s="14">
        <v>0.123594474648633</v>
      </c>
      <c r="AM530" s="14"/>
      <c r="AN530" s="14">
        <v>0.33330251281288098</v>
      </c>
      <c r="AO530" s="14">
        <v>0.345575755897022</v>
      </c>
      <c r="AP530" s="14"/>
      <c r="AQ530" s="14">
        <v>0.35902328728881799</v>
      </c>
      <c r="AR530" s="14">
        <v>0.33801030644449298</v>
      </c>
      <c r="AS530" s="14"/>
      <c r="AT530" s="14">
        <v>0.28764291837146999</v>
      </c>
      <c r="AU530" s="14">
        <v>0.29768538039042503</v>
      </c>
      <c r="AV530" s="14">
        <v>0.44495318920483401</v>
      </c>
      <c r="AW530" s="14"/>
      <c r="AX530" s="14">
        <v>0.38246354536197502</v>
      </c>
    </row>
    <row r="531" spans="2:50" x14ac:dyDescent="0.3">
      <c r="B531" t="s">
        <v>201</v>
      </c>
      <c r="C531" s="14">
        <v>0.26293176765137</v>
      </c>
      <c r="D531" s="14">
        <v>0.22938572615976699</v>
      </c>
      <c r="E531" s="14">
        <v>0.29581677895797998</v>
      </c>
      <c r="F531" s="14"/>
      <c r="G531" s="14">
        <v>0.27363303227056801</v>
      </c>
      <c r="H531" s="14">
        <v>0.23941025469956001</v>
      </c>
      <c r="I531" s="14">
        <v>0.251825710645945</v>
      </c>
      <c r="J531" s="14">
        <v>0.283272463917079</v>
      </c>
      <c r="K531" s="14">
        <v>0.26117586758949901</v>
      </c>
      <c r="L531" s="14">
        <v>0.27133686713944399</v>
      </c>
      <c r="M531" s="14"/>
      <c r="N531" s="14">
        <v>0.28229494878074901</v>
      </c>
      <c r="O531" s="14">
        <v>0.30202820616758602</v>
      </c>
      <c r="P531" s="14">
        <v>0.19807149212851</v>
      </c>
      <c r="Q531" s="14">
        <v>0.27700568230976802</v>
      </c>
      <c r="R531" s="14"/>
      <c r="S531" s="14">
        <v>0.25573762847238202</v>
      </c>
      <c r="T531" s="14">
        <v>0.23631916239616799</v>
      </c>
      <c r="U531" s="14">
        <v>0.31444443366807401</v>
      </c>
      <c r="V531" s="14"/>
      <c r="W531" s="14">
        <v>0.218806694476567</v>
      </c>
      <c r="X531" s="14">
        <v>0.26780111458132599</v>
      </c>
      <c r="Y531" s="14">
        <v>0.36745006387739998</v>
      </c>
      <c r="Z531" s="14"/>
      <c r="AA531" s="14">
        <v>0.24829342944421001</v>
      </c>
      <c r="AB531" s="14">
        <v>0.29424108590342002</v>
      </c>
      <c r="AC531" s="14">
        <v>0.28864928910353799</v>
      </c>
      <c r="AD531" s="14">
        <v>0.27970234385310999</v>
      </c>
      <c r="AE531" s="14">
        <v>0.268969228678688</v>
      </c>
      <c r="AF531" s="14">
        <v>0.31079165128402703</v>
      </c>
      <c r="AG531" s="14">
        <v>0.19344358608722301</v>
      </c>
      <c r="AH531" s="14">
        <v>0.20909051978722901</v>
      </c>
      <c r="AI531" s="14">
        <v>0.19896337827964999</v>
      </c>
      <c r="AJ531" s="14">
        <v>0.22128378793623299</v>
      </c>
      <c r="AK531" s="14">
        <v>0.477136034537607</v>
      </c>
      <c r="AL531" s="14">
        <v>0.24215602804948899</v>
      </c>
      <c r="AM531" s="14"/>
      <c r="AN531" s="14">
        <v>0.24357290214925301</v>
      </c>
      <c r="AO531" s="14">
        <v>0.27092998876000102</v>
      </c>
      <c r="AP531" s="14"/>
      <c r="AQ531" s="14">
        <v>0.27229527518357499</v>
      </c>
      <c r="AR531" s="14">
        <v>0.260745750068342</v>
      </c>
      <c r="AS531" s="14"/>
      <c r="AT531" s="14">
        <v>0.232408773592787</v>
      </c>
      <c r="AU531" s="14">
        <v>0.334915616515919</v>
      </c>
      <c r="AV531" s="14">
        <v>0.21043968894935899</v>
      </c>
      <c r="AW531" s="14"/>
      <c r="AX531" s="14">
        <v>0.20026444436317101</v>
      </c>
    </row>
    <row r="532" spans="2:50" x14ac:dyDescent="0.3">
      <c r="B532" t="s">
        <v>202</v>
      </c>
      <c r="C532" s="14">
        <v>0.103468393937463</v>
      </c>
      <c r="D532" s="14">
        <v>0.100913260777291</v>
      </c>
      <c r="E532" s="14">
        <v>0.10671357879368799</v>
      </c>
      <c r="F532" s="14"/>
      <c r="G532" s="14">
        <v>0.13563280760850999</v>
      </c>
      <c r="H532" s="14">
        <v>0.112309190522538</v>
      </c>
      <c r="I532" s="14">
        <v>8.9304201147204498E-2</v>
      </c>
      <c r="J532" s="14">
        <v>9.7252176353920305E-2</v>
      </c>
      <c r="K532" s="14">
        <v>0.10652343705641</v>
      </c>
      <c r="L532" s="14">
        <v>9.0934434772177997E-2</v>
      </c>
      <c r="M532" s="14"/>
      <c r="N532" s="14">
        <v>7.6097332659898306E-2</v>
      </c>
      <c r="O532" s="14">
        <v>8.5939781845264102E-2</v>
      </c>
      <c r="P532" s="14">
        <v>0.12579830401125899</v>
      </c>
      <c r="Q532" s="14">
        <v>0.110468267607814</v>
      </c>
      <c r="R532" s="14"/>
      <c r="S532" s="14">
        <v>0.13714242464887599</v>
      </c>
      <c r="T532" s="14">
        <v>5.4293656450067299E-2</v>
      </c>
      <c r="U532" s="14">
        <v>0.12967537800496801</v>
      </c>
      <c r="V532" s="14"/>
      <c r="W532" s="14">
        <v>5.2908920654958502E-2</v>
      </c>
      <c r="X532" s="14">
        <v>0.1427669980795</v>
      </c>
      <c r="Y532" s="14">
        <v>0.105867958993335</v>
      </c>
      <c r="Z532" s="14"/>
      <c r="AA532" s="14">
        <v>8.87522000949173E-2</v>
      </c>
      <c r="AB532" s="14">
        <v>9.8222942972924304E-2</v>
      </c>
      <c r="AC532" s="14">
        <v>9.3965613539372106E-2</v>
      </c>
      <c r="AD532" s="14">
        <v>0.128472705849458</v>
      </c>
      <c r="AE532" s="14">
        <v>8.8792123439982107E-2</v>
      </c>
      <c r="AF532" s="14">
        <v>8.4473897473074197E-2</v>
      </c>
      <c r="AG532" s="14">
        <v>8.6593791535406903E-2</v>
      </c>
      <c r="AH532" s="14">
        <v>0.141578891511042</v>
      </c>
      <c r="AI532" s="14">
        <v>0.104457754991494</v>
      </c>
      <c r="AJ532" s="14">
        <v>0.15173257344961</v>
      </c>
      <c r="AK532" s="14">
        <v>8.1877487581097599E-2</v>
      </c>
      <c r="AL532" s="14">
        <v>0.14275257505001801</v>
      </c>
      <c r="AM532" s="14"/>
      <c r="AN532" s="14">
        <v>0.11303104969295701</v>
      </c>
      <c r="AO532" s="14">
        <v>9.9517530437233395E-2</v>
      </c>
      <c r="AP532" s="14"/>
      <c r="AQ532" s="14">
        <v>8.4949515211115295E-2</v>
      </c>
      <c r="AR532" s="14">
        <v>0.107791837302519</v>
      </c>
      <c r="AS532" s="14"/>
      <c r="AT532" s="14">
        <v>0.168556419262164</v>
      </c>
      <c r="AU532" s="14">
        <v>0.11280288388163499</v>
      </c>
      <c r="AV532" s="14">
        <v>6.4165954227254796E-2</v>
      </c>
      <c r="AW532" s="14"/>
      <c r="AX532" s="14">
        <v>6.3603217026291597E-2</v>
      </c>
    </row>
    <row r="533" spans="2:50" x14ac:dyDescent="0.3">
      <c r="B533" t="s">
        <v>178</v>
      </c>
      <c r="C533" s="14">
        <v>5.3504456316711302E-2</v>
      </c>
      <c r="D533" s="14">
        <v>6.3138154136781602E-2</v>
      </c>
      <c r="E533" s="14">
        <v>4.2827716334566703E-2</v>
      </c>
      <c r="F533" s="14"/>
      <c r="G533" s="14">
        <v>0.100066887485949</v>
      </c>
      <c r="H533" s="14">
        <v>8.47905938932558E-2</v>
      </c>
      <c r="I533" s="14">
        <v>5.7298040682760502E-2</v>
      </c>
      <c r="J533" s="14">
        <v>2.9503669511767298E-2</v>
      </c>
      <c r="K533" s="14">
        <v>3.8337604962720297E-2</v>
      </c>
      <c r="L533" s="14">
        <v>2.75962407482097E-2</v>
      </c>
      <c r="M533" s="14"/>
      <c r="N533" s="14">
        <v>4.6556933237303998E-2</v>
      </c>
      <c r="O533" s="14">
        <v>4.7756625326087897E-2</v>
      </c>
      <c r="P533" s="14">
        <v>7.0600205399258001E-2</v>
      </c>
      <c r="Q533" s="14">
        <v>4.8246485201823598E-2</v>
      </c>
      <c r="R533" s="14"/>
      <c r="S533" s="14">
        <v>7.7736954512186596E-2</v>
      </c>
      <c r="T533" s="14">
        <v>2.09152457723237E-2</v>
      </c>
      <c r="U533" s="14">
        <v>7.1402281850923802E-2</v>
      </c>
      <c r="V533" s="14"/>
      <c r="W533" s="14">
        <v>1.9867507150119E-2</v>
      </c>
      <c r="X533" s="14">
        <v>9.3353173972006001E-2</v>
      </c>
      <c r="Y533" s="14">
        <v>3.078523032012E-2</v>
      </c>
      <c r="Z533" s="14"/>
      <c r="AA533" s="14">
        <v>7.2693622831151397E-2</v>
      </c>
      <c r="AB533" s="14">
        <v>4.5825353674479E-2</v>
      </c>
      <c r="AC533" s="14">
        <v>5.4450324078213E-2</v>
      </c>
      <c r="AD533" s="14">
        <v>6.1316131296217803E-2</v>
      </c>
      <c r="AE533" s="14">
        <v>5.2340113136351001E-2</v>
      </c>
      <c r="AF533" s="14">
        <v>4.7758924831224701E-2</v>
      </c>
      <c r="AG533" s="14">
        <v>4.06051289767781E-2</v>
      </c>
      <c r="AH533" s="14">
        <v>4.3470849333894598E-2</v>
      </c>
      <c r="AI533" s="14">
        <v>9.8203512174525498E-2</v>
      </c>
      <c r="AJ533" s="14">
        <v>5.57370622247821E-2</v>
      </c>
      <c r="AK533" s="14">
        <v>0</v>
      </c>
      <c r="AL533" s="14">
        <v>0.12183196820239001</v>
      </c>
      <c r="AM533" s="14"/>
      <c r="AN533" s="14">
        <v>6.0781215901682402E-2</v>
      </c>
      <c r="AO533" s="14">
        <v>5.04980233153259E-2</v>
      </c>
      <c r="AP533" s="14"/>
      <c r="AQ533" s="14">
        <v>7.3075502631344894E-2</v>
      </c>
      <c r="AR533" s="14">
        <v>4.8935372432823997E-2</v>
      </c>
      <c r="AS533" s="14"/>
      <c r="AT533" s="14">
        <v>0.13811818150746699</v>
      </c>
      <c r="AU533" s="14">
        <v>3.6387388362840403E-2</v>
      </c>
      <c r="AV533" s="14">
        <v>2.2524663637982601E-2</v>
      </c>
      <c r="AW533" s="14"/>
      <c r="AX533" s="14">
        <v>4.5259245519025E-2</v>
      </c>
    </row>
    <row r="534" spans="2:50" x14ac:dyDescent="0.3">
      <c r="B534" t="s">
        <v>79</v>
      </c>
      <c r="C534" s="14">
        <v>9.7339066083929102E-2</v>
      </c>
      <c r="D534" s="14">
        <v>5.3409194916666798E-2</v>
      </c>
      <c r="E534" s="14">
        <v>0.13481262884024001</v>
      </c>
      <c r="F534" s="14"/>
      <c r="G534" s="14">
        <v>0.127658824228505</v>
      </c>
      <c r="H534" s="14">
        <v>8.2039345847573303E-2</v>
      </c>
      <c r="I534" s="14">
        <v>0.115376539169461</v>
      </c>
      <c r="J534" s="14">
        <v>0.11357723296017801</v>
      </c>
      <c r="K534" s="14">
        <v>9.1295856067845002E-2</v>
      </c>
      <c r="L534" s="14">
        <v>7.1549083012195799E-2</v>
      </c>
      <c r="M534" s="14"/>
      <c r="N534" s="14">
        <v>0.101053456436386</v>
      </c>
      <c r="O534" s="14">
        <v>0.108597190992616</v>
      </c>
      <c r="P534" s="14">
        <v>7.4416221414650804E-2</v>
      </c>
      <c r="Q534" s="14">
        <v>0.105132057043985</v>
      </c>
      <c r="R534" s="14"/>
      <c r="S534" s="14">
        <v>8.0585425550582596E-2</v>
      </c>
      <c r="T534" s="14">
        <v>8.3084561368296103E-2</v>
      </c>
      <c r="U534" s="14">
        <v>8.1086627918268303E-2</v>
      </c>
      <c r="V534" s="14"/>
      <c r="W534" s="14">
        <v>6.9941293321727493E-2</v>
      </c>
      <c r="X534" s="14">
        <v>7.31620994548349E-2</v>
      </c>
      <c r="Y534" s="14">
        <v>0.18636509718355199</v>
      </c>
      <c r="Z534" s="14"/>
      <c r="AA534" s="14">
        <v>0.27335402951057403</v>
      </c>
      <c r="AB534" s="14">
        <v>0.16935117614650599</v>
      </c>
      <c r="AC534" s="14">
        <v>0.13352704009449201</v>
      </c>
      <c r="AD534" s="14">
        <v>0.104871356186566</v>
      </c>
      <c r="AE534" s="14">
        <v>7.9833431646582895E-2</v>
      </c>
      <c r="AF534" s="14">
        <v>9.0131808900672197E-2</v>
      </c>
      <c r="AG534" s="14">
        <v>3.95447455643438E-2</v>
      </c>
      <c r="AH534" s="14">
        <v>2.70872534288971E-2</v>
      </c>
      <c r="AI534" s="14">
        <v>7.18744729096122E-2</v>
      </c>
      <c r="AJ534" s="14">
        <v>0</v>
      </c>
      <c r="AK534" s="14">
        <v>8.5808526769782095E-2</v>
      </c>
      <c r="AL534" s="14">
        <v>0.121191079357974</v>
      </c>
      <c r="AM534" s="14"/>
      <c r="AN534" s="14">
        <v>9.2007518856660503E-2</v>
      </c>
      <c r="AO534" s="14">
        <v>9.9541823966106405E-2</v>
      </c>
      <c r="AP534" s="14"/>
      <c r="AQ534" s="14">
        <v>8.1450277988940001E-2</v>
      </c>
      <c r="AR534" s="14">
        <v>0.10104848480647501</v>
      </c>
      <c r="AS534" s="14"/>
      <c r="AT534" s="14">
        <v>6.3827682454151005E-2</v>
      </c>
      <c r="AU534" s="14">
        <v>0.109029075881357</v>
      </c>
      <c r="AV534" s="14">
        <v>5.64556510409246E-2</v>
      </c>
      <c r="AW534" s="14"/>
      <c r="AX534" s="14">
        <v>9.2279877776000899E-2</v>
      </c>
    </row>
    <row r="535" spans="2:50" x14ac:dyDescent="0.3">
      <c r="B535" t="s">
        <v>179</v>
      </c>
      <c r="C535" s="14">
        <v>0.48275631601052699</v>
      </c>
      <c r="D535" s="14">
        <v>0.55315366400949395</v>
      </c>
      <c r="E535" s="14">
        <v>0.41982929707352601</v>
      </c>
      <c r="F535" s="14"/>
      <c r="G535" s="14">
        <v>0.36300844840646701</v>
      </c>
      <c r="H535" s="14">
        <v>0.48145061503707298</v>
      </c>
      <c r="I535" s="14">
        <v>0.48619550835462899</v>
      </c>
      <c r="J535" s="14">
        <v>0.47639445725705498</v>
      </c>
      <c r="K535" s="14">
        <v>0.502667234323525</v>
      </c>
      <c r="L535" s="14">
        <v>0.53858337432797299</v>
      </c>
      <c r="M535" s="14"/>
      <c r="N535" s="14">
        <v>0.493997328885663</v>
      </c>
      <c r="O535" s="14">
        <v>0.45567819566844597</v>
      </c>
      <c r="P535" s="14">
        <v>0.53111377704632201</v>
      </c>
      <c r="Q535" s="14">
        <v>0.45914750783660901</v>
      </c>
      <c r="R535" s="14"/>
      <c r="S535" s="14">
        <v>0.44879756681597299</v>
      </c>
      <c r="T535" s="14">
        <v>0.60538737401314502</v>
      </c>
      <c r="U535" s="14">
        <v>0.40339127855776602</v>
      </c>
      <c r="V535" s="14"/>
      <c r="W535" s="14">
        <v>0.63847558439662799</v>
      </c>
      <c r="X535" s="14">
        <v>0.42291661391233198</v>
      </c>
      <c r="Y535" s="14">
        <v>0.30953164962559399</v>
      </c>
      <c r="Z535" s="14"/>
      <c r="AA535" s="14">
        <v>0.316906718119147</v>
      </c>
      <c r="AB535" s="14">
        <v>0.39235944130267097</v>
      </c>
      <c r="AC535" s="14">
        <v>0.42940773318438502</v>
      </c>
      <c r="AD535" s="14">
        <v>0.42563746281464798</v>
      </c>
      <c r="AE535" s="14">
        <v>0.51006510309839603</v>
      </c>
      <c r="AF535" s="14">
        <v>0.46684371751100201</v>
      </c>
      <c r="AG535" s="14">
        <v>0.63981274783624797</v>
      </c>
      <c r="AH535" s="14">
        <v>0.57877248593893704</v>
      </c>
      <c r="AI535" s="14">
        <v>0.52650088164471798</v>
      </c>
      <c r="AJ535" s="14">
        <v>0.57124657638937504</v>
      </c>
      <c r="AK535" s="14">
        <v>0.35517795111151301</v>
      </c>
      <c r="AL535" s="14">
        <v>0.372068349340129</v>
      </c>
      <c r="AM535" s="14"/>
      <c r="AN535" s="14">
        <v>0.49060731339944802</v>
      </c>
      <c r="AO535" s="14">
        <v>0.479512633521333</v>
      </c>
      <c r="AP535" s="14"/>
      <c r="AQ535" s="14">
        <v>0.48822942898502503</v>
      </c>
      <c r="AR535" s="14">
        <v>0.48147855538984002</v>
      </c>
      <c r="AS535" s="14"/>
      <c r="AT535" s="14">
        <v>0.39708894318343102</v>
      </c>
      <c r="AU535" s="14">
        <v>0.40686503535824903</v>
      </c>
      <c r="AV535" s="14">
        <v>0.64641404214447895</v>
      </c>
      <c r="AW535" s="14"/>
      <c r="AX535" s="14">
        <v>0.59859321531551202</v>
      </c>
    </row>
    <row r="536" spans="2:50" x14ac:dyDescent="0.3">
      <c r="B536" t="s">
        <v>180</v>
      </c>
      <c r="C536" s="14">
        <v>0.15697285025417401</v>
      </c>
      <c r="D536" s="14">
        <v>0.16405141491407199</v>
      </c>
      <c r="E536" s="14">
        <v>0.14954129512825401</v>
      </c>
      <c r="F536" s="14"/>
      <c r="G536" s="14">
        <v>0.23569969509445901</v>
      </c>
      <c r="H536" s="14">
        <v>0.19709978441579401</v>
      </c>
      <c r="I536" s="14">
        <v>0.14660224182996501</v>
      </c>
      <c r="J536" s="14">
        <v>0.126755845865688</v>
      </c>
      <c r="K536" s="14">
        <v>0.14486104201913</v>
      </c>
      <c r="L536" s="14">
        <v>0.118530675520388</v>
      </c>
      <c r="M536" s="14"/>
      <c r="N536" s="14">
        <v>0.12265426589720201</v>
      </c>
      <c r="O536" s="14">
        <v>0.13369640717135201</v>
      </c>
      <c r="P536" s="14">
        <v>0.19639850941051701</v>
      </c>
      <c r="Q536" s="14">
        <v>0.15871475280963701</v>
      </c>
      <c r="R536" s="14"/>
      <c r="S536" s="14">
        <v>0.21487937916106301</v>
      </c>
      <c r="T536" s="14">
        <v>7.5208902222391003E-2</v>
      </c>
      <c r="U536" s="14">
        <v>0.20107765985589199</v>
      </c>
      <c r="V536" s="14"/>
      <c r="W536" s="14">
        <v>7.2776427805077495E-2</v>
      </c>
      <c r="X536" s="14">
        <v>0.23612017205150701</v>
      </c>
      <c r="Y536" s="14">
        <v>0.13665318931345499</v>
      </c>
      <c r="Z536" s="14"/>
      <c r="AA536" s="14">
        <v>0.16144582292606899</v>
      </c>
      <c r="AB536" s="14">
        <v>0.14404829664740301</v>
      </c>
      <c r="AC536" s="14">
        <v>0.14841593761758501</v>
      </c>
      <c r="AD536" s="14">
        <v>0.18978883714567599</v>
      </c>
      <c r="AE536" s="14">
        <v>0.141132236576333</v>
      </c>
      <c r="AF536" s="14">
        <v>0.132232822304299</v>
      </c>
      <c r="AG536" s="14">
        <v>0.12719892051218501</v>
      </c>
      <c r="AH536" s="14">
        <v>0.185049740844936</v>
      </c>
      <c r="AI536" s="14">
        <v>0.20266126716602001</v>
      </c>
      <c r="AJ536" s="14">
        <v>0.207469635674392</v>
      </c>
      <c r="AK536" s="14">
        <v>8.1877487581097599E-2</v>
      </c>
      <c r="AL536" s="14">
        <v>0.26458454325240799</v>
      </c>
      <c r="AM536" s="14"/>
      <c r="AN536" s="14">
        <v>0.173812265594639</v>
      </c>
      <c r="AO536" s="14">
        <v>0.15001555375255901</v>
      </c>
      <c r="AP536" s="14"/>
      <c r="AQ536" s="14">
        <v>0.15802501784246001</v>
      </c>
      <c r="AR536" s="14">
        <v>0.15672720973534299</v>
      </c>
      <c r="AS536" s="14"/>
      <c r="AT536" s="14">
        <v>0.30667460076963099</v>
      </c>
      <c r="AU536" s="14">
        <v>0.14919027224447501</v>
      </c>
      <c r="AV536" s="14">
        <v>8.6690617865237393E-2</v>
      </c>
      <c r="AW536" s="14"/>
      <c r="AX536" s="14">
        <v>0.10886246254531699</v>
      </c>
    </row>
    <row r="537" spans="2:50" x14ac:dyDescent="0.3">
      <c r="B537" t="s">
        <v>108</v>
      </c>
      <c r="C537" s="14">
        <v>0.32578346575635297</v>
      </c>
      <c r="D537" s="14">
        <v>0.38910224909542201</v>
      </c>
      <c r="E537" s="14">
        <v>0.27028800194527097</v>
      </c>
      <c r="F537" s="14"/>
      <c r="G537" s="14">
        <v>0.127308753312008</v>
      </c>
      <c r="H537" s="14">
        <v>0.28435083062128003</v>
      </c>
      <c r="I537" s="14">
        <v>0.33959326652466398</v>
      </c>
      <c r="J537" s="14">
        <v>0.34963861139136798</v>
      </c>
      <c r="K537" s="14">
        <v>0.35780619230439498</v>
      </c>
      <c r="L537" s="14">
        <v>0.420052698807585</v>
      </c>
      <c r="M537" s="14"/>
      <c r="N537" s="14">
        <v>0.37134306298845998</v>
      </c>
      <c r="O537" s="14">
        <v>0.32198178849709402</v>
      </c>
      <c r="P537" s="14">
        <v>0.334715267635805</v>
      </c>
      <c r="Q537" s="14">
        <v>0.30043275502697198</v>
      </c>
      <c r="R537" s="14"/>
      <c r="S537" s="14">
        <v>0.23391818765490999</v>
      </c>
      <c r="T537" s="14">
        <v>0.53017847179075395</v>
      </c>
      <c r="U537" s="14">
        <v>0.202313618701875</v>
      </c>
      <c r="V537" s="14"/>
      <c r="W537" s="14">
        <v>0.56569915659155101</v>
      </c>
      <c r="X537" s="14">
        <v>0.186796441860826</v>
      </c>
      <c r="Y537" s="14">
        <v>0.17287846031213899</v>
      </c>
      <c r="Z537" s="14"/>
      <c r="AA537" s="14">
        <v>0.15546089519307801</v>
      </c>
      <c r="AB537" s="14">
        <v>0.24831114465526699</v>
      </c>
      <c r="AC537" s="14">
        <v>0.28099179556679899</v>
      </c>
      <c r="AD537" s="14">
        <v>0.235848625668972</v>
      </c>
      <c r="AE537" s="14">
        <v>0.36893286652206297</v>
      </c>
      <c r="AF537" s="14">
        <v>0.33461089520670301</v>
      </c>
      <c r="AG537" s="14">
        <v>0.51261382732406302</v>
      </c>
      <c r="AH537" s="14">
        <v>0.39372274509400101</v>
      </c>
      <c r="AI537" s="14">
        <v>0.32383961447869902</v>
      </c>
      <c r="AJ537" s="14">
        <v>0.36377694071498201</v>
      </c>
      <c r="AK537" s="14">
        <v>0.27330046353041498</v>
      </c>
      <c r="AL537" s="14">
        <v>0.107483806087722</v>
      </c>
      <c r="AM537" s="14"/>
      <c r="AN537" s="14">
        <v>0.31679504780480899</v>
      </c>
      <c r="AO537" s="14">
        <v>0.32949707976877401</v>
      </c>
      <c r="AP537" s="14"/>
      <c r="AQ537" s="14">
        <v>0.33020441114256499</v>
      </c>
      <c r="AR537" s="14">
        <v>0.32475134565449698</v>
      </c>
      <c r="AS537" s="14"/>
      <c r="AT537" s="14">
        <v>9.0414342413800003E-2</v>
      </c>
      <c r="AU537" s="14">
        <v>0.25767476311377402</v>
      </c>
      <c r="AV537" s="14">
        <v>0.55972342427924204</v>
      </c>
      <c r="AW537" s="14"/>
      <c r="AX537" s="14">
        <v>0.48973075277019501</v>
      </c>
    </row>
    <row r="538" spans="2:50" x14ac:dyDescent="0.3"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</row>
    <row r="539" spans="2:50" x14ac:dyDescent="0.3">
      <c r="B539" s="6" t="s">
        <v>255</v>
      </c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</row>
    <row r="540" spans="2:50" x14ac:dyDescent="0.3">
      <c r="B540" s="24" t="s">
        <v>82</v>
      </c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</row>
    <row r="541" spans="2:50" x14ac:dyDescent="0.3">
      <c r="B541" t="s">
        <v>175</v>
      </c>
      <c r="C541" s="14">
        <v>0.114995184704552</v>
      </c>
      <c r="D541" s="14">
        <v>0.149509675700748</v>
      </c>
      <c r="E541" s="14">
        <v>8.1905211661261995E-2</v>
      </c>
      <c r="F541" s="14"/>
      <c r="G541" s="14">
        <v>0.135710209553834</v>
      </c>
      <c r="H541" s="14">
        <v>0.17134160068221199</v>
      </c>
      <c r="I541" s="14">
        <v>0.15488015222674401</v>
      </c>
      <c r="J541" s="14">
        <v>9.5864171516115204E-2</v>
      </c>
      <c r="K541" s="14">
        <v>7.4622914786430503E-2</v>
      </c>
      <c r="L541" s="14">
        <v>7.0706646120911598E-2</v>
      </c>
      <c r="M541" s="14"/>
      <c r="N541" s="14">
        <v>9.1742893523526894E-2</v>
      </c>
      <c r="O541" s="14">
        <v>0.102816818562541</v>
      </c>
      <c r="P541" s="14">
        <v>0.144001194371982</v>
      </c>
      <c r="Q541" s="14">
        <v>0.112724674634992</v>
      </c>
      <c r="R541" s="14"/>
      <c r="S541" s="14">
        <v>0.120021473595985</v>
      </c>
      <c r="T541" s="14">
        <v>0.14463136311438801</v>
      </c>
      <c r="U541" s="14">
        <v>7.4800113526504605E-2</v>
      </c>
      <c r="V541" s="14"/>
      <c r="W541" s="14">
        <v>0.170614225339319</v>
      </c>
      <c r="X541" s="14">
        <v>9.4990333578289704E-2</v>
      </c>
      <c r="Y541" s="14">
        <v>4.9997243068653899E-2</v>
      </c>
      <c r="Z541" s="14"/>
      <c r="AA541" s="14">
        <v>0.102494230453702</v>
      </c>
      <c r="AB541" s="14">
        <v>0.111816455810413</v>
      </c>
      <c r="AC541" s="14">
        <v>8.45652640650639E-2</v>
      </c>
      <c r="AD541" s="14">
        <v>8.6226792634902502E-2</v>
      </c>
      <c r="AE541" s="14">
        <v>8.0919784338894796E-2</v>
      </c>
      <c r="AF541" s="14">
        <v>0.116427625959431</v>
      </c>
      <c r="AG541" s="14">
        <v>0.18211802660038301</v>
      </c>
      <c r="AH541" s="14">
        <v>0.20467564607079</v>
      </c>
      <c r="AI541" s="14">
        <v>0.146752986711432</v>
      </c>
      <c r="AJ541" s="14">
        <v>8.0499029258296106E-2</v>
      </c>
      <c r="AK541" s="14">
        <v>6.7900555231353701E-2</v>
      </c>
      <c r="AL541" s="14">
        <v>0</v>
      </c>
      <c r="AM541" s="14"/>
      <c r="AN541" s="14">
        <v>0.13718316966427499</v>
      </c>
      <c r="AO541" s="14">
        <v>0.10582809742645601</v>
      </c>
      <c r="AP541" s="14"/>
      <c r="AQ541" s="14">
        <v>7.7824671991146496E-2</v>
      </c>
      <c r="AR541" s="14">
        <v>0.123673064663768</v>
      </c>
      <c r="AS541" s="14"/>
      <c r="AT541" s="14">
        <v>7.9176276930209094E-2</v>
      </c>
      <c r="AU541" s="14">
        <v>8.0287775888055704E-2</v>
      </c>
      <c r="AV541" s="14">
        <v>0.17804397271718</v>
      </c>
      <c r="AW541" s="14"/>
      <c r="AX541" s="14">
        <v>0.17731535367250501</v>
      </c>
    </row>
    <row r="542" spans="2:50" x14ac:dyDescent="0.3">
      <c r="B542" t="s">
        <v>200</v>
      </c>
      <c r="C542" s="14">
        <v>0.25376997009733099</v>
      </c>
      <c r="D542" s="14">
        <v>0.28642122787171098</v>
      </c>
      <c r="E542" s="14">
        <v>0.22380314890896799</v>
      </c>
      <c r="F542" s="14"/>
      <c r="G542" s="14">
        <v>0.19563307965978399</v>
      </c>
      <c r="H542" s="14">
        <v>0.27040365525593102</v>
      </c>
      <c r="I542" s="14">
        <v>0.272867482645056</v>
      </c>
      <c r="J542" s="14">
        <v>0.26212966115782099</v>
      </c>
      <c r="K542" s="14">
        <v>0.25935576253056403</v>
      </c>
      <c r="L542" s="14">
        <v>0.24730434639520299</v>
      </c>
      <c r="M542" s="14"/>
      <c r="N542" s="14">
        <v>0.26255554272728798</v>
      </c>
      <c r="O542" s="14">
        <v>0.254380224123197</v>
      </c>
      <c r="P542" s="14">
        <v>0.241749016783219</v>
      </c>
      <c r="Q542" s="14">
        <v>0.25745708712041299</v>
      </c>
      <c r="R542" s="14"/>
      <c r="S542" s="14">
        <v>0.245525460515292</v>
      </c>
      <c r="T542" s="14">
        <v>0.31851613375596299</v>
      </c>
      <c r="U542" s="14">
        <v>0.21090500520528499</v>
      </c>
      <c r="V542" s="14"/>
      <c r="W542" s="14">
        <v>0.30309748635747702</v>
      </c>
      <c r="X542" s="14">
        <v>0.247334134829689</v>
      </c>
      <c r="Y542" s="14">
        <v>0.17712105296056399</v>
      </c>
      <c r="Z542" s="14"/>
      <c r="AA542" s="14">
        <v>0.14928403737698001</v>
      </c>
      <c r="AB542" s="14">
        <v>0.18720346644928801</v>
      </c>
      <c r="AC542" s="14">
        <v>0.22827086709271699</v>
      </c>
      <c r="AD542" s="14">
        <v>0.19648976599620699</v>
      </c>
      <c r="AE542" s="14">
        <v>0.27124700947784097</v>
      </c>
      <c r="AF542" s="14">
        <v>0.30655220148544798</v>
      </c>
      <c r="AG542" s="14">
        <v>0.35914802882418001</v>
      </c>
      <c r="AH542" s="14">
        <v>0.23442298106957901</v>
      </c>
      <c r="AI542" s="14">
        <v>0.23005824427913901</v>
      </c>
      <c r="AJ542" s="14">
        <v>0.29598557796290398</v>
      </c>
      <c r="AK542" s="14">
        <v>0.28727739588015899</v>
      </c>
      <c r="AL542" s="14">
        <v>0.49390031754251901</v>
      </c>
      <c r="AM542" s="14"/>
      <c r="AN542" s="14">
        <v>0.221920608002455</v>
      </c>
      <c r="AO542" s="14">
        <v>0.26692870815332898</v>
      </c>
      <c r="AP542" s="14"/>
      <c r="AQ542" s="14">
        <v>0.28215333541826298</v>
      </c>
      <c r="AR542" s="14">
        <v>0.24714354987567</v>
      </c>
      <c r="AS542" s="14"/>
      <c r="AT542" s="14">
        <v>0.19997582748893999</v>
      </c>
      <c r="AU542" s="14">
        <v>0.25884994196220101</v>
      </c>
      <c r="AV542" s="14">
        <v>0.30987749880534499</v>
      </c>
      <c r="AW542" s="14"/>
      <c r="AX542" s="14">
        <v>0.26646935442326902</v>
      </c>
    </row>
    <row r="543" spans="2:50" x14ac:dyDescent="0.3">
      <c r="B543" t="s">
        <v>201</v>
      </c>
      <c r="C543" s="14">
        <v>0.28352623146327799</v>
      </c>
      <c r="D543" s="14">
        <v>0.27223560802424501</v>
      </c>
      <c r="E543" s="14">
        <v>0.29648627659979798</v>
      </c>
      <c r="F543" s="14"/>
      <c r="G543" s="14">
        <v>0.24512154169382799</v>
      </c>
      <c r="H543" s="14">
        <v>0.224389916980031</v>
      </c>
      <c r="I543" s="14">
        <v>0.28851912302558302</v>
      </c>
      <c r="J543" s="14">
        <v>0.31927503549358499</v>
      </c>
      <c r="K543" s="14">
        <v>0.302061646942899</v>
      </c>
      <c r="L543" s="14">
        <v>0.31007278874925098</v>
      </c>
      <c r="M543" s="14"/>
      <c r="N543" s="14">
        <v>0.29994726753837098</v>
      </c>
      <c r="O543" s="14">
        <v>0.28454100397808502</v>
      </c>
      <c r="P543" s="14">
        <v>0.250011788043979</v>
      </c>
      <c r="Q543" s="14">
        <v>0.29794842682765699</v>
      </c>
      <c r="R543" s="14"/>
      <c r="S543" s="14">
        <v>0.25421794759673899</v>
      </c>
      <c r="T543" s="14">
        <v>0.27542390795321497</v>
      </c>
      <c r="U543" s="14">
        <v>0.33060688056798998</v>
      </c>
      <c r="V543" s="14"/>
      <c r="W543" s="14">
        <v>0.26791673127774501</v>
      </c>
      <c r="X543" s="14">
        <v>0.25267565068110298</v>
      </c>
      <c r="Y543" s="14">
        <v>0.41680406599049702</v>
      </c>
      <c r="Z543" s="14"/>
      <c r="AA543" s="14">
        <v>0.34327832599606201</v>
      </c>
      <c r="AB543" s="14">
        <v>0.315614512349148</v>
      </c>
      <c r="AC543" s="14">
        <v>0.292064434746866</v>
      </c>
      <c r="AD543" s="14">
        <v>0.31924407142642802</v>
      </c>
      <c r="AE543" s="14">
        <v>0.29200840857051502</v>
      </c>
      <c r="AF543" s="14">
        <v>0.24559151922473099</v>
      </c>
      <c r="AG543" s="14">
        <v>0.222518517551689</v>
      </c>
      <c r="AH543" s="14">
        <v>0.28864688627519097</v>
      </c>
      <c r="AI543" s="14">
        <v>0.28922307054455998</v>
      </c>
      <c r="AJ543" s="14">
        <v>0.24343474669595</v>
      </c>
      <c r="AK543" s="14">
        <v>0.55901352211870503</v>
      </c>
      <c r="AL543" s="14">
        <v>0.38490860309950597</v>
      </c>
      <c r="AM543" s="14"/>
      <c r="AN543" s="14">
        <v>0.27404061023279103</v>
      </c>
      <c r="AO543" s="14">
        <v>0.28744526772838702</v>
      </c>
      <c r="AP543" s="14"/>
      <c r="AQ543" s="14">
        <v>0.28439047156334202</v>
      </c>
      <c r="AR543" s="14">
        <v>0.28332446475905998</v>
      </c>
      <c r="AS543" s="14"/>
      <c r="AT543" s="14">
        <v>0.230842716370941</v>
      </c>
      <c r="AU543" s="14">
        <v>0.32811392466238598</v>
      </c>
      <c r="AV543" s="14">
        <v>0.26750945325811298</v>
      </c>
      <c r="AW543" s="14"/>
      <c r="AX543" s="14">
        <v>0.24178453805932201</v>
      </c>
    </row>
    <row r="544" spans="2:50" x14ac:dyDescent="0.3">
      <c r="B544" t="s">
        <v>202</v>
      </c>
      <c r="C544" s="14">
        <v>0.16731877596442901</v>
      </c>
      <c r="D544" s="14">
        <v>0.14752376371429701</v>
      </c>
      <c r="E544" s="14">
        <v>0.186399354060513</v>
      </c>
      <c r="F544" s="14"/>
      <c r="G544" s="14">
        <v>0.18105076824077801</v>
      </c>
      <c r="H544" s="14">
        <v>0.14371301319133001</v>
      </c>
      <c r="I544" s="14">
        <v>0.11409420388632301</v>
      </c>
      <c r="J544" s="14">
        <v>0.15050055834534701</v>
      </c>
      <c r="K544" s="14">
        <v>0.19196764565479099</v>
      </c>
      <c r="L544" s="14">
        <v>0.214079438905911</v>
      </c>
      <c r="M544" s="14"/>
      <c r="N544" s="14">
        <v>0.16927076596146501</v>
      </c>
      <c r="O544" s="14">
        <v>0.17759436994024599</v>
      </c>
      <c r="P544" s="14">
        <v>0.17260150643712399</v>
      </c>
      <c r="Q544" s="14">
        <v>0.15739785096231099</v>
      </c>
      <c r="R544" s="14"/>
      <c r="S544" s="14">
        <v>0.18625289281100901</v>
      </c>
      <c r="T544" s="14">
        <v>0.138637216342095</v>
      </c>
      <c r="U544" s="14">
        <v>0.19376271131293099</v>
      </c>
      <c r="V544" s="14"/>
      <c r="W544" s="14">
        <v>0.137886120978405</v>
      </c>
      <c r="X544" s="14">
        <v>0.20958443704259799</v>
      </c>
      <c r="Y544" s="14">
        <v>0.108802976959134</v>
      </c>
      <c r="Z544" s="14"/>
      <c r="AA544" s="14">
        <v>6.6826609740109094E-2</v>
      </c>
      <c r="AB544" s="14">
        <v>9.7277895712719498E-2</v>
      </c>
      <c r="AC544" s="14">
        <v>0.17980303234761999</v>
      </c>
      <c r="AD544" s="14">
        <v>0.20251954874710101</v>
      </c>
      <c r="AE544" s="14">
        <v>0.19220683361546101</v>
      </c>
      <c r="AF544" s="14">
        <v>0.161876574476427</v>
      </c>
      <c r="AG544" s="14">
        <v>0.14216252839211399</v>
      </c>
      <c r="AH544" s="14">
        <v>0.16318783899511799</v>
      </c>
      <c r="AI544" s="14">
        <v>0.16828362414119899</v>
      </c>
      <c r="AJ544" s="14">
        <v>0.26100230808049102</v>
      </c>
      <c r="AK544" s="14">
        <v>8.5808526769782095E-2</v>
      </c>
      <c r="AL544" s="14">
        <v>0</v>
      </c>
      <c r="AM544" s="14"/>
      <c r="AN544" s="14">
        <v>0.18211270500819901</v>
      </c>
      <c r="AO544" s="14">
        <v>0.161206583308071</v>
      </c>
      <c r="AP544" s="14"/>
      <c r="AQ544" s="14">
        <v>0.17354779283920199</v>
      </c>
      <c r="AR544" s="14">
        <v>0.16586454096046199</v>
      </c>
      <c r="AS544" s="14"/>
      <c r="AT544" s="14">
        <v>0.25027437653962797</v>
      </c>
      <c r="AU544" s="14">
        <v>0.156752895072482</v>
      </c>
      <c r="AV544" s="14">
        <v>0.138530424066759</v>
      </c>
      <c r="AW544" s="14"/>
      <c r="AX544" s="14">
        <v>0.14170116187268</v>
      </c>
    </row>
    <row r="545" spans="2:50" x14ac:dyDescent="0.3">
      <c r="B545" t="s">
        <v>178</v>
      </c>
      <c r="C545" s="14">
        <v>9.23132243095037E-2</v>
      </c>
      <c r="D545" s="14">
        <v>9.1729297487989706E-2</v>
      </c>
      <c r="E545" s="14">
        <v>9.0616849195325894E-2</v>
      </c>
      <c r="F545" s="14"/>
      <c r="G545" s="14">
        <v>0.149049420139412</v>
      </c>
      <c r="H545" s="14">
        <v>0.10846933396537201</v>
      </c>
      <c r="I545" s="14">
        <v>8.7152300802762803E-2</v>
      </c>
      <c r="J545" s="14">
        <v>6.54311607730758E-2</v>
      </c>
      <c r="K545" s="14">
        <v>7.9808607132148102E-2</v>
      </c>
      <c r="L545" s="14">
        <v>8.0452448307087795E-2</v>
      </c>
      <c r="M545" s="14"/>
      <c r="N545" s="14">
        <v>8.7519527997270793E-2</v>
      </c>
      <c r="O545" s="14">
        <v>8.6864754172489997E-2</v>
      </c>
      <c r="P545" s="14">
        <v>0.125538547440155</v>
      </c>
      <c r="Q545" s="14">
        <v>7.4989651628352694E-2</v>
      </c>
      <c r="R545" s="14"/>
      <c r="S545" s="14">
        <v>0.122532797564601</v>
      </c>
      <c r="T545" s="14">
        <v>4.9186206518306998E-2</v>
      </c>
      <c r="U545" s="14">
        <v>0.111060714847103</v>
      </c>
      <c r="V545" s="14"/>
      <c r="W545" s="14">
        <v>6.1743378056814201E-2</v>
      </c>
      <c r="X545" s="14">
        <v>0.12884517192131401</v>
      </c>
      <c r="Y545" s="14">
        <v>6.8344570224809095E-2</v>
      </c>
      <c r="Z545" s="14"/>
      <c r="AA545" s="14">
        <v>9.4550903085393795E-2</v>
      </c>
      <c r="AB545" s="14">
        <v>0.108496061381728</v>
      </c>
      <c r="AC545" s="14">
        <v>0.102876719762313</v>
      </c>
      <c r="AD545" s="14">
        <v>0.10339217333240799</v>
      </c>
      <c r="AE545" s="14">
        <v>8.3985457796274698E-2</v>
      </c>
      <c r="AF545" s="14">
        <v>8.3139795528080304E-2</v>
      </c>
      <c r="AG545" s="14">
        <v>6.79609363476084E-2</v>
      </c>
      <c r="AH545" s="14">
        <v>8.8823209854444904E-2</v>
      </c>
      <c r="AI545" s="14">
        <v>0.120290652181144</v>
      </c>
      <c r="AJ545" s="14">
        <v>0.11907833800235899</v>
      </c>
      <c r="AK545" s="14">
        <v>0</v>
      </c>
      <c r="AL545" s="14">
        <v>0</v>
      </c>
      <c r="AM545" s="14"/>
      <c r="AN545" s="14">
        <v>0.111477686345014</v>
      </c>
      <c r="AO545" s="14">
        <v>8.4395322055820496E-2</v>
      </c>
      <c r="AP545" s="14"/>
      <c r="AQ545" s="14">
        <v>0.102535750391251</v>
      </c>
      <c r="AR545" s="14">
        <v>8.9926659052754696E-2</v>
      </c>
      <c r="AS545" s="14"/>
      <c r="AT545" s="14">
        <v>0.190652748007057</v>
      </c>
      <c r="AU545" s="14">
        <v>6.4581713050342604E-2</v>
      </c>
      <c r="AV545" s="14">
        <v>6.6433480758459298E-2</v>
      </c>
      <c r="AW545" s="14"/>
      <c r="AX545" s="14">
        <v>0.10328985111582301</v>
      </c>
    </row>
    <row r="546" spans="2:50" x14ac:dyDescent="0.3">
      <c r="B546" t="s">
        <v>79</v>
      </c>
      <c r="C546" s="14">
        <v>8.8076613460906103E-2</v>
      </c>
      <c r="D546" s="14">
        <v>5.2580427201009299E-2</v>
      </c>
      <c r="E546" s="14">
        <v>0.120789159574133</v>
      </c>
      <c r="F546" s="14"/>
      <c r="G546" s="14">
        <v>9.3434980712364599E-2</v>
      </c>
      <c r="H546" s="14">
        <v>8.1682479925124604E-2</v>
      </c>
      <c r="I546" s="14">
        <v>8.2486737413531505E-2</v>
      </c>
      <c r="J546" s="14">
        <v>0.10679941271405601</v>
      </c>
      <c r="K546" s="14">
        <v>9.2183422953167199E-2</v>
      </c>
      <c r="L546" s="14">
        <v>7.7384331521635596E-2</v>
      </c>
      <c r="M546" s="14"/>
      <c r="N546" s="14">
        <v>8.8964002252078705E-2</v>
      </c>
      <c r="O546" s="14">
        <v>9.3802829223441603E-2</v>
      </c>
      <c r="P546" s="14">
        <v>6.6097946923540804E-2</v>
      </c>
      <c r="Q546" s="14">
        <v>9.9482308826273902E-2</v>
      </c>
      <c r="R546" s="14"/>
      <c r="S546" s="14">
        <v>7.1449427916373306E-2</v>
      </c>
      <c r="T546" s="14">
        <v>7.3605172316031503E-2</v>
      </c>
      <c r="U546" s="14">
        <v>7.8864574540186999E-2</v>
      </c>
      <c r="V546" s="14"/>
      <c r="W546" s="14">
        <v>5.8742057990240702E-2</v>
      </c>
      <c r="X546" s="14">
        <v>6.6570271947007501E-2</v>
      </c>
      <c r="Y546" s="14">
        <v>0.17893009079634101</v>
      </c>
      <c r="Z546" s="14"/>
      <c r="AA546" s="14">
        <v>0.243565893347753</v>
      </c>
      <c r="AB546" s="14">
        <v>0.17959160829670301</v>
      </c>
      <c r="AC546" s="14">
        <v>0.112419681985421</v>
      </c>
      <c r="AD546" s="14">
        <v>9.2127647862952702E-2</v>
      </c>
      <c r="AE546" s="14">
        <v>7.9632506201013906E-2</v>
      </c>
      <c r="AF546" s="14">
        <v>8.6412283325882799E-2</v>
      </c>
      <c r="AG546" s="14">
        <v>2.6091962284025098E-2</v>
      </c>
      <c r="AH546" s="14">
        <v>2.0243437734876701E-2</v>
      </c>
      <c r="AI546" s="14">
        <v>4.5391422142526901E-2</v>
      </c>
      <c r="AJ546" s="14">
        <v>0</v>
      </c>
      <c r="AK546" s="14">
        <v>0</v>
      </c>
      <c r="AL546" s="14">
        <v>0.121191079357974</v>
      </c>
      <c r="AM546" s="14"/>
      <c r="AN546" s="14">
        <v>7.3265220747266699E-2</v>
      </c>
      <c r="AO546" s="14">
        <v>9.4196021327936794E-2</v>
      </c>
      <c r="AP546" s="14"/>
      <c r="AQ546" s="14">
        <v>7.9547977796796301E-2</v>
      </c>
      <c r="AR546" s="14">
        <v>9.0067720688284794E-2</v>
      </c>
      <c r="AS546" s="14"/>
      <c r="AT546" s="14">
        <v>4.9078054663225103E-2</v>
      </c>
      <c r="AU546" s="14">
        <v>0.11141374936453299</v>
      </c>
      <c r="AV546" s="14">
        <v>3.9605170394143102E-2</v>
      </c>
      <c r="AW546" s="14"/>
      <c r="AX546" s="14">
        <v>6.9439740856401894E-2</v>
      </c>
    </row>
    <row r="547" spans="2:50" x14ac:dyDescent="0.3">
      <c r="B547" t="s">
        <v>179</v>
      </c>
      <c r="C547" s="14">
        <v>0.36876515480188299</v>
      </c>
      <c r="D547" s="14">
        <v>0.43593090357245901</v>
      </c>
      <c r="E547" s="14">
        <v>0.30570836057022999</v>
      </c>
      <c r="F547" s="14"/>
      <c r="G547" s="14">
        <v>0.331343289213618</v>
      </c>
      <c r="H547" s="14">
        <v>0.44174525593814201</v>
      </c>
      <c r="I547" s="14">
        <v>0.42774763487180001</v>
      </c>
      <c r="J547" s="14">
        <v>0.35799383267393597</v>
      </c>
      <c r="K547" s="14">
        <v>0.33397867731699399</v>
      </c>
      <c r="L547" s="14">
        <v>0.31801099251611398</v>
      </c>
      <c r="M547" s="14"/>
      <c r="N547" s="14">
        <v>0.35429843625081497</v>
      </c>
      <c r="O547" s="14">
        <v>0.35719704268573699</v>
      </c>
      <c r="P547" s="14">
        <v>0.38575021115520097</v>
      </c>
      <c r="Q547" s="14">
        <v>0.37018176175540501</v>
      </c>
      <c r="R547" s="14"/>
      <c r="S547" s="14">
        <v>0.36554693411127698</v>
      </c>
      <c r="T547" s="14">
        <v>0.46314749687035101</v>
      </c>
      <c r="U547" s="14">
        <v>0.285705118731789</v>
      </c>
      <c r="V547" s="14"/>
      <c r="W547" s="14">
        <v>0.47371171169679599</v>
      </c>
      <c r="X547" s="14">
        <v>0.34232446840797798</v>
      </c>
      <c r="Y547" s="14">
        <v>0.22711829602921799</v>
      </c>
      <c r="Z547" s="14"/>
      <c r="AA547" s="14">
        <v>0.25177826783068202</v>
      </c>
      <c r="AB547" s="14">
        <v>0.29901992225970098</v>
      </c>
      <c r="AC547" s="14">
        <v>0.31283613115777997</v>
      </c>
      <c r="AD547" s="14">
        <v>0.28271655863111</v>
      </c>
      <c r="AE547" s="14">
        <v>0.35216679381673599</v>
      </c>
      <c r="AF547" s="14">
        <v>0.422979827444879</v>
      </c>
      <c r="AG547" s="14">
        <v>0.54126605542456296</v>
      </c>
      <c r="AH547" s="14">
        <v>0.43909862714036901</v>
      </c>
      <c r="AI547" s="14">
        <v>0.37681123099057101</v>
      </c>
      <c r="AJ547" s="14">
        <v>0.37648460722119997</v>
      </c>
      <c r="AK547" s="14">
        <v>0.35517795111151301</v>
      </c>
      <c r="AL547" s="14">
        <v>0.49390031754251901</v>
      </c>
      <c r="AM547" s="14"/>
      <c r="AN547" s="14">
        <v>0.35910377766672902</v>
      </c>
      <c r="AO547" s="14">
        <v>0.37275680557978502</v>
      </c>
      <c r="AP547" s="14"/>
      <c r="AQ547" s="14">
        <v>0.359978007409409</v>
      </c>
      <c r="AR547" s="14">
        <v>0.37081661453943798</v>
      </c>
      <c r="AS547" s="14"/>
      <c r="AT547" s="14">
        <v>0.27915210441915</v>
      </c>
      <c r="AU547" s="14">
        <v>0.33913771785025698</v>
      </c>
      <c r="AV547" s="14">
        <v>0.48792147152252602</v>
      </c>
      <c r="AW547" s="14"/>
      <c r="AX547" s="14">
        <v>0.44378470809577403</v>
      </c>
    </row>
    <row r="548" spans="2:50" x14ac:dyDescent="0.3">
      <c r="B548" t="s">
        <v>180</v>
      </c>
      <c r="C548" s="14">
        <v>0.25963200027393302</v>
      </c>
      <c r="D548" s="14">
        <v>0.23925306120228701</v>
      </c>
      <c r="E548" s="14">
        <v>0.27701620325583898</v>
      </c>
      <c r="F548" s="14"/>
      <c r="G548" s="14">
        <v>0.33010018838019001</v>
      </c>
      <c r="H548" s="14">
        <v>0.25218234715670201</v>
      </c>
      <c r="I548" s="14">
        <v>0.201246504689086</v>
      </c>
      <c r="J548" s="14">
        <v>0.21593171911842299</v>
      </c>
      <c r="K548" s="14">
        <v>0.27177625278693901</v>
      </c>
      <c r="L548" s="14">
        <v>0.294531887212999</v>
      </c>
      <c r="M548" s="14"/>
      <c r="N548" s="14">
        <v>0.25679029395873598</v>
      </c>
      <c r="O548" s="14">
        <v>0.26445912411273598</v>
      </c>
      <c r="P548" s="14">
        <v>0.29814005387727899</v>
      </c>
      <c r="Q548" s="14">
        <v>0.23238750259066401</v>
      </c>
      <c r="R548" s="14"/>
      <c r="S548" s="14">
        <v>0.30878569037560999</v>
      </c>
      <c r="T548" s="14">
        <v>0.18782342286040199</v>
      </c>
      <c r="U548" s="14">
        <v>0.30482342616003399</v>
      </c>
      <c r="V548" s="14"/>
      <c r="W548" s="14">
        <v>0.19962949903521901</v>
      </c>
      <c r="X548" s="14">
        <v>0.338429608963912</v>
      </c>
      <c r="Y548" s="14">
        <v>0.17714754718394299</v>
      </c>
      <c r="Z548" s="14"/>
      <c r="AA548" s="14">
        <v>0.161377512825503</v>
      </c>
      <c r="AB548" s="14">
        <v>0.20577395709444701</v>
      </c>
      <c r="AC548" s="14">
        <v>0.28267975210993301</v>
      </c>
      <c r="AD548" s="14">
        <v>0.30591172207950901</v>
      </c>
      <c r="AE548" s="14">
        <v>0.27619229141173501</v>
      </c>
      <c r="AF548" s="14">
        <v>0.24501637000450799</v>
      </c>
      <c r="AG548" s="14">
        <v>0.21012346473972299</v>
      </c>
      <c r="AH548" s="14">
        <v>0.25201104884956299</v>
      </c>
      <c r="AI548" s="14">
        <v>0.288574276322343</v>
      </c>
      <c r="AJ548" s="14">
        <v>0.38008064608285003</v>
      </c>
      <c r="AK548" s="14">
        <v>8.5808526769782095E-2</v>
      </c>
      <c r="AL548" s="14">
        <v>0</v>
      </c>
      <c r="AM548" s="14"/>
      <c r="AN548" s="14">
        <v>0.29359039135321302</v>
      </c>
      <c r="AO548" s="14">
        <v>0.24560190536389101</v>
      </c>
      <c r="AP548" s="14"/>
      <c r="AQ548" s="14">
        <v>0.27608354323045298</v>
      </c>
      <c r="AR548" s="14">
        <v>0.25579120001321698</v>
      </c>
      <c r="AS548" s="14"/>
      <c r="AT548" s="14">
        <v>0.44092712454668498</v>
      </c>
      <c r="AU548" s="14">
        <v>0.22133460812282499</v>
      </c>
      <c r="AV548" s="14">
        <v>0.20496390482521801</v>
      </c>
      <c r="AW548" s="14"/>
      <c r="AX548" s="14">
        <v>0.24499101298850301</v>
      </c>
    </row>
    <row r="549" spans="2:50" x14ac:dyDescent="0.3">
      <c r="B549" t="s">
        <v>108</v>
      </c>
      <c r="C549" s="14">
        <v>0.10913315452795</v>
      </c>
      <c r="D549" s="14">
        <v>0.196677842370172</v>
      </c>
      <c r="E549" s="14">
        <v>2.86921573143912E-2</v>
      </c>
      <c r="F549" s="14"/>
      <c r="G549" s="14">
        <v>1.2431008334284901E-3</v>
      </c>
      <c r="H549" s="14">
        <v>0.18956290878144</v>
      </c>
      <c r="I549" s="14">
        <v>0.226501130182715</v>
      </c>
      <c r="J549" s="14">
        <v>0.14206211355551401</v>
      </c>
      <c r="K549" s="14">
        <v>6.2202424530054999E-2</v>
      </c>
      <c r="L549" s="14">
        <v>2.3479105303115599E-2</v>
      </c>
      <c r="M549" s="14"/>
      <c r="N549" s="14">
        <v>9.7508142292078895E-2</v>
      </c>
      <c r="O549" s="14">
        <v>9.2737918573001302E-2</v>
      </c>
      <c r="P549" s="14">
        <v>8.7610157277922096E-2</v>
      </c>
      <c r="Q549" s="14">
        <v>0.137794259164741</v>
      </c>
      <c r="R549" s="14"/>
      <c r="S549" s="14">
        <v>5.6761243735667398E-2</v>
      </c>
      <c r="T549" s="14">
        <v>0.27532407400994902</v>
      </c>
      <c r="U549" s="14">
        <v>-1.9118307428244399E-2</v>
      </c>
      <c r="V549" s="14"/>
      <c r="W549" s="14">
        <v>0.27408221266157701</v>
      </c>
      <c r="X549" s="14">
        <v>3.8948594440666499E-3</v>
      </c>
      <c r="Y549" s="14">
        <v>4.9970748845274797E-2</v>
      </c>
      <c r="Z549" s="14"/>
      <c r="AA549" s="14">
        <v>9.0400755005179495E-2</v>
      </c>
      <c r="AB549" s="14">
        <v>9.3245965165254005E-2</v>
      </c>
      <c r="AC549" s="14">
        <v>3.01563790478473E-2</v>
      </c>
      <c r="AD549" s="14">
        <v>-2.3195163448399701E-2</v>
      </c>
      <c r="AE549" s="14">
        <v>7.5974502405000699E-2</v>
      </c>
      <c r="AF549" s="14">
        <v>0.17796345744037101</v>
      </c>
      <c r="AG549" s="14">
        <v>0.33114259068483998</v>
      </c>
      <c r="AH549" s="14">
        <v>0.18708757829080599</v>
      </c>
      <c r="AI549" s="14">
        <v>8.8236954668227896E-2</v>
      </c>
      <c r="AJ549" s="14">
        <v>-3.5960388616497799E-3</v>
      </c>
      <c r="AK549" s="14">
        <v>0.269369424341731</v>
      </c>
      <c r="AL549" s="14">
        <v>0.49390031754251901</v>
      </c>
      <c r="AM549" s="14"/>
      <c r="AN549" s="14">
        <v>6.5513386313516803E-2</v>
      </c>
      <c r="AO549" s="14">
        <v>0.12715490021589401</v>
      </c>
      <c r="AP549" s="14"/>
      <c r="AQ549" s="14">
        <v>8.3894464178956393E-2</v>
      </c>
      <c r="AR549" s="14">
        <v>0.115025414526221</v>
      </c>
      <c r="AS549" s="14"/>
      <c r="AT549" s="14">
        <v>-0.161775020127535</v>
      </c>
      <c r="AU549" s="14">
        <v>0.11780310972743201</v>
      </c>
      <c r="AV549" s="14">
        <v>0.28295756669730798</v>
      </c>
      <c r="AW549" s="14"/>
      <c r="AX549" s="14">
        <v>0.19879369510727099</v>
      </c>
    </row>
    <row r="550" spans="2:50" x14ac:dyDescent="0.3"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</row>
    <row r="551" spans="2:50" x14ac:dyDescent="0.3">
      <c r="B551" s="6" t="s">
        <v>256</v>
      </c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</row>
    <row r="552" spans="2:50" x14ac:dyDescent="0.3">
      <c r="B552" s="24" t="s">
        <v>82</v>
      </c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</row>
    <row r="553" spans="2:50" x14ac:dyDescent="0.3">
      <c r="B553" t="s">
        <v>175</v>
      </c>
      <c r="C553" s="14">
        <v>0.13369510329172701</v>
      </c>
      <c r="D553" s="14">
        <v>0.17447200778292701</v>
      </c>
      <c r="E553" s="14">
        <v>9.4814650248102303E-2</v>
      </c>
      <c r="F553" s="14"/>
      <c r="G553" s="14">
        <v>0.16922094278058</v>
      </c>
      <c r="H553" s="14">
        <v>0.20497563443689701</v>
      </c>
      <c r="I553" s="14">
        <v>0.16356463894096501</v>
      </c>
      <c r="J553" s="14">
        <v>0.10380325179128599</v>
      </c>
      <c r="K553" s="14">
        <v>0.10706558720977</v>
      </c>
      <c r="L553" s="14">
        <v>7.3455035988581593E-2</v>
      </c>
      <c r="M553" s="14"/>
      <c r="N553" s="14">
        <v>0.13654637205610401</v>
      </c>
      <c r="O553" s="14">
        <v>0.103366675221004</v>
      </c>
      <c r="P553" s="14">
        <v>0.16720951530754499</v>
      </c>
      <c r="Q553" s="14">
        <v>0.125763262637515</v>
      </c>
      <c r="R553" s="14"/>
      <c r="S553" s="14">
        <v>0.11687462716015</v>
      </c>
      <c r="T553" s="14">
        <v>0.18036795829931801</v>
      </c>
      <c r="U553" s="14">
        <v>9.6935426091784904E-2</v>
      </c>
      <c r="V553" s="14"/>
      <c r="W553" s="14">
        <v>0.19923070580149599</v>
      </c>
      <c r="X553" s="14">
        <v>0.103570776311565</v>
      </c>
      <c r="Y553" s="14">
        <v>6.9351028709823806E-2</v>
      </c>
      <c r="Z553" s="14"/>
      <c r="AA553" s="14">
        <v>0.10812660230853</v>
      </c>
      <c r="AB553" s="14">
        <v>0.15352953736306399</v>
      </c>
      <c r="AC553" s="14">
        <v>7.0513874490713196E-2</v>
      </c>
      <c r="AD553" s="14">
        <v>9.9448484424123504E-2</v>
      </c>
      <c r="AE553" s="14">
        <v>0.11542961446813201</v>
      </c>
      <c r="AF553" s="14">
        <v>0.13703934756773201</v>
      </c>
      <c r="AG553" s="14">
        <v>0.19147592369941599</v>
      </c>
      <c r="AH553" s="14">
        <v>0.184515788506453</v>
      </c>
      <c r="AI553" s="14">
        <v>0.18223147225424999</v>
      </c>
      <c r="AJ553" s="14">
        <v>0.18318578569157201</v>
      </c>
      <c r="AK553" s="14">
        <v>6.7900555231353701E-2</v>
      </c>
      <c r="AL553" s="14">
        <v>0.12487940004286301</v>
      </c>
      <c r="AM553" s="14"/>
      <c r="AN553" s="14">
        <v>0.134183043405293</v>
      </c>
      <c r="AO553" s="14">
        <v>0.133493508166452</v>
      </c>
      <c r="AP553" s="14"/>
      <c r="AQ553" s="14">
        <v>0.117314003569369</v>
      </c>
      <c r="AR553" s="14">
        <v>0.13751945777633101</v>
      </c>
      <c r="AS553" s="14"/>
      <c r="AT553" s="14">
        <v>8.5509885171534794E-2</v>
      </c>
      <c r="AU553" s="14">
        <v>9.8988143237806803E-2</v>
      </c>
      <c r="AV553" s="14">
        <v>0.20359628711848801</v>
      </c>
      <c r="AW553" s="14"/>
      <c r="AX553" s="14">
        <v>0.17103614857042401</v>
      </c>
    </row>
    <row r="554" spans="2:50" x14ac:dyDescent="0.3">
      <c r="B554" t="s">
        <v>200</v>
      </c>
      <c r="C554" s="14">
        <v>0.28154449149660299</v>
      </c>
      <c r="D554" s="14">
        <v>0.30881614323400702</v>
      </c>
      <c r="E554" s="14">
        <v>0.25791777055521498</v>
      </c>
      <c r="F554" s="14"/>
      <c r="G554" s="14">
        <v>0.183212805683243</v>
      </c>
      <c r="H554" s="14">
        <v>0.27519145608604101</v>
      </c>
      <c r="I554" s="14">
        <v>0.27890829039842302</v>
      </c>
      <c r="J554" s="14">
        <v>0.32080875879314003</v>
      </c>
      <c r="K554" s="14">
        <v>0.278828531576294</v>
      </c>
      <c r="L554" s="14">
        <v>0.31733587708142502</v>
      </c>
      <c r="M554" s="14"/>
      <c r="N554" s="14">
        <v>0.28491975179435503</v>
      </c>
      <c r="O554" s="14">
        <v>0.27775154375025501</v>
      </c>
      <c r="P554" s="14">
        <v>0.26770235247461599</v>
      </c>
      <c r="Q554" s="14">
        <v>0.29132490809952999</v>
      </c>
      <c r="R554" s="14"/>
      <c r="S554" s="14">
        <v>0.27057134038714897</v>
      </c>
      <c r="T554" s="14">
        <v>0.32800986748261901</v>
      </c>
      <c r="U554" s="14">
        <v>0.26816797701206302</v>
      </c>
      <c r="V554" s="14"/>
      <c r="W554" s="14">
        <v>0.33548026243335699</v>
      </c>
      <c r="X554" s="14">
        <v>0.25747409823803102</v>
      </c>
      <c r="Y554" s="14">
        <v>0.24252670777390301</v>
      </c>
      <c r="Z554" s="14"/>
      <c r="AA554" s="14">
        <v>0.239109870632465</v>
      </c>
      <c r="AB554" s="14">
        <v>0.20528311927712201</v>
      </c>
      <c r="AC554" s="14">
        <v>0.30356083043292498</v>
      </c>
      <c r="AD554" s="14">
        <v>0.25709979766755298</v>
      </c>
      <c r="AE554" s="14">
        <v>0.32890707098231298</v>
      </c>
      <c r="AF554" s="14">
        <v>0.28808193613614502</v>
      </c>
      <c r="AG554" s="14">
        <v>0.323368058728917</v>
      </c>
      <c r="AH554" s="14">
        <v>0.27226390259540401</v>
      </c>
      <c r="AI554" s="14">
        <v>0.34442992175662301</v>
      </c>
      <c r="AJ554" s="14">
        <v>0.30228721494457</v>
      </c>
      <c r="AK554" s="14">
        <v>9.69114450701897E-2</v>
      </c>
      <c r="AL554" s="14">
        <v>0.24718894929726601</v>
      </c>
      <c r="AM554" s="14"/>
      <c r="AN554" s="14">
        <v>0.28185328565038398</v>
      </c>
      <c r="AO554" s="14">
        <v>0.281416911503926</v>
      </c>
      <c r="AP554" s="14"/>
      <c r="AQ554" s="14">
        <v>0.27420391721741699</v>
      </c>
      <c r="AR554" s="14">
        <v>0.283258232249055</v>
      </c>
      <c r="AS554" s="14"/>
      <c r="AT554" s="14">
        <v>0.23552680568180301</v>
      </c>
      <c r="AU554" s="14">
        <v>0.26759896415580098</v>
      </c>
      <c r="AV554" s="14">
        <v>0.34794562536402202</v>
      </c>
      <c r="AW554" s="14"/>
      <c r="AX554" s="14">
        <v>0.321571948652561</v>
      </c>
    </row>
    <row r="555" spans="2:50" x14ac:dyDescent="0.3">
      <c r="B555" t="s">
        <v>201</v>
      </c>
      <c r="C555" s="14">
        <v>0.30195574799533897</v>
      </c>
      <c r="D555" s="14">
        <v>0.28570169882843999</v>
      </c>
      <c r="E555" s="14">
        <v>0.31875170044457402</v>
      </c>
      <c r="F555" s="14"/>
      <c r="G555" s="14">
        <v>0.27333581596999901</v>
      </c>
      <c r="H555" s="14">
        <v>0.27402081114816201</v>
      </c>
      <c r="I555" s="14">
        <v>0.26450657043068398</v>
      </c>
      <c r="J555" s="14">
        <v>0.30091844154691999</v>
      </c>
      <c r="K555" s="14">
        <v>0.34864823799931299</v>
      </c>
      <c r="L555" s="14">
        <v>0.33510381124132799</v>
      </c>
      <c r="M555" s="14"/>
      <c r="N555" s="14">
        <v>0.32555575246976398</v>
      </c>
      <c r="O555" s="14">
        <v>0.34182605009074302</v>
      </c>
      <c r="P555" s="14">
        <v>0.28385605661946001</v>
      </c>
      <c r="Q555" s="14">
        <v>0.28204013903679298</v>
      </c>
      <c r="R555" s="14"/>
      <c r="S555" s="14">
        <v>0.28503395885812099</v>
      </c>
      <c r="T555" s="14">
        <v>0.28856285276474603</v>
      </c>
      <c r="U555" s="14">
        <v>0.342462838160626</v>
      </c>
      <c r="V555" s="14"/>
      <c r="W555" s="14">
        <v>0.29142242566784898</v>
      </c>
      <c r="X555" s="14">
        <v>0.28787522109668601</v>
      </c>
      <c r="Y555" s="14">
        <v>0.36983618493885301</v>
      </c>
      <c r="Z555" s="14"/>
      <c r="AA555" s="14">
        <v>0.28314175146825399</v>
      </c>
      <c r="AB555" s="14">
        <v>0.26991906728986298</v>
      </c>
      <c r="AC555" s="14">
        <v>0.30076858166993697</v>
      </c>
      <c r="AD555" s="14">
        <v>0.33421689366638802</v>
      </c>
      <c r="AE555" s="14">
        <v>0.30923974656782099</v>
      </c>
      <c r="AF555" s="14">
        <v>0.31273643158259201</v>
      </c>
      <c r="AG555" s="14">
        <v>0.265540251693276</v>
      </c>
      <c r="AH555" s="14">
        <v>0.33187743618181498</v>
      </c>
      <c r="AI555" s="14">
        <v>0.23692877148672201</v>
      </c>
      <c r="AJ555" s="14">
        <v>0.21424272376706999</v>
      </c>
      <c r="AK555" s="14">
        <v>0.65201913582515403</v>
      </c>
      <c r="AL555" s="14">
        <v>0.38490860309950597</v>
      </c>
      <c r="AM555" s="14"/>
      <c r="AN555" s="14">
        <v>0.30997208298102202</v>
      </c>
      <c r="AO555" s="14">
        <v>0.298643755374215</v>
      </c>
      <c r="AP555" s="14"/>
      <c r="AQ555" s="14">
        <v>0.30729585136512</v>
      </c>
      <c r="AR555" s="14">
        <v>0.30070903998326298</v>
      </c>
      <c r="AS555" s="14"/>
      <c r="AT555" s="14">
        <v>0.24982446060783101</v>
      </c>
      <c r="AU555" s="14">
        <v>0.35992392249965399</v>
      </c>
      <c r="AV555" s="14">
        <v>0.28416773594406203</v>
      </c>
      <c r="AW555" s="14"/>
      <c r="AX555" s="14">
        <v>0.30130759685466302</v>
      </c>
    </row>
    <row r="556" spans="2:50" x14ac:dyDescent="0.3">
      <c r="B556" t="s">
        <v>202</v>
      </c>
      <c r="C556" s="14">
        <v>0.12428069176501901</v>
      </c>
      <c r="D556" s="14">
        <v>0.104155044306926</v>
      </c>
      <c r="E556" s="14">
        <v>0.14230012518922899</v>
      </c>
      <c r="F556" s="14"/>
      <c r="G556" s="14">
        <v>0.191707220204827</v>
      </c>
      <c r="H556" s="14">
        <v>0.11713392453294</v>
      </c>
      <c r="I556" s="14">
        <v>0.11557496878055901</v>
      </c>
      <c r="J556" s="14">
        <v>0.10916094877171401</v>
      </c>
      <c r="K556" s="14">
        <v>9.2243141948383997E-2</v>
      </c>
      <c r="L556" s="14">
        <v>0.13520313848436899</v>
      </c>
      <c r="M556" s="14"/>
      <c r="N556" s="14">
        <v>0.101588260892482</v>
      </c>
      <c r="O556" s="14">
        <v>0.11750890910801599</v>
      </c>
      <c r="P556" s="14">
        <v>0.12682537135075</v>
      </c>
      <c r="Q556" s="14">
        <v>0.136767329035102</v>
      </c>
      <c r="R556" s="14"/>
      <c r="S556" s="14">
        <v>0.165746582551662</v>
      </c>
      <c r="T556" s="14">
        <v>8.4396288553604995E-2</v>
      </c>
      <c r="U556" s="14">
        <v>0.12904612849219799</v>
      </c>
      <c r="V556" s="14"/>
      <c r="W556" s="14">
        <v>6.8520949336844605E-2</v>
      </c>
      <c r="X556" s="14">
        <v>0.17979521768134499</v>
      </c>
      <c r="Y556" s="14">
        <v>9.8124856747416694E-2</v>
      </c>
      <c r="Z556" s="14"/>
      <c r="AA556" s="14">
        <v>8.4132072153901102E-2</v>
      </c>
      <c r="AB556" s="14">
        <v>0.121873194338014</v>
      </c>
      <c r="AC556" s="14">
        <v>0.13154855472146501</v>
      </c>
      <c r="AD556" s="14">
        <v>0.15414024553545599</v>
      </c>
      <c r="AE556" s="14">
        <v>0.122454190545203</v>
      </c>
      <c r="AF556" s="14">
        <v>0.130433105453649</v>
      </c>
      <c r="AG556" s="14">
        <v>0.10451200210364001</v>
      </c>
      <c r="AH556" s="14">
        <v>0.132545789658817</v>
      </c>
      <c r="AI556" s="14">
        <v>8.9782863870848398E-2</v>
      </c>
      <c r="AJ556" s="14">
        <v>9.6179366611762004E-2</v>
      </c>
      <c r="AK556" s="14">
        <v>9.7360337103520697E-2</v>
      </c>
      <c r="AL556" s="14">
        <v>0</v>
      </c>
      <c r="AM556" s="14"/>
      <c r="AN556" s="14">
        <v>0.117737246599819</v>
      </c>
      <c r="AO556" s="14">
        <v>0.12698415190516699</v>
      </c>
      <c r="AP556" s="14"/>
      <c r="AQ556" s="14">
        <v>0.15313384428051099</v>
      </c>
      <c r="AR556" s="14">
        <v>0.11754459436693</v>
      </c>
      <c r="AS556" s="14"/>
      <c r="AT556" s="14">
        <v>0.23640047002741499</v>
      </c>
      <c r="AU556" s="14">
        <v>0.12066774202618701</v>
      </c>
      <c r="AV556" s="14">
        <v>6.9923642288845497E-2</v>
      </c>
      <c r="AW556" s="14"/>
      <c r="AX556" s="14">
        <v>8.6848685184997207E-2</v>
      </c>
    </row>
    <row r="557" spans="2:50" x14ac:dyDescent="0.3">
      <c r="B557" t="s">
        <v>178</v>
      </c>
      <c r="C557" s="14">
        <v>6.8292620851945707E-2</v>
      </c>
      <c r="D557" s="14">
        <v>6.9943065771607804E-2</v>
      </c>
      <c r="E557" s="14">
        <v>6.6013495179957707E-2</v>
      </c>
      <c r="F557" s="14"/>
      <c r="G557" s="14">
        <v>0.10137844796751801</v>
      </c>
      <c r="H557" s="14">
        <v>5.4672918746356998E-2</v>
      </c>
      <c r="I557" s="14">
        <v>9.8797928366560803E-2</v>
      </c>
      <c r="J557" s="14">
        <v>5.2661910397618902E-2</v>
      </c>
      <c r="K557" s="14">
        <v>7.8339303413133402E-2</v>
      </c>
      <c r="L557" s="14">
        <v>4.1394558971570197E-2</v>
      </c>
      <c r="M557" s="14"/>
      <c r="N557" s="14">
        <v>6.6589504982415101E-2</v>
      </c>
      <c r="O557" s="14">
        <v>6.0598934633081698E-2</v>
      </c>
      <c r="P557" s="14">
        <v>7.7256691820449599E-2</v>
      </c>
      <c r="Q557" s="14">
        <v>6.7104031849620493E-2</v>
      </c>
      <c r="R557" s="14"/>
      <c r="S557" s="14">
        <v>9.8699348414470603E-2</v>
      </c>
      <c r="T557" s="14">
        <v>3.6941113669462698E-2</v>
      </c>
      <c r="U557" s="14">
        <v>7.3733003474508396E-2</v>
      </c>
      <c r="V557" s="14"/>
      <c r="W557" s="14">
        <v>3.5699412355064498E-2</v>
      </c>
      <c r="X557" s="14">
        <v>0.106372069419152</v>
      </c>
      <c r="Y557" s="14">
        <v>5.8639594883400002E-2</v>
      </c>
      <c r="Z557" s="14"/>
      <c r="AA557" s="14">
        <v>2.2682496855350801E-2</v>
      </c>
      <c r="AB557" s="14">
        <v>7.3089708316283405E-2</v>
      </c>
      <c r="AC557" s="14">
        <v>7.9873760522172405E-2</v>
      </c>
      <c r="AD557" s="14">
        <v>5.29884277082198E-2</v>
      </c>
      <c r="AE557" s="14">
        <v>6.1999196725805103E-2</v>
      </c>
      <c r="AF557" s="14">
        <v>4.2397861545685499E-2</v>
      </c>
      <c r="AG557" s="14">
        <v>7.2313815603467502E-2</v>
      </c>
      <c r="AH557" s="14">
        <v>7.2652814828538498E-2</v>
      </c>
      <c r="AI557" s="14">
        <v>0.13431178902996299</v>
      </c>
      <c r="AJ557" s="14">
        <v>0.18668376863549699</v>
      </c>
      <c r="AK557" s="14">
        <v>8.5808526769782095E-2</v>
      </c>
      <c r="AL557" s="14">
        <v>0.12183196820239001</v>
      </c>
      <c r="AM557" s="14"/>
      <c r="AN557" s="14">
        <v>8.4167689417378594E-2</v>
      </c>
      <c r="AO557" s="14">
        <v>6.1733749492096902E-2</v>
      </c>
      <c r="AP557" s="14"/>
      <c r="AQ557" s="14">
        <v>6.5335946348256693E-2</v>
      </c>
      <c r="AR557" s="14">
        <v>6.8982890222705207E-2</v>
      </c>
      <c r="AS557" s="14"/>
      <c r="AT557" s="14">
        <v>0.15053508070315</v>
      </c>
      <c r="AU557" s="14">
        <v>5.2684891215721098E-2</v>
      </c>
      <c r="AV557" s="14">
        <v>3.9267315088306498E-2</v>
      </c>
      <c r="AW557" s="14"/>
      <c r="AX557" s="14">
        <v>4.6168021964059301E-2</v>
      </c>
    </row>
    <row r="558" spans="2:50" x14ac:dyDescent="0.3">
      <c r="B558" t="s">
        <v>79</v>
      </c>
      <c r="C558" s="14">
        <v>9.0231344599367103E-2</v>
      </c>
      <c r="D558" s="14">
        <v>5.6912040076092997E-2</v>
      </c>
      <c r="E558" s="14">
        <v>0.12020225838292301</v>
      </c>
      <c r="F558" s="14"/>
      <c r="G558" s="14">
        <v>8.1144767393833098E-2</v>
      </c>
      <c r="H558" s="14">
        <v>7.4005255049603202E-2</v>
      </c>
      <c r="I558" s="14">
        <v>7.8647603082808507E-2</v>
      </c>
      <c r="J558" s="14">
        <v>0.112646688699321</v>
      </c>
      <c r="K558" s="14">
        <v>9.4875197853104706E-2</v>
      </c>
      <c r="L558" s="14">
        <v>9.7507578232726197E-2</v>
      </c>
      <c r="M558" s="14"/>
      <c r="N558" s="14">
        <v>8.48003578048801E-2</v>
      </c>
      <c r="O558" s="14">
        <v>9.8947887196900494E-2</v>
      </c>
      <c r="P558" s="14">
        <v>7.7150012427179102E-2</v>
      </c>
      <c r="Q558" s="14">
        <v>9.7000329341439998E-2</v>
      </c>
      <c r="R558" s="14"/>
      <c r="S558" s="14">
        <v>6.3074142628448293E-2</v>
      </c>
      <c r="T558" s="14">
        <v>8.1721919230249601E-2</v>
      </c>
      <c r="U558" s="14">
        <v>8.9654626768819398E-2</v>
      </c>
      <c r="V558" s="14"/>
      <c r="W558" s="14">
        <v>6.9646244405388705E-2</v>
      </c>
      <c r="X558" s="14">
        <v>6.4912617253219895E-2</v>
      </c>
      <c r="Y558" s="14">
        <v>0.16152162694660399</v>
      </c>
      <c r="Z558" s="14"/>
      <c r="AA558" s="14">
        <v>0.26280720658149997</v>
      </c>
      <c r="AB558" s="14">
        <v>0.176305373415654</v>
      </c>
      <c r="AC558" s="14">
        <v>0.11373439816278701</v>
      </c>
      <c r="AD558" s="14">
        <v>0.10210615099826</v>
      </c>
      <c r="AE558" s="14">
        <v>6.19701807107257E-2</v>
      </c>
      <c r="AF558" s="14">
        <v>8.93113177141963E-2</v>
      </c>
      <c r="AG558" s="14">
        <v>4.27899481712836E-2</v>
      </c>
      <c r="AH558" s="14">
        <v>6.1442682289723598E-3</v>
      </c>
      <c r="AI558" s="14">
        <v>1.23151816015929E-2</v>
      </c>
      <c r="AJ558" s="14">
        <v>1.74211403495282E-2</v>
      </c>
      <c r="AK558" s="14">
        <v>0</v>
      </c>
      <c r="AL558" s="14">
        <v>0.121191079357974</v>
      </c>
      <c r="AM558" s="14"/>
      <c r="AN558" s="14">
        <v>7.2086651946103295E-2</v>
      </c>
      <c r="AO558" s="14">
        <v>9.7727923558143096E-2</v>
      </c>
      <c r="AP558" s="14"/>
      <c r="AQ558" s="14">
        <v>8.2716437219326797E-2</v>
      </c>
      <c r="AR558" s="14">
        <v>9.1985785401715703E-2</v>
      </c>
      <c r="AS558" s="14"/>
      <c r="AT558" s="14">
        <v>4.2203297808266697E-2</v>
      </c>
      <c r="AU558" s="14">
        <v>0.10013633686483001</v>
      </c>
      <c r="AV558" s="14">
        <v>5.50993941962762E-2</v>
      </c>
      <c r="AW558" s="14"/>
      <c r="AX558" s="14">
        <v>7.3067598773294995E-2</v>
      </c>
    </row>
    <row r="559" spans="2:50" x14ac:dyDescent="0.3">
      <c r="B559" t="s">
        <v>179</v>
      </c>
      <c r="C559" s="14">
        <v>0.41523959478833</v>
      </c>
      <c r="D559" s="14">
        <v>0.48328815101693401</v>
      </c>
      <c r="E559" s="14">
        <v>0.35273242080331701</v>
      </c>
      <c r="F559" s="14"/>
      <c r="G559" s="14">
        <v>0.35243374846382303</v>
      </c>
      <c r="H559" s="14">
        <v>0.48016709052293799</v>
      </c>
      <c r="I559" s="14">
        <v>0.44247292933938798</v>
      </c>
      <c r="J559" s="14">
        <v>0.42461201058442499</v>
      </c>
      <c r="K559" s="14">
        <v>0.385894118786065</v>
      </c>
      <c r="L559" s="14">
        <v>0.39079091307000602</v>
      </c>
      <c r="M559" s="14"/>
      <c r="N559" s="14">
        <v>0.42146612385046001</v>
      </c>
      <c r="O559" s="14">
        <v>0.38111821897125903</v>
      </c>
      <c r="P559" s="14">
        <v>0.43491186778216201</v>
      </c>
      <c r="Q559" s="14">
        <v>0.41708817073704502</v>
      </c>
      <c r="R559" s="14"/>
      <c r="S559" s="14">
        <v>0.38744596754729899</v>
      </c>
      <c r="T559" s="14">
        <v>0.50837782578193602</v>
      </c>
      <c r="U559" s="14">
        <v>0.36510340310384798</v>
      </c>
      <c r="V559" s="14"/>
      <c r="W559" s="14">
        <v>0.53471096823485298</v>
      </c>
      <c r="X559" s="14">
        <v>0.36104487454959699</v>
      </c>
      <c r="Y559" s="14">
        <v>0.31187773648372702</v>
      </c>
      <c r="Z559" s="14"/>
      <c r="AA559" s="14">
        <v>0.34723647294099402</v>
      </c>
      <c r="AB559" s="14">
        <v>0.35881265664018502</v>
      </c>
      <c r="AC559" s="14">
        <v>0.37407470492363798</v>
      </c>
      <c r="AD559" s="14">
        <v>0.35654828209167599</v>
      </c>
      <c r="AE559" s="14">
        <v>0.44433668545044502</v>
      </c>
      <c r="AF559" s="14">
        <v>0.42512128370387697</v>
      </c>
      <c r="AG559" s="14">
        <v>0.51484398242833296</v>
      </c>
      <c r="AH559" s="14">
        <v>0.45677969110185801</v>
      </c>
      <c r="AI559" s="14">
        <v>0.52666139401087297</v>
      </c>
      <c r="AJ559" s="14">
        <v>0.48547300063614202</v>
      </c>
      <c r="AK559" s="14">
        <v>0.164812000301543</v>
      </c>
      <c r="AL559" s="14">
        <v>0.372068349340129</v>
      </c>
      <c r="AM559" s="14"/>
      <c r="AN559" s="14">
        <v>0.416036329055677</v>
      </c>
      <c r="AO559" s="14">
        <v>0.41491041967037801</v>
      </c>
      <c r="AP559" s="14"/>
      <c r="AQ559" s="14">
        <v>0.39151792078678599</v>
      </c>
      <c r="AR559" s="14">
        <v>0.42077769002538601</v>
      </c>
      <c r="AS559" s="14"/>
      <c r="AT559" s="14">
        <v>0.32103669085333703</v>
      </c>
      <c r="AU559" s="14">
        <v>0.366587107393608</v>
      </c>
      <c r="AV559" s="14">
        <v>0.55154191248251005</v>
      </c>
      <c r="AW559" s="14"/>
      <c r="AX559" s="14">
        <v>0.49260809722298499</v>
      </c>
    </row>
    <row r="560" spans="2:50" x14ac:dyDescent="0.3">
      <c r="B560" t="s">
        <v>180</v>
      </c>
      <c r="C560" s="14">
        <v>0.192573312616964</v>
      </c>
      <c r="D560" s="14">
        <v>0.17409811007853401</v>
      </c>
      <c r="E560" s="14">
        <v>0.20831362036918699</v>
      </c>
      <c r="F560" s="14"/>
      <c r="G560" s="14">
        <v>0.29308566817234499</v>
      </c>
      <c r="H560" s="14">
        <v>0.17180684327929699</v>
      </c>
      <c r="I560" s="14">
        <v>0.21437289714711999</v>
      </c>
      <c r="J560" s="14">
        <v>0.16182285916933301</v>
      </c>
      <c r="K560" s="14">
        <v>0.17058244536151701</v>
      </c>
      <c r="L560" s="14">
        <v>0.17659769745594001</v>
      </c>
      <c r="M560" s="14"/>
      <c r="N560" s="14">
        <v>0.168177765874897</v>
      </c>
      <c r="O560" s="14">
        <v>0.178107843741098</v>
      </c>
      <c r="P560" s="14">
        <v>0.20408206317120001</v>
      </c>
      <c r="Q560" s="14">
        <v>0.20387136088472199</v>
      </c>
      <c r="R560" s="14"/>
      <c r="S560" s="14">
        <v>0.264445930966132</v>
      </c>
      <c r="T560" s="14">
        <v>0.12133740222306801</v>
      </c>
      <c r="U560" s="14">
        <v>0.20277913196670599</v>
      </c>
      <c r="V560" s="14"/>
      <c r="W560" s="14">
        <v>0.104220361691909</v>
      </c>
      <c r="X560" s="14">
        <v>0.28616728710049799</v>
      </c>
      <c r="Y560" s="14">
        <v>0.15676445163081701</v>
      </c>
      <c r="Z560" s="14"/>
      <c r="AA560" s="14">
        <v>0.106814569009252</v>
      </c>
      <c r="AB560" s="14">
        <v>0.194962902654297</v>
      </c>
      <c r="AC560" s="14">
        <v>0.211422315243638</v>
      </c>
      <c r="AD560" s="14">
        <v>0.20712867324367601</v>
      </c>
      <c r="AE560" s="14">
        <v>0.18445338727100799</v>
      </c>
      <c r="AF560" s="14">
        <v>0.17283096699933401</v>
      </c>
      <c r="AG560" s="14">
        <v>0.17682581770710701</v>
      </c>
      <c r="AH560" s="14">
        <v>0.205198604487355</v>
      </c>
      <c r="AI560" s="14">
        <v>0.22409465290081099</v>
      </c>
      <c r="AJ560" s="14">
        <v>0.28286313524725898</v>
      </c>
      <c r="AK560" s="14">
        <v>0.183168863873303</v>
      </c>
      <c r="AL560" s="14">
        <v>0.12183196820239001</v>
      </c>
      <c r="AM560" s="14"/>
      <c r="AN560" s="14">
        <v>0.201904936017198</v>
      </c>
      <c r="AO560" s="14">
        <v>0.18871790139726399</v>
      </c>
      <c r="AP560" s="14"/>
      <c r="AQ560" s="14">
        <v>0.21846979062876701</v>
      </c>
      <c r="AR560" s="14">
        <v>0.186527484589635</v>
      </c>
      <c r="AS560" s="14"/>
      <c r="AT560" s="14">
        <v>0.38693555073056501</v>
      </c>
      <c r="AU560" s="14">
        <v>0.173352633241908</v>
      </c>
      <c r="AV560" s="14">
        <v>0.109190957377152</v>
      </c>
      <c r="AW560" s="14"/>
      <c r="AX560" s="14">
        <v>0.133016707149057</v>
      </c>
    </row>
    <row r="561" spans="2:50" x14ac:dyDescent="0.3">
      <c r="B561" t="s">
        <v>108</v>
      </c>
      <c r="C561" s="14">
        <v>0.222666282171365</v>
      </c>
      <c r="D561" s="14">
        <v>0.30919004093840002</v>
      </c>
      <c r="E561" s="14">
        <v>0.14441880043413</v>
      </c>
      <c r="F561" s="14"/>
      <c r="G561" s="14">
        <v>5.9348080291477999E-2</v>
      </c>
      <c r="H561" s="14">
        <v>0.30836024724364097</v>
      </c>
      <c r="I561" s="14">
        <v>0.22810003219226799</v>
      </c>
      <c r="J561" s="14">
        <v>0.26278915141509201</v>
      </c>
      <c r="K561" s="14">
        <v>0.21531167342454699</v>
      </c>
      <c r="L561" s="14">
        <v>0.21419321561406701</v>
      </c>
      <c r="M561" s="14"/>
      <c r="N561" s="14">
        <v>0.25328835797556298</v>
      </c>
      <c r="O561" s="14">
        <v>0.20301037523016099</v>
      </c>
      <c r="P561" s="14">
        <v>0.230829804610962</v>
      </c>
      <c r="Q561" s="14">
        <v>0.213216809852323</v>
      </c>
      <c r="R561" s="14"/>
      <c r="S561" s="14">
        <v>0.123000036581166</v>
      </c>
      <c r="T561" s="14">
        <v>0.38704042355886897</v>
      </c>
      <c r="U561" s="14">
        <v>0.16232427113714201</v>
      </c>
      <c r="V561" s="14"/>
      <c r="W561" s="14">
        <v>0.43049060654294402</v>
      </c>
      <c r="X561" s="14">
        <v>7.4877587449098906E-2</v>
      </c>
      <c r="Y561" s="14">
        <v>0.15511328485291001</v>
      </c>
      <c r="Z561" s="14"/>
      <c r="AA561" s="14">
        <v>0.24042190393174301</v>
      </c>
      <c r="AB561" s="14">
        <v>0.163849753985888</v>
      </c>
      <c r="AC561" s="14">
        <v>0.16265238968000001</v>
      </c>
      <c r="AD561" s="14">
        <v>0.14941960884800001</v>
      </c>
      <c r="AE561" s="14">
        <v>0.25988329817943701</v>
      </c>
      <c r="AF561" s="14">
        <v>0.25229031670454299</v>
      </c>
      <c r="AG561" s="14">
        <v>0.33801816472122598</v>
      </c>
      <c r="AH561" s="14">
        <v>0.25158108661450301</v>
      </c>
      <c r="AI561" s="14">
        <v>0.30256674111006199</v>
      </c>
      <c r="AJ561" s="14">
        <v>0.20260986538888301</v>
      </c>
      <c r="AK561" s="14">
        <v>-1.8356863571759401E-2</v>
      </c>
      <c r="AL561" s="14">
        <v>0.25023638113773899</v>
      </c>
      <c r="AM561" s="14"/>
      <c r="AN561" s="14">
        <v>0.21413139303848</v>
      </c>
      <c r="AO561" s="14">
        <v>0.22619251827311401</v>
      </c>
      <c r="AP561" s="14"/>
      <c r="AQ561" s="14">
        <v>0.17304813015801901</v>
      </c>
      <c r="AR561" s="14">
        <v>0.23425020543575101</v>
      </c>
      <c r="AS561" s="14"/>
      <c r="AT561" s="14">
        <v>-6.58988598772276E-2</v>
      </c>
      <c r="AU561" s="14">
        <v>0.1932344741517</v>
      </c>
      <c r="AV561" s="14">
        <v>0.44235095510535799</v>
      </c>
      <c r="AW561" s="14"/>
      <c r="AX561" s="14">
        <v>0.35959139007392898</v>
      </c>
    </row>
    <row r="562" spans="2:50" x14ac:dyDescent="0.3"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</row>
    <row r="563" spans="2:50" x14ac:dyDescent="0.3">
      <c r="B563" s="6" t="s">
        <v>257</v>
      </c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</row>
    <row r="564" spans="2:50" x14ac:dyDescent="0.3">
      <c r="B564" s="24" t="s">
        <v>82</v>
      </c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</row>
    <row r="565" spans="2:50" x14ac:dyDescent="0.3">
      <c r="B565" t="s">
        <v>175</v>
      </c>
      <c r="C565" s="14">
        <v>0.15380311682866599</v>
      </c>
      <c r="D565" s="14">
        <v>0.192980390581655</v>
      </c>
      <c r="E565" s="14">
        <v>0.116599439511352</v>
      </c>
      <c r="F565" s="14"/>
      <c r="G565" s="14">
        <v>0.13869358718469499</v>
      </c>
      <c r="H565" s="14">
        <v>0.21037153976995501</v>
      </c>
      <c r="I565" s="14">
        <v>0.181675292360713</v>
      </c>
      <c r="J565" s="14">
        <v>0.14704945545370601</v>
      </c>
      <c r="K565" s="14">
        <v>0.134491553379185</v>
      </c>
      <c r="L565" s="14">
        <v>0.113152220813085</v>
      </c>
      <c r="M565" s="14"/>
      <c r="N565" s="14">
        <v>0.138817621190607</v>
      </c>
      <c r="O565" s="14">
        <v>0.14327367753169001</v>
      </c>
      <c r="P565" s="14">
        <v>0.195045780498521</v>
      </c>
      <c r="Q565" s="14">
        <v>0.13852177322418599</v>
      </c>
      <c r="R565" s="14"/>
      <c r="S565" s="14">
        <v>0.14283073595714299</v>
      </c>
      <c r="T565" s="14">
        <v>0.18980907223576199</v>
      </c>
      <c r="U565" s="14">
        <v>0.13296317435427499</v>
      </c>
      <c r="V565" s="14"/>
      <c r="W565" s="14">
        <v>0.214640006672808</v>
      </c>
      <c r="X565" s="14">
        <v>0.12795957895476701</v>
      </c>
      <c r="Y565" s="14">
        <v>9.6849242572371597E-2</v>
      </c>
      <c r="Z565" s="14"/>
      <c r="AA565" s="14">
        <v>0.13016190549746401</v>
      </c>
      <c r="AB565" s="14">
        <v>0.18475958714733101</v>
      </c>
      <c r="AC565" s="14">
        <v>0.115080238135553</v>
      </c>
      <c r="AD565" s="14">
        <v>0.13503028521142399</v>
      </c>
      <c r="AE565" s="14">
        <v>0.128289347000272</v>
      </c>
      <c r="AF565" s="14">
        <v>0.13487349902169901</v>
      </c>
      <c r="AG565" s="14">
        <v>0.21381003708885199</v>
      </c>
      <c r="AH565" s="14">
        <v>0.19978173562877999</v>
      </c>
      <c r="AI565" s="14">
        <v>0.22270933086308101</v>
      </c>
      <c r="AJ565" s="14">
        <v>0.196314231533502</v>
      </c>
      <c r="AK565" s="14">
        <v>0</v>
      </c>
      <c r="AL565" s="14">
        <v>0</v>
      </c>
      <c r="AM565" s="14"/>
      <c r="AN565" s="14">
        <v>0.15506483986751801</v>
      </c>
      <c r="AO565" s="14">
        <v>0.15328182905787799</v>
      </c>
      <c r="AP565" s="14"/>
      <c r="AQ565" s="14">
        <v>0.139087070961252</v>
      </c>
      <c r="AR565" s="14">
        <v>0.15723874550821601</v>
      </c>
      <c r="AS565" s="14"/>
      <c r="AT565" s="14">
        <v>0.106955011807465</v>
      </c>
      <c r="AU565" s="14">
        <v>0.143415508276106</v>
      </c>
      <c r="AV565" s="14">
        <v>0.203126356953587</v>
      </c>
      <c r="AW565" s="14"/>
      <c r="AX565" s="14">
        <v>0.250392955257284</v>
      </c>
    </row>
    <row r="566" spans="2:50" x14ac:dyDescent="0.3">
      <c r="B566" t="s">
        <v>200</v>
      </c>
      <c r="C566" s="14">
        <v>0.43654802881467403</v>
      </c>
      <c r="D566" s="14">
        <v>0.44626354690532999</v>
      </c>
      <c r="E566" s="14">
        <v>0.42749153653102601</v>
      </c>
      <c r="F566" s="14"/>
      <c r="G566" s="14">
        <v>0.32236761856360702</v>
      </c>
      <c r="H566" s="14">
        <v>0.39742323340212898</v>
      </c>
      <c r="I566" s="14">
        <v>0.38127767014996899</v>
      </c>
      <c r="J566" s="14">
        <v>0.45786975131935498</v>
      </c>
      <c r="K566" s="14">
        <v>0.50976048213210301</v>
      </c>
      <c r="L566" s="14">
        <v>0.50397000507589096</v>
      </c>
      <c r="M566" s="14"/>
      <c r="N566" s="14">
        <v>0.48361763210640901</v>
      </c>
      <c r="O566" s="14">
        <v>0.46749889511520398</v>
      </c>
      <c r="P566" s="14">
        <v>0.37759803200518399</v>
      </c>
      <c r="Q566" s="14">
        <v>0.437968921150651</v>
      </c>
      <c r="R566" s="14"/>
      <c r="S566" s="14">
        <v>0.420437647257835</v>
      </c>
      <c r="T566" s="14">
        <v>0.495543816149977</v>
      </c>
      <c r="U566" s="14">
        <v>0.41793117115033102</v>
      </c>
      <c r="V566" s="14"/>
      <c r="W566" s="14">
        <v>0.49255218089761299</v>
      </c>
      <c r="X566" s="14">
        <v>0.43285501757780298</v>
      </c>
      <c r="Y566" s="14">
        <v>0.33772754699315199</v>
      </c>
      <c r="Z566" s="14"/>
      <c r="AA566" s="14">
        <v>0.28480145251004901</v>
      </c>
      <c r="AB566" s="14">
        <v>0.28532798218828098</v>
      </c>
      <c r="AC566" s="14">
        <v>0.46531798242249001</v>
      </c>
      <c r="AD566" s="14">
        <v>0.43303149660373502</v>
      </c>
      <c r="AE566" s="14">
        <v>0.48790955548703802</v>
      </c>
      <c r="AF566" s="14">
        <v>0.45558604732440899</v>
      </c>
      <c r="AG566" s="14">
        <v>0.484272766828301</v>
      </c>
      <c r="AH566" s="14">
        <v>0.47663711029298</v>
      </c>
      <c r="AI566" s="14">
        <v>0.37720654390793101</v>
      </c>
      <c r="AJ566" s="14">
        <v>0.50284766583316398</v>
      </c>
      <c r="AK566" s="14">
        <v>0.25062052707132498</v>
      </c>
      <c r="AL566" s="14">
        <v>0.372068349340129</v>
      </c>
      <c r="AM566" s="14"/>
      <c r="AN566" s="14">
        <v>0.42051222918630599</v>
      </c>
      <c r="AO566" s="14">
        <v>0.44317330709182101</v>
      </c>
      <c r="AP566" s="14"/>
      <c r="AQ566" s="14">
        <v>0.49151919661854898</v>
      </c>
      <c r="AR566" s="14">
        <v>0.42371438298637998</v>
      </c>
      <c r="AS566" s="14"/>
      <c r="AT566" s="14">
        <v>0.43022220676982997</v>
      </c>
      <c r="AU566" s="14">
        <v>0.40472172805835299</v>
      </c>
      <c r="AV566" s="14">
        <v>0.49439599316021399</v>
      </c>
      <c r="AW566" s="14"/>
      <c r="AX566" s="14">
        <v>0.41920959109419698</v>
      </c>
    </row>
    <row r="567" spans="2:50" x14ac:dyDescent="0.3">
      <c r="B567" t="s">
        <v>201</v>
      </c>
      <c r="C567" s="14">
        <v>0.24389136833063699</v>
      </c>
      <c r="D567" s="14">
        <v>0.22172292957273401</v>
      </c>
      <c r="E567" s="14">
        <v>0.26583502177638901</v>
      </c>
      <c r="F567" s="14"/>
      <c r="G567" s="14">
        <v>0.25564689178128602</v>
      </c>
      <c r="H567" s="14">
        <v>0.22578785556564299</v>
      </c>
      <c r="I567" s="14">
        <v>0.269315910003046</v>
      </c>
      <c r="J567" s="14">
        <v>0.24400486449193101</v>
      </c>
      <c r="K567" s="14">
        <v>0.23140677495096201</v>
      </c>
      <c r="L567" s="14">
        <v>0.24257354681861701</v>
      </c>
      <c r="M567" s="14"/>
      <c r="N567" s="14">
        <v>0.239256068525417</v>
      </c>
      <c r="O567" s="14">
        <v>0.231673879080699</v>
      </c>
      <c r="P567" s="14">
        <v>0.257710553747869</v>
      </c>
      <c r="Q567" s="14">
        <v>0.24318859163897</v>
      </c>
      <c r="R567" s="14"/>
      <c r="S567" s="14">
        <v>0.25831352945821201</v>
      </c>
      <c r="T567" s="14">
        <v>0.192592978440142</v>
      </c>
      <c r="U567" s="14">
        <v>0.29900494694108898</v>
      </c>
      <c r="V567" s="14"/>
      <c r="W567" s="14">
        <v>0.19158504505297599</v>
      </c>
      <c r="X567" s="14">
        <v>0.25766668944593801</v>
      </c>
      <c r="Y567" s="14">
        <v>0.35209909489142899</v>
      </c>
      <c r="Z567" s="14"/>
      <c r="AA567" s="14">
        <v>0.23018154887393799</v>
      </c>
      <c r="AB567" s="14">
        <v>0.25201231391623402</v>
      </c>
      <c r="AC567" s="14">
        <v>0.23786435226081001</v>
      </c>
      <c r="AD567" s="14">
        <v>0.26351796756531398</v>
      </c>
      <c r="AE567" s="14">
        <v>0.237432586306836</v>
      </c>
      <c r="AF567" s="14">
        <v>0.26670076193505499</v>
      </c>
      <c r="AG567" s="14">
        <v>0.195565978212837</v>
      </c>
      <c r="AH567" s="14">
        <v>0.26188607740376102</v>
      </c>
      <c r="AI567" s="14">
        <v>0.24003043936432</v>
      </c>
      <c r="AJ567" s="14">
        <v>0.207939907515752</v>
      </c>
      <c r="AK567" s="14">
        <v>0.54538290906377596</v>
      </c>
      <c r="AL567" s="14">
        <v>0.39041577330755101</v>
      </c>
      <c r="AM567" s="14"/>
      <c r="AN567" s="14">
        <v>0.24769997847768099</v>
      </c>
      <c r="AO567" s="14">
        <v>0.242317820228384</v>
      </c>
      <c r="AP567" s="14"/>
      <c r="AQ567" s="14">
        <v>0.19421490796222299</v>
      </c>
      <c r="AR567" s="14">
        <v>0.255488904345264</v>
      </c>
      <c r="AS567" s="14"/>
      <c r="AT567" s="14">
        <v>0.24164119255209501</v>
      </c>
      <c r="AU567" s="14">
        <v>0.294982415832234</v>
      </c>
      <c r="AV567" s="14">
        <v>0.20207250824652201</v>
      </c>
      <c r="AW567" s="14"/>
      <c r="AX567" s="14">
        <v>0.20752500307302801</v>
      </c>
    </row>
    <row r="568" spans="2:50" x14ac:dyDescent="0.3">
      <c r="B568" t="s">
        <v>202</v>
      </c>
      <c r="C568" s="14">
        <v>5.2830750315010597E-2</v>
      </c>
      <c r="D568" s="14">
        <v>5.5152170875322197E-2</v>
      </c>
      <c r="E568" s="14">
        <v>5.0354632167083399E-2</v>
      </c>
      <c r="F568" s="14"/>
      <c r="G568" s="14">
        <v>0.127126031513978</v>
      </c>
      <c r="H568" s="14">
        <v>5.55583634130297E-2</v>
      </c>
      <c r="I568" s="14">
        <v>4.53625167554133E-2</v>
      </c>
      <c r="J568" s="14">
        <v>3.6625205145431501E-2</v>
      </c>
      <c r="K568" s="14">
        <v>3.39833306921698E-2</v>
      </c>
      <c r="L568" s="14">
        <v>4.1022673330104897E-2</v>
      </c>
      <c r="M568" s="14"/>
      <c r="N568" s="14">
        <v>3.1096157112537E-2</v>
      </c>
      <c r="O568" s="14">
        <v>4.8106239539620302E-2</v>
      </c>
      <c r="P568" s="14">
        <v>6.3623342410361397E-2</v>
      </c>
      <c r="Q568" s="14">
        <v>5.8212434158802402E-2</v>
      </c>
      <c r="R568" s="14"/>
      <c r="S568" s="14">
        <v>7.0117516442147698E-2</v>
      </c>
      <c r="T568" s="14">
        <v>3.51055942478724E-2</v>
      </c>
      <c r="U568" s="14">
        <v>5.0673317151239197E-2</v>
      </c>
      <c r="V568" s="14"/>
      <c r="W568" s="14">
        <v>3.0117209652926399E-2</v>
      </c>
      <c r="X568" s="14">
        <v>6.8983401146906695E-2</v>
      </c>
      <c r="Y568" s="14">
        <v>4.7396315115727901E-2</v>
      </c>
      <c r="Z568" s="14"/>
      <c r="AA568" s="14">
        <v>6.9365389681698503E-2</v>
      </c>
      <c r="AB568" s="14">
        <v>6.2516178344363196E-2</v>
      </c>
      <c r="AC568" s="14">
        <v>5.3161339484948798E-2</v>
      </c>
      <c r="AD568" s="14">
        <v>5.6893015887454601E-2</v>
      </c>
      <c r="AE568" s="14">
        <v>5.1785341888802003E-2</v>
      </c>
      <c r="AF568" s="14">
        <v>5.0634023291526803E-2</v>
      </c>
      <c r="AG568" s="14">
        <v>3.48103151167082E-2</v>
      </c>
      <c r="AH568" s="14">
        <v>4.9138427828562301E-2</v>
      </c>
      <c r="AI568" s="14">
        <v>6.9125529922177895E-2</v>
      </c>
      <c r="AJ568" s="14">
        <v>5.5737798376045297E-2</v>
      </c>
      <c r="AK568" s="14">
        <v>0.20399656386489801</v>
      </c>
      <c r="AL568" s="14">
        <v>0</v>
      </c>
      <c r="AM568" s="14"/>
      <c r="AN568" s="14">
        <v>7.0055908824238095E-2</v>
      </c>
      <c r="AO568" s="14">
        <v>4.5714081914533203E-2</v>
      </c>
      <c r="AP568" s="14"/>
      <c r="AQ568" s="14">
        <v>5.0985423377581301E-2</v>
      </c>
      <c r="AR568" s="14">
        <v>5.3261562926394002E-2</v>
      </c>
      <c r="AS568" s="14"/>
      <c r="AT568" s="14">
        <v>9.4094325185201194E-2</v>
      </c>
      <c r="AU568" s="14">
        <v>4.2507590408396301E-2</v>
      </c>
      <c r="AV568" s="14">
        <v>4.3628084476019E-2</v>
      </c>
      <c r="AW568" s="14"/>
      <c r="AX568" s="14">
        <v>4.2300688171718399E-2</v>
      </c>
    </row>
    <row r="569" spans="2:50" x14ac:dyDescent="0.3">
      <c r="B569" t="s">
        <v>178</v>
      </c>
      <c r="C569" s="14">
        <v>2.2684284447654201E-2</v>
      </c>
      <c r="D569" s="14">
        <v>2.41694219470245E-2</v>
      </c>
      <c r="E569" s="14">
        <v>2.1456047988251899E-2</v>
      </c>
      <c r="F569" s="14"/>
      <c r="G569" s="14">
        <v>4.9317396245615902E-2</v>
      </c>
      <c r="H569" s="14">
        <v>2.4894137557086499E-2</v>
      </c>
      <c r="I569" s="14">
        <v>2.6576271841683399E-2</v>
      </c>
      <c r="J569" s="14">
        <v>1.8992099016222199E-2</v>
      </c>
      <c r="K569" s="14">
        <v>1.3965768345092999E-2</v>
      </c>
      <c r="L569" s="14">
        <v>1.22637324447525E-2</v>
      </c>
      <c r="M569" s="14"/>
      <c r="N569" s="14">
        <v>1.9795363049202701E-2</v>
      </c>
      <c r="O569" s="14">
        <v>1.7076110176373699E-2</v>
      </c>
      <c r="P569" s="14">
        <v>2.5082644923282701E-2</v>
      </c>
      <c r="Q569" s="14">
        <v>2.5383723166975999E-2</v>
      </c>
      <c r="R569" s="14"/>
      <c r="S569" s="14">
        <v>2.7331050596254999E-2</v>
      </c>
      <c r="T569" s="14">
        <v>1.8392117378642998E-2</v>
      </c>
      <c r="U569" s="14">
        <v>2.2094454574608E-2</v>
      </c>
      <c r="V569" s="14"/>
      <c r="W569" s="14">
        <v>1.2655728037338001E-2</v>
      </c>
      <c r="X569" s="14">
        <v>3.2434629197411302E-2</v>
      </c>
      <c r="Y569" s="14">
        <v>2.3480155482819599E-2</v>
      </c>
      <c r="Z569" s="14"/>
      <c r="AA569" s="14">
        <v>0</v>
      </c>
      <c r="AB569" s="14">
        <v>5.3536649391981203E-2</v>
      </c>
      <c r="AC569" s="14">
        <v>2.22399220518095E-2</v>
      </c>
      <c r="AD569" s="14">
        <v>2.3074535334816099E-2</v>
      </c>
      <c r="AE569" s="14">
        <v>2.2754755186397999E-2</v>
      </c>
      <c r="AF569" s="14">
        <v>1.3388555838370999E-2</v>
      </c>
      <c r="AG569" s="14">
        <v>1.3661510731573101E-2</v>
      </c>
      <c r="AH569" s="14">
        <v>6.0500776061862601E-3</v>
      </c>
      <c r="AI569" s="14">
        <v>4.5809771544379797E-2</v>
      </c>
      <c r="AJ569" s="14">
        <v>3.7160396741537302E-2</v>
      </c>
      <c r="AK569" s="14">
        <v>0</v>
      </c>
      <c r="AL569" s="14">
        <v>0</v>
      </c>
      <c r="AM569" s="14"/>
      <c r="AN569" s="14">
        <v>2.2066435444806201E-2</v>
      </c>
      <c r="AO569" s="14">
        <v>2.2939552140690499E-2</v>
      </c>
      <c r="AP569" s="14"/>
      <c r="AQ569" s="14">
        <v>3.0548860822830801E-2</v>
      </c>
      <c r="AR569" s="14">
        <v>2.08482094319535E-2</v>
      </c>
      <c r="AS569" s="14"/>
      <c r="AT569" s="14">
        <v>3.9078270732550199E-2</v>
      </c>
      <c r="AU569" s="14">
        <v>1.7967581429015E-2</v>
      </c>
      <c r="AV569" s="14">
        <v>1.8304964448988902E-2</v>
      </c>
      <c r="AW569" s="14"/>
      <c r="AX569" s="14">
        <v>0</v>
      </c>
    </row>
    <row r="570" spans="2:50" x14ac:dyDescent="0.3">
      <c r="B570" t="s">
        <v>79</v>
      </c>
      <c r="C570" s="14">
        <v>9.0242451263357504E-2</v>
      </c>
      <c r="D570" s="14">
        <v>5.9711540117933601E-2</v>
      </c>
      <c r="E570" s="14">
        <v>0.118263322025898</v>
      </c>
      <c r="F570" s="14"/>
      <c r="G570" s="14">
        <v>0.106848474710819</v>
      </c>
      <c r="H570" s="14">
        <v>8.59648702921567E-2</v>
      </c>
      <c r="I570" s="14">
        <v>9.5792338889175294E-2</v>
      </c>
      <c r="J570" s="14">
        <v>9.5458624573354106E-2</v>
      </c>
      <c r="K570" s="14">
        <v>7.6392090500487397E-2</v>
      </c>
      <c r="L570" s="14">
        <v>8.7017821517548805E-2</v>
      </c>
      <c r="M570" s="14"/>
      <c r="N570" s="14">
        <v>8.7417158015827195E-2</v>
      </c>
      <c r="O570" s="14">
        <v>9.2371198556412903E-2</v>
      </c>
      <c r="P570" s="14">
        <v>8.0939646414782407E-2</v>
      </c>
      <c r="Q570" s="14">
        <v>9.6724556660415503E-2</v>
      </c>
      <c r="R570" s="14"/>
      <c r="S570" s="14">
        <v>8.0969520288406996E-2</v>
      </c>
      <c r="T570" s="14">
        <v>6.8556421547603594E-2</v>
      </c>
      <c r="U570" s="14">
        <v>7.7332935828458793E-2</v>
      </c>
      <c r="V570" s="14"/>
      <c r="W570" s="14">
        <v>5.84498296863393E-2</v>
      </c>
      <c r="X570" s="14">
        <v>8.01006836771746E-2</v>
      </c>
      <c r="Y570" s="14">
        <v>0.14244764494449999</v>
      </c>
      <c r="Z570" s="14"/>
      <c r="AA570" s="14">
        <v>0.28548970343684998</v>
      </c>
      <c r="AB570" s="14">
        <v>0.161847289011809</v>
      </c>
      <c r="AC570" s="14">
        <v>0.106336165644389</v>
      </c>
      <c r="AD570" s="14">
        <v>8.8452699397256196E-2</v>
      </c>
      <c r="AE570" s="14">
        <v>7.1828414130654494E-2</v>
      </c>
      <c r="AF570" s="14">
        <v>7.88171125889401E-2</v>
      </c>
      <c r="AG570" s="14">
        <v>5.7879392021729099E-2</v>
      </c>
      <c r="AH570" s="14">
        <v>6.5065712397305298E-3</v>
      </c>
      <c r="AI570" s="14">
        <v>4.51183843981098E-2</v>
      </c>
      <c r="AJ570" s="14">
        <v>0</v>
      </c>
      <c r="AK570" s="14">
        <v>0</v>
      </c>
      <c r="AL570" s="14">
        <v>0.23751587735231999</v>
      </c>
      <c r="AM570" s="14"/>
      <c r="AN570" s="14">
        <v>8.4600608199451602E-2</v>
      </c>
      <c r="AO570" s="14">
        <v>9.2573409566692896E-2</v>
      </c>
      <c r="AP570" s="14"/>
      <c r="AQ570" s="14">
        <v>9.3644540257564399E-2</v>
      </c>
      <c r="AR570" s="14">
        <v>8.9448194801792794E-2</v>
      </c>
      <c r="AS570" s="14"/>
      <c r="AT570" s="14">
        <v>8.80089929528588E-2</v>
      </c>
      <c r="AU570" s="14">
        <v>9.6405175995895306E-2</v>
      </c>
      <c r="AV570" s="14">
        <v>3.8472092714668997E-2</v>
      </c>
      <c r="AW570" s="14"/>
      <c r="AX570" s="14">
        <v>8.0571762403771896E-2</v>
      </c>
    </row>
    <row r="571" spans="2:50" x14ac:dyDescent="0.3">
      <c r="B571" t="s">
        <v>179</v>
      </c>
      <c r="C571" s="14">
        <v>0.59035114564334101</v>
      </c>
      <c r="D571" s="14">
        <v>0.63924393748698605</v>
      </c>
      <c r="E571" s="14">
        <v>0.54409097604237799</v>
      </c>
      <c r="F571" s="14"/>
      <c r="G571" s="14">
        <v>0.46106120574830101</v>
      </c>
      <c r="H571" s="14">
        <v>0.60779477317208397</v>
      </c>
      <c r="I571" s="14">
        <v>0.56295296251068205</v>
      </c>
      <c r="J571" s="14">
        <v>0.60491920677306099</v>
      </c>
      <c r="K571" s="14">
        <v>0.64425203551128796</v>
      </c>
      <c r="L571" s="14">
        <v>0.61712222588897703</v>
      </c>
      <c r="M571" s="14"/>
      <c r="N571" s="14">
        <v>0.62243525329701699</v>
      </c>
      <c r="O571" s="14">
        <v>0.610772572646894</v>
      </c>
      <c r="P571" s="14">
        <v>0.572643812503705</v>
      </c>
      <c r="Q571" s="14">
        <v>0.57649069437483702</v>
      </c>
      <c r="R571" s="14"/>
      <c r="S571" s="14">
        <v>0.56326838321497796</v>
      </c>
      <c r="T571" s="14">
        <v>0.68535288838573905</v>
      </c>
      <c r="U571" s="14">
        <v>0.55089434550460503</v>
      </c>
      <c r="V571" s="14"/>
      <c r="W571" s="14">
        <v>0.70719218757042002</v>
      </c>
      <c r="X571" s="14">
        <v>0.56081459653256904</v>
      </c>
      <c r="Y571" s="14">
        <v>0.43457678956552398</v>
      </c>
      <c r="Z571" s="14"/>
      <c r="AA571" s="14">
        <v>0.41496335800751299</v>
      </c>
      <c r="AB571" s="14">
        <v>0.47008756933561202</v>
      </c>
      <c r="AC571" s="14">
        <v>0.58039822055804202</v>
      </c>
      <c r="AD571" s="14">
        <v>0.56806178181515898</v>
      </c>
      <c r="AE571" s="14">
        <v>0.61619890248731002</v>
      </c>
      <c r="AF571" s="14">
        <v>0.59045954634610698</v>
      </c>
      <c r="AG571" s="14">
        <v>0.69808280391715305</v>
      </c>
      <c r="AH571" s="14">
        <v>0.67641884592176005</v>
      </c>
      <c r="AI571" s="14">
        <v>0.59991587477101205</v>
      </c>
      <c r="AJ571" s="14">
        <v>0.69916189736666601</v>
      </c>
      <c r="AK571" s="14">
        <v>0.25062052707132498</v>
      </c>
      <c r="AL571" s="14">
        <v>0.372068349340129</v>
      </c>
      <c r="AM571" s="14"/>
      <c r="AN571" s="14">
        <v>0.575577069053824</v>
      </c>
      <c r="AO571" s="14">
        <v>0.59645513614969903</v>
      </c>
      <c r="AP571" s="14"/>
      <c r="AQ571" s="14">
        <v>0.63060626757980098</v>
      </c>
      <c r="AR571" s="14">
        <v>0.58095312849459602</v>
      </c>
      <c r="AS571" s="14"/>
      <c r="AT571" s="14">
        <v>0.53717721857729495</v>
      </c>
      <c r="AU571" s="14">
        <v>0.54813723633445899</v>
      </c>
      <c r="AV571" s="14">
        <v>0.69752235011380104</v>
      </c>
      <c r="AW571" s="14"/>
      <c r="AX571" s="14">
        <v>0.66960254635148098</v>
      </c>
    </row>
    <row r="572" spans="2:50" x14ac:dyDescent="0.3">
      <c r="B572" t="s">
        <v>180</v>
      </c>
      <c r="C572" s="14">
        <v>7.5515034762664898E-2</v>
      </c>
      <c r="D572" s="14">
        <v>7.9321592822346701E-2</v>
      </c>
      <c r="E572" s="14">
        <v>7.1810680155335399E-2</v>
      </c>
      <c r="F572" s="14"/>
      <c r="G572" s="14">
        <v>0.17644342775959401</v>
      </c>
      <c r="H572" s="14">
        <v>8.0452500970116206E-2</v>
      </c>
      <c r="I572" s="14">
        <v>7.1938788597096695E-2</v>
      </c>
      <c r="J572" s="14">
        <v>5.5617304161653697E-2</v>
      </c>
      <c r="K572" s="14">
        <v>4.7949099037262799E-2</v>
      </c>
      <c r="L572" s="14">
        <v>5.3286405774857402E-2</v>
      </c>
      <c r="M572" s="14"/>
      <c r="N572" s="14">
        <v>5.0891520161739701E-2</v>
      </c>
      <c r="O572" s="14">
        <v>6.5182349715994001E-2</v>
      </c>
      <c r="P572" s="14">
        <v>8.8705987333644098E-2</v>
      </c>
      <c r="Q572" s="14">
        <v>8.3596157325778395E-2</v>
      </c>
      <c r="R572" s="14"/>
      <c r="S572" s="14">
        <v>9.7448567038402698E-2</v>
      </c>
      <c r="T572" s="14">
        <v>5.3497711626515398E-2</v>
      </c>
      <c r="U572" s="14">
        <v>7.2767771725847294E-2</v>
      </c>
      <c r="V572" s="14"/>
      <c r="W572" s="14">
        <v>4.2772937690264398E-2</v>
      </c>
      <c r="X572" s="14">
        <v>0.101418030344318</v>
      </c>
      <c r="Y572" s="14">
        <v>7.08764705985475E-2</v>
      </c>
      <c r="Z572" s="14"/>
      <c r="AA572" s="14">
        <v>6.9365389681698503E-2</v>
      </c>
      <c r="AB572" s="14">
        <v>0.116052827736344</v>
      </c>
      <c r="AC572" s="14">
        <v>7.5401261536758205E-2</v>
      </c>
      <c r="AD572" s="14">
        <v>7.9967551222270797E-2</v>
      </c>
      <c r="AE572" s="14">
        <v>7.4540097075199999E-2</v>
      </c>
      <c r="AF572" s="14">
        <v>6.4022579129897797E-2</v>
      </c>
      <c r="AG572" s="14">
        <v>4.8471825848281198E-2</v>
      </c>
      <c r="AH572" s="14">
        <v>5.5188505434748597E-2</v>
      </c>
      <c r="AI572" s="14">
        <v>0.114935301466558</v>
      </c>
      <c r="AJ572" s="14">
        <v>9.2898195117582599E-2</v>
      </c>
      <c r="AK572" s="14">
        <v>0.20399656386489801</v>
      </c>
      <c r="AL572" s="14">
        <v>0</v>
      </c>
      <c r="AM572" s="14"/>
      <c r="AN572" s="14">
        <v>9.2122344269044296E-2</v>
      </c>
      <c r="AO572" s="14">
        <v>6.8653634055223706E-2</v>
      </c>
      <c r="AP572" s="14"/>
      <c r="AQ572" s="14">
        <v>8.1534284200412102E-2</v>
      </c>
      <c r="AR572" s="14">
        <v>7.4109772358347495E-2</v>
      </c>
      <c r="AS572" s="14"/>
      <c r="AT572" s="14">
        <v>0.13317259591775099</v>
      </c>
      <c r="AU572" s="14">
        <v>6.0475171837411301E-2</v>
      </c>
      <c r="AV572" s="14">
        <v>6.1933048925007901E-2</v>
      </c>
      <c r="AW572" s="14"/>
      <c r="AX572" s="14">
        <v>4.2300688171718399E-2</v>
      </c>
    </row>
    <row r="573" spans="2:50" x14ac:dyDescent="0.3">
      <c r="B573" t="s">
        <v>108</v>
      </c>
      <c r="C573" s="14">
        <v>0.51483611088067605</v>
      </c>
      <c r="D573" s="14">
        <v>0.55992234466463897</v>
      </c>
      <c r="E573" s="14">
        <v>0.47228029588704201</v>
      </c>
      <c r="F573" s="14"/>
      <c r="G573" s="14">
        <v>0.28461777798870702</v>
      </c>
      <c r="H573" s="14">
        <v>0.52734227220196705</v>
      </c>
      <c r="I573" s="14">
        <v>0.49101417391358598</v>
      </c>
      <c r="J573" s="14">
        <v>0.54930190261140699</v>
      </c>
      <c r="K573" s="14">
        <v>0.59630293647402499</v>
      </c>
      <c r="L573" s="14">
        <v>0.56383582011411904</v>
      </c>
      <c r="M573" s="14"/>
      <c r="N573" s="14">
        <v>0.57154373313527695</v>
      </c>
      <c r="O573" s="14">
        <v>0.54559022293089998</v>
      </c>
      <c r="P573" s="14">
        <v>0.48393782517006101</v>
      </c>
      <c r="Q573" s="14">
        <v>0.492894537049058</v>
      </c>
      <c r="R573" s="14"/>
      <c r="S573" s="14">
        <v>0.46581981617657497</v>
      </c>
      <c r="T573" s="14">
        <v>0.63185517675922398</v>
      </c>
      <c r="U573" s="14">
        <v>0.478126573778758</v>
      </c>
      <c r="V573" s="14"/>
      <c r="W573" s="14">
        <v>0.66441924988015599</v>
      </c>
      <c r="X573" s="14">
        <v>0.45939656618825098</v>
      </c>
      <c r="Y573" s="14">
        <v>0.36370031896697602</v>
      </c>
      <c r="Z573" s="14"/>
      <c r="AA573" s="14">
        <v>0.34559796832581502</v>
      </c>
      <c r="AB573" s="14">
        <v>0.35403474159926801</v>
      </c>
      <c r="AC573" s="14">
        <v>0.50499695902128405</v>
      </c>
      <c r="AD573" s="14">
        <v>0.48809423059288798</v>
      </c>
      <c r="AE573" s="14">
        <v>0.54165880541210998</v>
      </c>
      <c r="AF573" s="14">
        <v>0.52643696721620903</v>
      </c>
      <c r="AG573" s="14">
        <v>0.64961097806887202</v>
      </c>
      <c r="AH573" s="14">
        <v>0.62123034048701198</v>
      </c>
      <c r="AI573" s="14">
        <v>0.48498057330445499</v>
      </c>
      <c r="AJ573" s="14">
        <v>0.60626370224908299</v>
      </c>
      <c r="AK573" s="14">
        <v>4.6623963206427102E-2</v>
      </c>
      <c r="AL573" s="14">
        <v>0.372068349340129</v>
      </c>
      <c r="AM573" s="14"/>
      <c r="AN573" s="14">
        <v>0.48345472478477902</v>
      </c>
      <c r="AO573" s="14">
        <v>0.52780150209447596</v>
      </c>
      <c r="AP573" s="14"/>
      <c r="AQ573" s="14">
        <v>0.54907198337938901</v>
      </c>
      <c r="AR573" s="14">
        <v>0.50684335613624898</v>
      </c>
      <c r="AS573" s="14"/>
      <c r="AT573" s="14">
        <v>0.40400462265954401</v>
      </c>
      <c r="AU573" s="14">
        <v>0.48766206449704802</v>
      </c>
      <c r="AV573" s="14">
        <v>0.63558930118879298</v>
      </c>
      <c r="AW573" s="14"/>
      <c r="AX573" s="14">
        <v>0.62730185817976303</v>
      </c>
    </row>
    <row r="574" spans="2:50" x14ac:dyDescent="0.3"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</row>
    <row r="575" spans="2:50" x14ac:dyDescent="0.3">
      <c r="B575" s="6" t="s">
        <v>258</v>
      </c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</row>
    <row r="576" spans="2:50" x14ac:dyDescent="0.3">
      <c r="B576" s="24" t="s">
        <v>82</v>
      </c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</row>
    <row r="577" spans="2:50" x14ac:dyDescent="0.3">
      <c r="B577" t="s">
        <v>175</v>
      </c>
      <c r="C577" s="14">
        <v>0.107964148061228</v>
      </c>
      <c r="D577" s="14">
        <v>0.138596218287905</v>
      </c>
      <c r="E577" s="14">
        <v>7.9771543948781595E-2</v>
      </c>
      <c r="F577" s="14"/>
      <c r="G577" s="14">
        <v>0.13211125406326399</v>
      </c>
      <c r="H577" s="14">
        <v>0.142812964217054</v>
      </c>
      <c r="I577" s="14">
        <v>0.14033181077107601</v>
      </c>
      <c r="J577" s="14">
        <v>8.1433637035095693E-2</v>
      </c>
      <c r="K577" s="14">
        <v>8.6985958372640504E-2</v>
      </c>
      <c r="L577" s="14">
        <v>7.6170789277082498E-2</v>
      </c>
      <c r="M577" s="14"/>
      <c r="N577" s="14">
        <v>8.7783094066598594E-2</v>
      </c>
      <c r="O577" s="14">
        <v>0.101842932043092</v>
      </c>
      <c r="P577" s="14">
        <v>0.13184646387527699</v>
      </c>
      <c r="Q577" s="14">
        <v>0.104512809691662</v>
      </c>
      <c r="R577" s="14"/>
      <c r="S577" s="14">
        <v>0.103546426614277</v>
      </c>
      <c r="T577" s="14">
        <v>0.13989608185010199</v>
      </c>
      <c r="U577" s="14">
        <v>6.8933950905496602E-2</v>
      </c>
      <c r="V577" s="14"/>
      <c r="W577" s="14">
        <v>0.157165688520608</v>
      </c>
      <c r="X577" s="14">
        <v>8.69079898717319E-2</v>
      </c>
      <c r="Y577" s="14">
        <v>5.3509202459586097E-2</v>
      </c>
      <c r="Z577" s="14"/>
      <c r="AA577" s="14">
        <v>5.23902579313828E-2</v>
      </c>
      <c r="AB577" s="14">
        <v>0.106848995565986</v>
      </c>
      <c r="AC577" s="14">
        <v>9.6807473446095596E-2</v>
      </c>
      <c r="AD577" s="14">
        <v>8.5101921596395402E-2</v>
      </c>
      <c r="AE577" s="14">
        <v>8.6463348665060405E-2</v>
      </c>
      <c r="AF577" s="14">
        <v>9.0977462510545601E-2</v>
      </c>
      <c r="AG577" s="14">
        <v>0.17041748459831399</v>
      </c>
      <c r="AH577" s="14">
        <v>0.162639323084736</v>
      </c>
      <c r="AI577" s="14">
        <v>0.147489897017481</v>
      </c>
      <c r="AJ577" s="14">
        <v>5.7736746621044402E-2</v>
      </c>
      <c r="AK577" s="14">
        <v>9.69114450701897E-2</v>
      </c>
      <c r="AL577" s="14">
        <v>0.24847387469149601</v>
      </c>
      <c r="AM577" s="14"/>
      <c r="AN577" s="14">
        <v>0.125891614644697</v>
      </c>
      <c r="AO577" s="14">
        <v>0.10055731724066699</v>
      </c>
      <c r="AP577" s="14"/>
      <c r="AQ577" s="14">
        <v>6.4715677943932307E-2</v>
      </c>
      <c r="AR577" s="14">
        <v>0.118060996468763</v>
      </c>
      <c r="AS577" s="14"/>
      <c r="AT577" s="14">
        <v>8.8061885741161694E-2</v>
      </c>
      <c r="AU577" s="14">
        <v>7.4075344220603606E-2</v>
      </c>
      <c r="AV577" s="14">
        <v>0.154719289839093</v>
      </c>
      <c r="AW577" s="14"/>
      <c r="AX577" s="14">
        <v>0.13319611255240499</v>
      </c>
    </row>
    <row r="578" spans="2:50" x14ac:dyDescent="0.3">
      <c r="B578" t="s">
        <v>200</v>
      </c>
      <c r="C578" s="14">
        <v>0.21834437797933401</v>
      </c>
      <c r="D578" s="14">
        <v>0.26109809194850098</v>
      </c>
      <c r="E578" s="14">
        <v>0.17953296157075899</v>
      </c>
      <c r="F578" s="14"/>
      <c r="G578" s="14">
        <v>0.127357369844602</v>
      </c>
      <c r="H578" s="14">
        <v>0.239940029043412</v>
      </c>
      <c r="I578" s="14">
        <v>0.21045363482044299</v>
      </c>
      <c r="J578" s="14">
        <v>0.26357740438240501</v>
      </c>
      <c r="K578" s="14">
        <v>0.21598236477503999</v>
      </c>
      <c r="L578" s="14">
        <v>0.22554357781265399</v>
      </c>
      <c r="M578" s="14"/>
      <c r="N578" s="14">
        <v>0.23599436038656699</v>
      </c>
      <c r="O578" s="14">
        <v>0.21770374257577799</v>
      </c>
      <c r="P578" s="14">
        <v>0.20804746063860799</v>
      </c>
      <c r="Q578" s="14">
        <v>0.21737891696924799</v>
      </c>
      <c r="R578" s="14"/>
      <c r="S578" s="14">
        <v>0.22114945005044001</v>
      </c>
      <c r="T578" s="14">
        <v>0.26072329924099202</v>
      </c>
      <c r="U578" s="14">
        <v>0.18091482580681101</v>
      </c>
      <c r="V578" s="14"/>
      <c r="W578" s="14">
        <v>0.25520892502961201</v>
      </c>
      <c r="X578" s="14">
        <v>0.21096360483237001</v>
      </c>
      <c r="Y578" s="14">
        <v>0.16718113799147899</v>
      </c>
      <c r="Z578" s="14"/>
      <c r="AA578" s="14">
        <v>9.3927812319883605E-2</v>
      </c>
      <c r="AB578" s="14">
        <v>0.19708667204897901</v>
      </c>
      <c r="AC578" s="14">
        <v>0.20289774097266799</v>
      </c>
      <c r="AD578" s="14">
        <v>0.18614258011268101</v>
      </c>
      <c r="AE578" s="14">
        <v>0.23417439260529899</v>
      </c>
      <c r="AF578" s="14">
        <v>0.21084542475891499</v>
      </c>
      <c r="AG578" s="14">
        <v>0.28021258911811803</v>
      </c>
      <c r="AH578" s="14">
        <v>0.29337435758179098</v>
      </c>
      <c r="AI578" s="14">
        <v>0.237689580148641</v>
      </c>
      <c r="AJ578" s="14">
        <v>0.26141490044225801</v>
      </c>
      <c r="AK578" s="14">
        <v>0.17923782468461799</v>
      </c>
      <c r="AL578" s="14">
        <v>0.123594474648633</v>
      </c>
      <c r="AM578" s="14"/>
      <c r="AN578" s="14">
        <v>0.221347795102146</v>
      </c>
      <c r="AO578" s="14">
        <v>0.217103499776679</v>
      </c>
      <c r="AP578" s="14"/>
      <c r="AQ578" s="14">
        <v>0.21584584469881801</v>
      </c>
      <c r="AR578" s="14">
        <v>0.218927689058457</v>
      </c>
      <c r="AS578" s="14"/>
      <c r="AT578" s="14">
        <v>0.17142940935918999</v>
      </c>
      <c r="AU578" s="14">
        <v>0.208134978219466</v>
      </c>
      <c r="AV578" s="14">
        <v>0.28033788036875601</v>
      </c>
      <c r="AW578" s="14"/>
      <c r="AX578" s="14">
        <v>0.239936659523729</v>
      </c>
    </row>
    <row r="579" spans="2:50" x14ac:dyDescent="0.3">
      <c r="B579" t="s">
        <v>201</v>
      </c>
      <c r="C579" s="14">
        <v>0.27157531529044199</v>
      </c>
      <c r="D579" s="14">
        <v>0.28666572743779101</v>
      </c>
      <c r="E579" s="14">
        <v>0.25840399698932298</v>
      </c>
      <c r="F579" s="14"/>
      <c r="G579" s="14">
        <v>0.29386423486690399</v>
      </c>
      <c r="H579" s="14">
        <v>0.22927978929607201</v>
      </c>
      <c r="I579" s="14">
        <v>0.231336588341095</v>
      </c>
      <c r="J579" s="14">
        <v>0.28124409590584198</v>
      </c>
      <c r="K579" s="14">
        <v>0.30306460297656901</v>
      </c>
      <c r="L579" s="14">
        <v>0.29387085222293402</v>
      </c>
      <c r="M579" s="14"/>
      <c r="N579" s="14">
        <v>0.28454389360357002</v>
      </c>
      <c r="O579" s="14">
        <v>0.30547988356033401</v>
      </c>
      <c r="P579" s="14">
        <v>0.24221908253139501</v>
      </c>
      <c r="Q579" s="14">
        <v>0.26739952123793997</v>
      </c>
      <c r="R579" s="14"/>
      <c r="S579" s="14">
        <v>0.263633681275178</v>
      </c>
      <c r="T579" s="14">
        <v>0.26425382365139899</v>
      </c>
      <c r="U579" s="14">
        <v>0.30982777933350703</v>
      </c>
      <c r="V579" s="14"/>
      <c r="W579" s="14">
        <v>0.26204196886208497</v>
      </c>
      <c r="X579" s="14">
        <v>0.26837257429719802</v>
      </c>
      <c r="Y579" s="14">
        <v>0.32453097652154</v>
      </c>
      <c r="Z579" s="14"/>
      <c r="AA579" s="14">
        <v>0.30570939731275398</v>
      </c>
      <c r="AB579" s="14">
        <v>0.27697185202581798</v>
      </c>
      <c r="AC579" s="14">
        <v>0.25721406854003398</v>
      </c>
      <c r="AD579" s="14">
        <v>0.27319103926952198</v>
      </c>
      <c r="AE579" s="14">
        <v>0.29743190353855098</v>
      </c>
      <c r="AF579" s="14">
        <v>0.31260802366946799</v>
      </c>
      <c r="AG579" s="14">
        <v>0.228185686538804</v>
      </c>
      <c r="AH579" s="14">
        <v>0.222634115621824</v>
      </c>
      <c r="AI579" s="14">
        <v>0.24262610734152201</v>
      </c>
      <c r="AJ579" s="14">
        <v>0.27453620884208901</v>
      </c>
      <c r="AK579" s="14">
        <v>0.477136034537607</v>
      </c>
      <c r="AL579" s="14">
        <v>0.363987996251879</v>
      </c>
      <c r="AM579" s="14"/>
      <c r="AN579" s="14">
        <v>0.27690490396640299</v>
      </c>
      <c r="AO579" s="14">
        <v>0.269373366594444</v>
      </c>
      <c r="AP579" s="14"/>
      <c r="AQ579" s="14">
        <v>0.28846337491297003</v>
      </c>
      <c r="AR579" s="14">
        <v>0.26763260523749399</v>
      </c>
      <c r="AS579" s="14"/>
      <c r="AT579" s="14">
        <v>0.23892877113411801</v>
      </c>
      <c r="AU579" s="14">
        <v>0.317411742899188</v>
      </c>
      <c r="AV579" s="14">
        <v>0.256498912836574</v>
      </c>
      <c r="AW579" s="14"/>
      <c r="AX579" s="14">
        <v>0.2363384566292</v>
      </c>
    </row>
    <row r="580" spans="2:50" x14ac:dyDescent="0.3">
      <c r="B580" t="s">
        <v>202</v>
      </c>
      <c r="C580" s="14">
        <v>0.183626701939784</v>
      </c>
      <c r="D580" s="14">
        <v>0.143019397246822</v>
      </c>
      <c r="E580" s="14">
        <v>0.223595953756619</v>
      </c>
      <c r="F580" s="14"/>
      <c r="G580" s="14">
        <v>0.152551559812235</v>
      </c>
      <c r="H580" s="14">
        <v>0.165304957448447</v>
      </c>
      <c r="I580" s="14">
        <v>0.21117122814779099</v>
      </c>
      <c r="J580" s="14">
        <v>0.15104178685812999</v>
      </c>
      <c r="K580" s="14">
        <v>0.204629443644603</v>
      </c>
      <c r="L580" s="14">
        <v>0.20376899012710201</v>
      </c>
      <c r="M580" s="14"/>
      <c r="N580" s="14">
        <v>0.15550938965842701</v>
      </c>
      <c r="O580" s="14">
        <v>0.16122126247775301</v>
      </c>
      <c r="P580" s="14">
        <v>0.19206038255380101</v>
      </c>
      <c r="Q580" s="14">
        <v>0.20294644226472999</v>
      </c>
      <c r="R580" s="14"/>
      <c r="S580" s="14">
        <v>0.192610464728034</v>
      </c>
      <c r="T580" s="14">
        <v>0.17095700194569499</v>
      </c>
      <c r="U580" s="14">
        <v>0.19978188633202901</v>
      </c>
      <c r="V580" s="14"/>
      <c r="W580" s="14">
        <v>0.16770802931383</v>
      </c>
      <c r="X580" s="14">
        <v>0.20379763736575801</v>
      </c>
      <c r="Y580" s="14">
        <v>0.163934739850327</v>
      </c>
      <c r="Z580" s="14"/>
      <c r="AA580" s="14">
        <v>0.143412309725023</v>
      </c>
      <c r="AB580" s="14">
        <v>0.13917560362502401</v>
      </c>
      <c r="AC580" s="14">
        <v>0.19333774954985</v>
      </c>
      <c r="AD580" s="14">
        <v>0.21648258117852201</v>
      </c>
      <c r="AE580" s="14">
        <v>0.169162758200399</v>
      </c>
      <c r="AF580" s="14">
        <v>0.16714627230894899</v>
      </c>
      <c r="AG580" s="14">
        <v>0.186073593158535</v>
      </c>
      <c r="AH580" s="14">
        <v>0.208343971866741</v>
      </c>
      <c r="AI580" s="14">
        <v>0.13807062628261299</v>
      </c>
      <c r="AJ580" s="14">
        <v>0.27882350948354101</v>
      </c>
      <c r="AK580" s="14">
        <v>9.3005613706448997E-2</v>
      </c>
      <c r="AL580" s="14">
        <v>0.14275257505001801</v>
      </c>
      <c r="AM580" s="14"/>
      <c r="AN580" s="14">
        <v>0.188916362106404</v>
      </c>
      <c r="AO580" s="14">
        <v>0.18144124992569199</v>
      </c>
      <c r="AP580" s="14"/>
      <c r="AQ580" s="14">
        <v>0.195173323917752</v>
      </c>
      <c r="AR580" s="14">
        <v>0.18093101140057</v>
      </c>
      <c r="AS580" s="14"/>
      <c r="AT580" s="14">
        <v>0.23810456360580801</v>
      </c>
      <c r="AU580" s="14">
        <v>0.176242932551675</v>
      </c>
      <c r="AV580" s="14">
        <v>0.17148006100232199</v>
      </c>
      <c r="AW580" s="14"/>
      <c r="AX580" s="14">
        <v>0.17159590986690201</v>
      </c>
    </row>
    <row r="581" spans="2:50" x14ac:dyDescent="0.3">
      <c r="B581" t="s">
        <v>178</v>
      </c>
      <c r="C581" s="14">
        <v>0.112605373093165</v>
      </c>
      <c r="D581" s="14">
        <v>9.6146309732871402E-2</v>
      </c>
      <c r="E581" s="14">
        <v>0.124527071039038</v>
      </c>
      <c r="F581" s="14"/>
      <c r="G581" s="14">
        <v>0.18106439979955799</v>
      </c>
      <c r="H581" s="14">
        <v>0.13928200973775801</v>
      </c>
      <c r="I581" s="14">
        <v>0.115793682821157</v>
      </c>
      <c r="J581" s="14">
        <v>9.4049085971471005E-2</v>
      </c>
      <c r="K581" s="14">
        <v>7.9241795154595396E-2</v>
      </c>
      <c r="L581" s="14">
        <v>8.8728204382964804E-2</v>
      </c>
      <c r="M581" s="14"/>
      <c r="N581" s="14">
        <v>0.13901251670279</v>
      </c>
      <c r="O581" s="14">
        <v>9.9341391648901198E-2</v>
      </c>
      <c r="P581" s="14">
        <v>0.125117034275841</v>
      </c>
      <c r="Q581" s="14">
        <v>9.8808450527115205E-2</v>
      </c>
      <c r="R581" s="14"/>
      <c r="S581" s="14">
        <v>0.14128953933269001</v>
      </c>
      <c r="T581" s="14">
        <v>7.0512323307609204E-2</v>
      </c>
      <c r="U581" s="14">
        <v>0.13004191382535399</v>
      </c>
      <c r="V581" s="14"/>
      <c r="W581" s="14">
        <v>7.3815784348118002E-2</v>
      </c>
      <c r="X581" s="14">
        <v>0.14836449279390199</v>
      </c>
      <c r="Y581" s="14">
        <v>0.11162538499553699</v>
      </c>
      <c r="Z581" s="14"/>
      <c r="AA581" s="14">
        <v>0.165827926830522</v>
      </c>
      <c r="AB581" s="14">
        <v>0.119030046297688</v>
      </c>
      <c r="AC581" s="14">
        <v>0.128981729493543</v>
      </c>
      <c r="AD581" s="14">
        <v>0.112604580094001</v>
      </c>
      <c r="AE581" s="14">
        <v>0.14002067716310801</v>
      </c>
      <c r="AF581" s="14">
        <v>9.6824585012724396E-2</v>
      </c>
      <c r="AG581" s="14">
        <v>7.2224959888935902E-2</v>
      </c>
      <c r="AH581" s="14">
        <v>7.9440513777962504E-2</v>
      </c>
      <c r="AI581" s="14">
        <v>0.204369047268365</v>
      </c>
      <c r="AJ581" s="14">
        <v>0.10459107142162199</v>
      </c>
      <c r="AK581" s="14">
        <v>6.7900555231353701E-2</v>
      </c>
      <c r="AL581" s="14">
        <v>0</v>
      </c>
      <c r="AM581" s="14"/>
      <c r="AN581" s="14">
        <v>0.107173066032452</v>
      </c>
      <c r="AO581" s="14">
        <v>0.114849760451339</v>
      </c>
      <c r="AP581" s="14"/>
      <c r="AQ581" s="14">
        <v>0.14691576802762199</v>
      </c>
      <c r="AR581" s="14">
        <v>0.10459522023651199</v>
      </c>
      <c r="AS581" s="14"/>
      <c r="AT581" s="14">
        <v>0.201556906462144</v>
      </c>
      <c r="AU581" s="14">
        <v>0.11249281510779301</v>
      </c>
      <c r="AV581" s="14">
        <v>6.5299719954455201E-2</v>
      </c>
      <c r="AW581" s="14"/>
      <c r="AX581" s="14">
        <v>9.1319891173821402E-2</v>
      </c>
    </row>
    <row r="582" spans="2:50" x14ac:dyDescent="0.3">
      <c r="B582" t="s">
        <v>79</v>
      </c>
      <c r="C582" s="14">
        <v>0.105884083636048</v>
      </c>
      <c r="D582" s="14">
        <v>7.44742553461097E-2</v>
      </c>
      <c r="E582" s="14">
        <v>0.13416847269547899</v>
      </c>
      <c r="F582" s="14"/>
      <c r="G582" s="14">
        <v>0.113051181613437</v>
      </c>
      <c r="H582" s="14">
        <v>8.3380250257257704E-2</v>
      </c>
      <c r="I582" s="14">
        <v>9.0913055098436807E-2</v>
      </c>
      <c r="J582" s="14">
        <v>0.128653989847057</v>
      </c>
      <c r="K582" s="14">
        <v>0.110095835076553</v>
      </c>
      <c r="L582" s="14">
        <v>0.111917586177263</v>
      </c>
      <c r="M582" s="14"/>
      <c r="N582" s="14">
        <v>9.7156745582047094E-2</v>
      </c>
      <c r="O582" s="14">
        <v>0.11441078769414199</v>
      </c>
      <c r="P582" s="14">
        <v>0.100709576125079</v>
      </c>
      <c r="Q582" s="14">
        <v>0.108953859309305</v>
      </c>
      <c r="R582" s="14"/>
      <c r="S582" s="14">
        <v>7.7770437999379896E-2</v>
      </c>
      <c r="T582" s="14">
        <v>9.3657470004202797E-2</v>
      </c>
      <c r="U582" s="14">
        <v>0.11049964379680199</v>
      </c>
      <c r="V582" s="14"/>
      <c r="W582" s="14">
        <v>8.4059603925747198E-2</v>
      </c>
      <c r="X582" s="14">
        <v>8.1593700839040301E-2</v>
      </c>
      <c r="Y582" s="14">
        <v>0.17921855818153101</v>
      </c>
      <c r="Z582" s="14"/>
      <c r="AA582" s="14">
        <v>0.23873229588043399</v>
      </c>
      <c r="AB582" s="14">
        <v>0.16088683043650501</v>
      </c>
      <c r="AC582" s="14">
        <v>0.12076123799780999</v>
      </c>
      <c r="AD582" s="14">
        <v>0.126477297748878</v>
      </c>
      <c r="AE582" s="14">
        <v>7.2746919827582898E-2</v>
      </c>
      <c r="AF582" s="14">
        <v>0.121598231739398</v>
      </c>
      <c r="AG582" s="14">
        <v>6.2885686697293997E-2</v>
      </c>
      <c r="AH582" s="14">
        <v>3.3567718066945799E-2</v>
      </c>
      <c r="AI582" s="14">
        <v>2.9754741941378799E-2</v>
      </c>
      <c r="AJ582" s="14">
        <v>2.2897563189445701E-2</v>
      </c>
      <c r="AK582" s="14">
        <v>8.5808526769782095E-2</v>
      </c>
      <c r="AL582" s="14">
        <v>0.121191079357974</v>
      </c>
      <c r="AM582" s="14"/>
      <c r="AN582" s="14">
        <v>7.9766258147898506E-2</v>
      </c>
      <c r="AO582" s="14">
        <v>0.11667480601117799</v>
      </c>
      <c r="AP582" s="14"/>
      <c r="AQ582" s="14">
        <v>8.8886010498906001E-2</v>
      </c>
      <c r="AR582" s="14">
        <v>0.109852477598203</v>
      </c>
      <c r="AS582" s="14"/>
      <c r="AT582" s="14">
        <v>6.1918463697579501E-2</v>
      </c>
      <c r="AU582" s="14">
        <v>0.111642187001274</v>
      </c>
      <c r="AV582" s="14">
        <v>7.1664135998799103E-2</v>
      </c>
      <c r="AW582" s="14"/>
      <c r="AX582" s="14">
        <v>0.127612970253943</v>
      </c>
    </row>
    <row r="583" spans="2:50" x14ac:dyDescent="0.3">
      <c r="B583" t="s">
        <v>179</v>
      </c>
      <c r="C583" s="14">
        <v>0.32630852604056199</v>
      </c>
      <c r="D583" s="14">
        <v>0.399694310236406</v>
      </c>
      <c r="E583" s="14">
        <v>0.25930450551954098</v>
      </c>
      <c r="F583" s="14"/>
      <c r="G583" s="14">
        <v>0.25946862390786601</v>
      </c>
      <c r="H583" s="14">
        <v>0.38275299326046602</v>
      </c>
      <c r="I583" s="14">
        <v>0.35078544559151897</v>
      </c>
      <c r="J583" s="14">
        <v>0.3450110414175</v>
      </c>
      <c r="K583" s="14">
        <v>0.30296832314768002</v>
      </c>
      <c r="L583" s="14">
        <v>0.30171436708973598</v>
      </c>
      <c r="M583" s="14"/>
      <c r="N583" s="14">
        <v>0.32377745445316602</v>
      </c>
      <c r="O583" s="14">
        <v>0.31954667461886999</v>
      </c>
      <c r="P583" s="14">
        <v>0.339893924513885</v>
      </c>
      <c r="Q583" s="14">
        <v>0.32189172666090998</v>
      </c>
      <c r="R583" s="14"/>
      <c r="S583" s="14">
        <v>0.324695876664717</v>
      </c>
      <c r="T583" s="14">
        <v>0.40061938109109402</v>
      </c>
      <c r="U583" s="14">
        <v>0.24984877671230801</v>
      </c>
      <c r="V583" s="14"/>
      <c r="W583" s="14">
        <v>0.41237461355021998</v>
      </c>
      <c r="X583" s="14">
        <v>0.29787159470410202</v>
      </c>
      <c r="Y583" s="14">
        <v>0.220690340451065</v>
      </c>
      <c r="Z583" s="14"/>
      <c r="AA583" s="14">
        <v>0.146318070251266</v>
      </c>
      <c r="AB583" s="14">
        <v>0.30393566761496499</v>
      </c>
      <c r="AC583" s="14">
        <v>0.29970521441876302</v>
      </c>
      <c r="AD583" s="14">
        <v>0.27124450170907699</v>
      </c>
      <c r="AE583" s="14">
        <v>0.32063774127035899</v>
      </c>
      <c r="AF583" s="14">
        <v>0.30182288726946099</v>
      </c>
      <c r="AG583" s="14">
        <v>0.45063007371643199</v>
      </c>
      <c r="AH583" s="14">
        <v>0.45601368066652698</v>
      </c>
      <c r="AI583" s="14">
        <v>0.385179477166122</v>
      </c>
      <c r="AJ583" s="14">
        <v>0.31915164706330201</v>
      </c>
      <c r="AK583" s="14">
        <v>0.27614926975480802</v>
      </c>
      <c r="AL583" s="14">
        <v>0.372068349340129</v>
      </c>
      <c r="AM583" s="14"/>
      <c r="AN583" s="14">
        <v>0.34723940974684298</v>
      </c>
      <c r="AO583" s="14">
        <v>0.317660817017346</v>
      </c>
      <c r="AP583" s="14"/>
      <c r="AQ583" s="14">
        <v>0.28056152264275003</v>
      </c>
      <c r="AR583" s="14">
        <v>0.336988685527221</v>
      </c>
      <c r="AS583" s="14"/>
      <c r="AT583" s="14">
        <v>0.25949129510035102</v>
      </c>
      <c r="AU583" s="14">
        <v>0.28221032244006999</v>
      </c>
      <c r="AV583" s="14">
        <v>0.43505717020785001</v>
      </c>
      <c r="AW583" s="14"/>
      <c r="AX583" s="14">
        <v>0.37313277207613399</v>
      </c>
    </row>
    <row r="584" spans="2:50" x14ac:dyDescent="0.3">
      <c r="B584" t="s">
        <v>180</v>
      </c>
      <c r="C584" s="14">
        <v>0.29623207503294902</v>
      </c>
      <c r="D584" s="14">
        <v>0.239165706979693</v>
      </c>
      <c r="E584" s="14">
        <v>0.34812302479565799</v>
      </c>
      <c r="F584" s="14"/>
      <c r="G584" s="14">
        <v>0.33361595961179302</v>
      </c>
      <c r="H584" s="14">
        <v>0.30458696718620398</v>
      </c>
      <c r="I584" s="14">
        <v>0.32696491096894897</v>
      </c>
      <c r="J584" s="14">
        <v>0.24509087282960099</v>
      </c>
      <c r="K584" s="14">
        <v>0.28387123879919801</v>
      </c>
      <c r="L584" s="14">
        <v>0.29249719451006601</v>
      </c>
      <c r="M584" s="14"/>
      <c r="N584" s="14">
        <v>0.294521906361217</v>
      </c>
      <c r="O584" s="14">
        <v>0.26056265412665403</v>
      </c>
      <c r="P584" s="14">
        <v>0.31717741682964101</v>
      </c>
      <c r="Q584" s="14">
        <v>0.30175489279184498</v>
      </c>
      <c r="R584" s="14"/>
      <c r="S584" s="14">
        <v>0.33390000406072501</v>
      </c>
      <c r="T584" s="14">
        <v>0.241469325253304</v>
      </c>
      <c r="U584" s="14">
        <v>0.329823800157383</v>
      </c>
      <c r="V584" s="14"/>
      <c r="W584" s="14">
        <v>0.241523813661948</v>
      </c>
      <c r="X584" s="14">
        <v>0.35216213015966003</v>
      </c>
      <c r="Y584" s="14">
        <v>0.27556012484586301</v>
      </c>
      <c r="Z584" s="14"/>
      <c r="AA584" s="14">
        <v>0.309240236555545</v>
      </c>
      <c r="AB584" s="14">
        <v>0.258205649922712</v>
      </c>
      <c r="AC584" s="14">
        <v>0.32231947904339298</v>
      </c>
      <c r="AD584" s="14">
        <v>0.32908716127252302</v>
      </c>
      <c r="AE584" s="14">
        <v>0.30918343536350701</v>
      </c>
      <c r="AF584" s="14">
        <v>0.26397085732167302</v>
      </c>
      <c r="AG584" s="14">
        <v>0.25829855304747101</v>
      </c>
      <c r="AH584" s="14">
        <v>0.28778448564470299</v>
      </c>
      <c r="AI584" s="14">
        <v>0.34243967355097699</v>
      </c>
      <c r="AJ584" s="14">
        <v>0.383414580905163</v>
      </c>
      <c r="AK584" s="14">
        <v>0.16090616893780299</v>
      </c>
      <c r="AL584" s="14">
        <v>0.14275257505001801</v>
      </c>
      <c r="AM584" s="14"/>
      <c r="AN584" s="14">
        <v>0.29608942813885603</v>
      </c>
      <c r="AO584" s="14">
        <v>0.29629101037703098</v>
      </c>
      <c r="AP584" s="14"/>
      <c r="AQ584" s="14">
        <v>0.34208909194537301</v>
      </c>
      <c r="AR584" s="14">
        <v>0.28552623163708302</v>
      </c>
      <c r="AS584" s="14"/>
      <c r="AT584" s="14">
        <v>0.43966147006795098</v>
      </c>
      <c r="AU584" s="14">
        <v>0.28873574765946802</v>
      </c>
      <c r="AV584" s="14">
        <v>0.23677978095677699</v>
      </c>
      <c r="AW584" s="14"/>
      <c r="AX584" s="14">
        <v>0.26291580104072299</v>
      </c>
    </row>
    <row r="585" spans="2:50" x14ac:dyDescent="0.3">
      <c r="B585" t="s">
        <v>108</v>
      </c>
      <c r="C585" s="14">
        <v>3.00764510076129E-2</v>
      </c>
      <c r="D585" s="14">
        <v>0.160528603256713</v>
      </c>
      <c r="E585" s="14">
        <v>-8.8818519276116906E-2</v>
      </c>
      <c r="F585" s="14"/>
      <c r="G585" s="14">
        <v>-7.4147335703927203E-2</v>
      </c>
      <c r="H585" s="14">
        <v>7.8166026074261694E-2</v>
      </c>
      <c r="I585" s="14">
        <v>2.3820534622570701E-2</v>
      </c>
      <c r="J585" s="14">
        <v>9.9920168587898997E-2</v>
      </c>
      <c r="K585" s="14">
        <v>1.9097084348482399E-2</v>
      </c>
      <c r="L585" s="14">
        <v>9.2171725796700299E-3</v>
      </c>
      <c r="M585" s="14"/>
      <c r="N585" s="14">
        <v>2.92555480919484E-2</v>
      </c>
      <c r="O585" s="14">
        <v>5.8984020492216398E-2</v>
      </c>
      <c r="P585" s="14">
        <v>2.2716507684243398E-2</v>
      </c>
      <c r="Q585" s="14">
        <v>2.0136833869065E-2</v>
      </c>
      <c r="R585" s="14"/>
      <c r="S585" s="14">
        <v>-9.2041273960076202E-3</v>
      </c>
      <c r="T585" s="14">
        <v>0.15915005583778999</v>
      </c>
      <c r="U585" s="14">
        <v>-7.9975023445075094E-2</v>
      </c>
      <c r="V585" s="14"/>
      <c r="W585" s="14">
        <v>0.17085079988827101</v>
      </c>
      <c r="X585" s="14">
        <v>-5.42905354555588E-2</v>
      </c>
      <c r="Y585" s="14">
        <v>-5.4869784394798303E-2</v>
      </c>
      <c r="Z585" s="14"/>
      <c r="AA585" s="14">
        <v>-0.162922166304278</v>
      </c>
      <c r="AB585" s="14">
        <v>4.5730017692252399E-2</v>
      </c>
      <c r="AC585" s="14">
        <v>-2.2614264624629801E-2</v>
      </c>
      <c r="AD585" s="14">
        <v>-5.7842659563446398E-2</v>
      </c>
      <c r="AE585" s="14">
        <v>1.14543059068521E-2</v>
      </c>
      <c r="AF585" s="14">
        <v>3.7852029947787497E-2</v>
      </c>
      <c r="AG585" s="14">
        <v>0.192331520668961</v>
      </c>
      <c r="AH585" s="14">
        <v>0.16822919502182401</v>
      </c>
      <c r="AI585" s="14">
        <v>4.2739803615144803E-2</v>
      </c>
      <c r="AJ585" s="14">
        <v>-6.4262933841861006E-2</v>
      </c>
      <c r="AK585" s="14">
        <v>0.11524310081700501</v>
      </c>
      <c r="AL585" s="14">
        <v>0.22931577429011199</v>
      </c>
      <c r="AM585" s="14"/>
      <c r="AN585" s="14">
        <v>5.1149981607987102E-2</v>
      </c>
      <c r="AO585" s="14">
        <v>2.1369806640315101E-2</v>
      </c>
      <c r="AP585" s="14"/>
      <c r="AQ585" s="14">
        <v>-6.1527569302623E-2</v>
      </c>
      <c r="AR585" s="14">
        <v>5.1462453890137802E-2</v>
      </c>
      <c r="AS585" s="14"/>
      <c r="AT585" s="14">
        <v>-0.18017017496759999</v>
      </c>
      <c r="AU585" s="14">
        <v>-6.5254252193983602E-3</v>
      </c>
      <c r="AV585" s="14">
        <v>0.19827738925107199</v>
      </c>
      <c r="AW585" s="14"/>
      <c r="AX585" s="14">
        <v>0.110216971035411</v>
      </c>
    </row>
    <row r="586" spans="2:50" x14ac:dyDescent="0.3"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</row>
    <row r="587" spans="2:50" x14ac:dyDescent="0.3">
      <c r="B587" s="6" t="s">
        <v>259</v>
      </c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</row>
    <row r="588" spans="2:50" x14ac:dyDescent="0.3">
      <c r="B588" s="24" t="s">
        <v>82</v>
      </c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</row>
    <row r="589" spans="2:50" x14ac:dyDescent="0.3">
      <c r="B589" t="s">
        <v>175</v>
      </c>
      <c r="C589" s="14">
        <v>0.11477346253148001</v>
      </c>
      <c r="D589" s="14">
        <v>0.14900599301345899</v>
      </c>
      <c r="E589" s="14">
        <v>8.3220412066999705E-2</v>
      </c>
      <c r="F589" s="14"/>
      <c r="G589" s="14">
        <v>0.116958182424918</v>
      </c>
      <c r="H589" s="14">
        <v>0.170193579031584</v>
      </c>
      <c r="I589" s="14">
        <v>0.14612975116920299</v>
      </c>
      <c r="J589" s="14">
        <v>0.11758517399901</v>
      </c>
      <c r="K589" s="14">
        <v>7.9206692592628095E-2</v>
      </c>
      <c r="L589" s="14">
        <v>6.8042175948306097E-2</v>
      </c>
      <c r="M589" s="14"/>
      <c r="N589" s="14">
        <v>0.12914293874353799</v>
      </c>
      <c r="O589" s="14">
        <v>0.10059171462876799</v>
      </c>
      <c r="P589" s="14">
        <v>0.133409928810406</v>
      </c>
      <c r="Q589" s="14">
        <v>0.10295860334847901</v>
      </c>
      <c r="R589" s="14"/>
      <c r="S589" s="14">
        <v>0.122318426926647</v>
      </c>
      <c r="T589" s="14">
        <v>0.13850644315508101</v>
      </c>
      <c r="U589" s="14">
        <v>7.6976386087708404E-2</v>
      </c>
      <c r="V589" s="14"/>
      <c r="W589" s="14">
        <v>0.166727978631486</v>
      </c>
      <c r="X589" s="14">
        <v>9.6451921363944093E-2</v>
      </c>
      <c r="Y589" s="14">
        <v>5.6784914680790402E-2</v>
      </c>
      <c r="Z589" s="14"/>
      <c r="AA589" s="14">
        <v>7.8755397667391994E-2</v>
      </c>
      <c r="AB589" s="14">
        <v>0.136701633204275</v>
      </c>
      <c r="AC589" s="14">
        <v>9.0869440802573101E-2</v>
      </c>
      <c r="AD589" s="14">
        <v>0.104404776135493</v>
      </c>
      <c r="AE589" s="14">
        <v>8.2104807277618999E-2</v>
      </c>
      <c r="AF589" s="14">
        <v>0.113024279512871</v>
      </c>
      <c r="AG589" s="14">
        <v>0.15199658224007301</v>
      </c>
      <c r="AH589" s="14">
        <v>0.17819140809873801</v>
      </c>
      <c r="AI589" s="14">
        <v>0.17449231573606999</v>
      </c>
      <c r="AJ589" s="14">
        <v>7.2347732288654903E-2</v>
      </c>
      <c r="AK589" s="14">
        <v>9.69114450701897E-2</v>
      </c>
      <c r="AL589" s="14">
        <v>0</v>
      </c>
      <c r="AM589" s="14"/>
      <c r="AN589" s="14">
        <v>0.119015570763428</v>
      </c>
      <c r="AO589" s="14">
        <v>0.113020812325705</v>
      </c>
      <c r="AP589" s="14"/>
      <c r="AQ589" s="14">
        <v>8.0307860918547705E-2</v>
      </c>
      <c r="AR589" s="14">
        <v>0.122819850156672</v>
      </c>
      <c r="AS589" s="14"/>
      <c r="AT589" s="14">
        <v>8.60444194694686E-2</v>
      </c>
      <c r="AU589" s="14">
        <v>9.3876726961517901E-2</v>
      </c>
      <c r="AV589" s="14">
        <v>0.16274214701182599</v>
      </c>
      <c r="AW589" s="14"/>
      <c r="AX589" s="14">
        <v>0.209122573838743</v>
      </c>
    </row>
    <row r="590" spans="2:50" x14ac:dyDescent="0.3">
      <c r="B590" t="s">
        <v>200</v>
      </c>
      <c r="C590" s="14">
        <v>0.258554349788511</v>
      </c>
      <c r="D590" s="14">
        <v>0.29447269456000502</v>
      </c>
      <c r="E590" s="14">
        <v>0.22552715415705199</v>
      </c>
      <c r="F590" s="14"/>
      <c r="G590" s="14">
        <v>0.186657461040516</v>
      </c>
      <c r="H590" s="14">
        <v>0.256613926717501</v>
      </c>
      <c r="I590" s="14">
        <v>0.249374484510091</v>
      </c>
      <c r="J590" s="14">
        <v>0.254126939153065</v>
      </c>
      <c r="K590" s="14">
        <v>0.28572204362820502</v>
      </c>
      <c r="L590" s="14">
        <v>0.29029975670441999</v>
      </c>
      <c r="M590" s="14"/>
      <c r="N590" s="14">
        <v>0.24541482819701299</v>
      </c>
      <c r="O590" s="14">
        <v>0.290895361455284</v>
      </c>
      <c r="P590" s="14">
        <v>0.25787791729137499</v>
      </c>
      <c r="Q590" s="14">
        <v>0.24804824832111799</v>
      </c>
      <c r="R590" s="14"/>
      <c r="S590" s="14">
        <v>0.24399154303125101</v>
      </c>
      <c r="T590" s="14">
        <v>0.33112249535759603</v>
      </c>
      <c r="U590" s="14">
        <v>0.21306873630616999</v>
      </c>
      <c r="V590" s="14"/>
      <c r="W590" s="14">
        <v>0.32547396783307397</v>
      </c>
      <c r="X590" s="14">
        <v>0.24212126036311299</v>
      </c>
      <c r="Y590" s="14">
        <v>0.172275264385504</v>
      </c>
      <c r="Z590" s="14"/>
      <c r="AA590" s="14">
        <v>0.111340717597738</v>
      </c>
      <c r="AB590" s="14">
        <v>0.19286994709100699</v>
      </c>
      <c r="AC590" s="14">
        <v>0.207262871920773</v>
      </c>
      <c r="AD590" s="14">
        <v>0.22549552560498901</v>
      </c>
      <c r="AE590" s="14">
        <v>0.30961335756374397</v>
      </c>
      <c r="AF590" s="14">
        <v>0.256747250497533</v>
      </c>
      <c r="AG590" s="14">
        <v>0.34848421740977897</v>
      </c>
      <c r="AH590" s="14">
        <v>0.31859679287356901</v>
      </c>
      <c r="AI590" s="14">
        <v>0.21392125079444299</v>
      </c>
      <c r="AJ590" s="14">
        <v>0.24250227491135101</v>
      </c>
      <c r="AK590" s="14">
        <v>0.30135690096841899</v>
      </c>
      <c r="AL590" s="14">
        <v>0.372068349340129</v>
      </c>
      <c r="AM590" s="14"/>
      <c r="AN590" s="14">
        <v>0.28484081322097499</v>
      </c>
      <c r="AO590" s="14">
        <v>0.24769395372481701</v>
      </c>
      <c r="AP590" s="14"/>
      <c r="AQ590" s="14">
        <v>0.27224254731772501</v>
      </c>
      <c r="AR590" s="14">
        <v>0.255358684021605</v>
      </c>
      <c r="AS590" s="14"/>
      <c r="AT590" s="14">
        <v>0.21545873311077199</v>
      </c>
      <c r="AU590" s="14">
        <v>0.22673730806367201</v>
      </c>
      <c r="AV590" s="14">
        <v>0.33904002632708502</v>
      </c>
      <c r="AW590" s="14"/>
      <c r="AX590" s="14">
        <v>0.243211783438635</v>
      </c>
    </row>
    <row r="591" spans="2:50" x14ac:dyDescent="0.3">
      <c r="B591" t="s">
        <v>201</v>
      </c>
      <c r="C591" s="14">
        <v>0.25759398368930903</v>
      </c>
      <c r="D591" s="14">
        <v>0.266245319533707</v>
      </c>
      <c r="E591" s="14">
        <v>0.25016452025002101</v>
      </c>
      <c r="F591" s="14"/>
      <c r="G591" s="14">
        <v>0.30141728079670899</v>
      </c>
      <c r="H591" s="14">
        <v>0.22202907045109899</v>
      </c>
      <c r="I591" s="14">
        <v>0.22810471388532899</v>
      </c>
      <c r="J591" s="14">
        <v>0.25046426747190798</v>
      </c>
      <c r="K591" s="14">
        <v>0.28588996288520502</v>
      </c>
      <c r="L591" s="14">
        <v>0.26883452067556202</v>
      </c>
      <c r="M591" s="14"/>
      <c r="N591" s="14">
        <v>0.254733568230745</v>
      </c>
      <c r="O591" s="14">
        <v>0.26754024299339602</v>
      </c>
      <c r="P591" s="14">
        <v>0.232944586350703</v>
      </c>
      <c r="Q591" s="14">
        <v>0.27032559552413798</v>
      </c>
      <c r="R591" s="14"/>
      <c r="S591" s="14">
        <v>0.243338125740344</v>
      </c>
      <c r="T591" s="14">
        <v>0.23246765683554599</v>
      </c>
      <c r="U591" s="14">
        <v>0.31363283083272298</v>
      </c>
      <c r="V591" s="14"/>
      <c r="W591" s="14">
        <v>0.236734108149389</v>
      </c>
      <c r="X591" s="14">
        <v>0.25269391556599902</v>
      </c>
      <c r="Y591" s="14">
        <v>0.32370447661726498</v>
      </c>
      <c r="Z591" s="14"/>
      <c r="AA591" s="14">
        <v>0.35069669018903799</v>
      </c>
      <c r="AB591" s="14">
        <v>0.249595393616412</v>
      </c>
      <c r="AC591" s="14">
        <v>0.233317987909191</v>
      </c>
      <c r="AD591" s="14">
        <v>0.28054427299822199</v>
      </c>
      <c r="AE591" s="14">
        <v>0.22649803012056099</v>
      </c>
      <c r="AF591" s="14">
        <v>0.27016201732839001</v>
      </c>
      <c r="AG591" s="14">
        <v>0.235337853514554</v>
      </c>
      <c r="AH591" s="14">
        <v>0.24812184041753099</v>
      </c>
      <c r="AI591" s="14">
        <v>0.29271658946124601</v>
      </c>
      <c r="AJ591" s="14">
        <v>0.31150172784792202</v>
      </c>
      <c r="AK591" s="14">
        <v>0.44802257196025602</v>
      </c>
      <c r="AL591" s="14">
        <v>0.24215602804948899</v>
      </c>
      <c r="AM591" s="14"/>
      <c r="AN591" s="14">
        <v>0.243697522782476</v>
      </c>
      <c r="AO591" s="14">
        <v>0.26333538247882599</v>
      </c>
      <c r="AP591" s="14"/>
      <c r="AQ591" s="14">
        <v>0.25799764354398302</v>
      </c>
      <c r="AR591" s="14">
        <v>0.25749974469426901</v>
      </c>
      <c r="AS591" s="14"/>
      <c r="AT591" s="14">
        <v>0.22876170623744199</v>
      </c>
      <c r="AU591" s="14">
        <v>0.28443995314252701</v>
      </c>
      <c r="AV591" s="14">
        <v>0.247988914945066</v>
      </c>
      <c r="AW591" s="14"/>
      <c r="AX591" s="14">
        <v>0.25493021468597898</v>
      </c>
    </row>
    <row r="592" spans="2:50" x14ac:dyDescent="0.3">
      <c r="B592" t="s">
        <v>202</v>
      </c>
      <c r="C592" s="14">
        <v>0.17278556854413199</v>
      </c>
      <c r="D592" s="14">
        <v>0.13835096941828001</v>
      </c>
      <c r="E592" s="14">
        <v>0.20453676700314899</v>
      </c>
      <c r="F592" s="14"/>
      <c r="G592" s="14">
        <v>0.16991330770504101</v>
      </c>
      <c r="H592" s="14">
        <v>0.163075134322858</v>
      </c>
      <c r="I592" s="14">
        <v>0.17090800515649099</v>
      </c>
      <c r="J592" s="14">
        <v>0.161268567979896</v>
      </c>
      <c r="K592" s="14">
        <v>0.170805079139422</v>
      </c>
      <c r="L592" s="14">
        <v>0.19436299725669201</v>
      </c>
      <c r="M592" s="14"/>
      <c r="N592" s="14">
        <v>0.160205429754117</v>
      </c>
      <c r="O592" s="14">
        <v>0.15328689244267499</v>
      </c>
      <c r="P592" s="14">
        <v>0.17950362620128299</v>
      </c>
      <c r="Q592" s="14">
        <v>0.18445321350461399</v>
      </c>
      <c r="R592" s="14"/>
      <c r="S592" s="14">
        <v>0.197032818686564</v>
      </c>
      <c r="T592" s="14">
        <v>0.14898866264584701</v>
      </c>
      <c r="U592" s="14">
        <v>0.18027259000655399</v>
      </c>
      <c r="V592" s="14"/>
      <c r="W592" s="14">
        <v>0.13813723584352</v>
      </c>
      <c r="X592" s="14">
        <v>0.20437150684460501</v>
      </c>
      <c r="Y592" s="14">
        <v>0.15566546574892801</v>
      </c>
      <c r="Z592" s="14"/>
      <c r="AA592" s="14">
        <v>9.4722288383000799E-2</v>
      </c>
      <c r="AB592" s="14">
        <v>0.15806155005971001</v>
      </c>
      <c r="AC592" s="14">
        <v>0.22261111105421999</v>
      </c>
      <c r="AD592" s="14">
        <v>0.18705301337151201</v>
      </c>
      <c r="AE592" s="14">
        <v>0.18670265557511401</v>
      </c>
      <c r="AF592" s="14">
        <v>0.15847696697562</v>
      </c>
      <c r="AG592" s="14">
        <v>0.15558904274788499</v>
      </c>
      <c r="AH592" s="14">
        <v>0.168677883252248</v>
      </c>
      <c r="AI592" s="14">
        <v>9.4068923954519004E-2</v>
      </c>
      <c r="AJ592" s="14">
        <v>0.239398536968981</v>
      </c>
      <c r="AK592" s="14">
        <v>0</v>
      </c>
      <c r="AL592" s="14">
        <v>0.26458454325240799</v>
      </c>
      <c r="AM592" s="14"/>
      <c r="AN592" s="14">
        <v>0.181751309147614</v>
      </c>
      <c r="AO592" s="14">
        <v>0.16908132380203</v>
      </c>
      <c r="AP592" s="14"/>
      <c r="AQ592" s="14">
        <v>0.19269185493791499</v>
      </c>
      <c r="AR592" s="14">
        <v>0.16813821904182699</v>
      </c>
      <c r="AS592" s="14"/>
      <c r="AT592" s="14">
        <v>0.24088652313977499</v>
      </c>
      <c r="AU592" s="14">
        <v>0.18433981469282201</v>
      </c>
      <c r="AV592" s="14">
        <v>0.135976504977113</v>
      </c>
      <c r="AW592" s="14"/>
      <c r="AX592" s="14">
        <v>0.136792635067952</v>
      </c>
    </row>
    <row r="593" spans="2:50" x14ac:dyDescent="0.3">
      <c r="B593" t="s">
        <v>178</v>
      </c>
      <c r="C593" s="14">
        <v>0.105537459888273</v>
      </c>
      <c r="D593" s="14">
        <v>8.9225678808320302E-2</v>
      </c>
      <c r="E593" s="14">
        <v>0.12081257759581</v>
      </c>
      <c r="F593" s="14"/>
      <c r="G593" s="14">
        <v>0.132888569467876</v>
      </c>
      <c r="H593" s="14">
        <v>0.108907580120991</v>
      </c>
      <c r="I593" s="14">
        <v>0.12364515530013501</v>
      </c>
      <c r="J593" s="14">
        <v>0.107506833954558</v>
      </c>
      <c r="K593" s="14">
        <v>8.5112400564815796E-2</v>
      </c>
      <c r="L593" s="14">
        <v>8.7614345039530597E-2</v>
      </c>
      <c r="M593" s="14"/>
      <c r="N593" s="14">
        <v>0.12813162136072501</v>
      </c>
      <c r="O593" s="14">
        <v>9.0498578843805202E-2</v>
      </c>
      <c r="P593" s="14">
        <v>0.113162804760557</v>
      </c>
      <c r="Q593" s="14">
        <v>9.7766423032131594E-2</v>
      </c>
      <c r="R593" s="14"/>
      <c r="S593" s="14">
        <v>0.12657608569141299</v>
      </c>
      <c r="T593" s="14">
        <v>7.4790639244012594E-2</v>
      </c>
      <c r="U593" s="14">
        <v>0.115494725762122</v>
      </c>
      <c r="V593" s="14"/>
      <c r="W593" s="14">
        <v>6.8677731589672594E-2</v>
      </c>
      <c r="X593" s="14">
        <v>0.13578656339497799</v>
      </c>
      <c r="Y593" s="14">
        <v>0.12832068448992401</v>
      </c>
      <c r="Z593" s="14"/>
      <c r="AA593" s="14">
        <v>0.14245620005946799</v>
      </c>
      <c r="AB593" s="14">
        <v>0.110830768321109</v>
      </c>
      <c r="AC593" s="14">
        <v>0.12539975181145199</v>
      </c>
      <c r="AD593" s="14">
        <v>9.3872753913077006E-2</v>
      </c>
      <c r="AE593" s="14">
        <v>0.12905648374366499</v>
      </c>
      <c r="AF593" s="14">
        <v>9.2910547583270095E-2</v>
      </c>
      <c r="AG593" s="14">
        <v>7.7267463795734098E-2</v>
      </c>
      <c r="AH593" s="14">
        <v>8.6412075357913301E-2</v>
      </c>
      <c r="AI593" s="14">
        <v>0.21248573845212801</v>
      </c>
      <c r="AJ593" s="14">
        <v>0.114809066539053</v>
      </c>
      <c r="AK593" s="14">
        <v>0</v>
      </c>
      <c r="AL593" s="14">
        <v>0</v>
      </c>
      <c r="AM593" s="14"/>
      <c r="AN593" s="14">
        <v>9.9541958595353905E-2</v>
      </c>
      <c r="AO593" s="14">
        <v>0.10801453402222</v>
      </c>
      <c r="AP593" s="14"/>
      <c r="AQ593" s="14">
        <v>0.12522694362508999</v>
      </c>
      <c r="AR593" s="14">
        <v>0.100940725437919</v>
      </c>
      <c r="AS593" s="14"/>
      <c r="AT593" s="14">
        <v>0.17373989153181699</v>
      </c>
      <c r="AU593" s="14">
        <v>0.115420918348906</v>
      </c>
      <c r="AV593" s="14">
        <v>6.1254255116614899E-2</v>
      </c>
      <c r="AW593" s="14"/>
      <c r="AX593" s="14">
        <v>8.0210023459581101E-2</v>
      </c>
    </row>
    <row r="594" spans="2:50" x14ac:dyDescent="0.3">
      <c r="B594" t="s">
        <v>79</v>
      </c>
      <c r="C594" s="14">
        <v>9.0755175558296194E-2</v>
      </c>
      <c r="D594" s="14">
        <v>6.2699344666229201E-2</v>
      </c>
      <c r="E594" s="14">
        <v>0.115738568926968</v>
      </c>
      <c r="F594" s="14"/>
      <c r="G594" s="14">
        <v>9.2165198564940903E-2</v>
      </c>
      <c r="H594" s="14">
        <v>7.9180709355966397E-2</v>
      </c>
      <c r="I594" s="14">
        <v>8.1837889978751993E-2</v>
      </c>
      <c r="J594" s="14">
        <v>0.109048217441563</v>
      </c>
      <c r="K594" s="14">
        <v>9.3263821189724205E-2</v>
      </c>
      <c r="L594" s="14">
        <v>9.0846204375489598E-2</v>
      </c>
      <c r="M594" s="14"/>
      <c r="N594" s="14">
        <v>8.2371613713861994E-2</v>
      </c>
      <c r="O594" s="14">
        <v>9.7187209636071206E-2</v>
      </c>
      <c r="P594" s="14">
        <v>8.3101136585675695E-2</v>
      </c>
      <c r="Q594" s="14">
        <v>9.6447916269520095E-2</v>
      </c>
      <c r="R594" s="14"/>
      <c r="S594" s="14">
        <v>6.6742999923781798E-2</v>
      </c>
      <c r="T594" s="14">
        <v>7.4124102761917804E-2</v>
      </c>
      <c r="U594" s="14">
        <v>0.10055473100472299</v>
      </c>
      <c r="V594" s="14"/>
      <c r="W594" s="14">
        <v>6.4248977952858902E-2</v>
      </c>
      <c r="X594" s="14">
        <v>6.8574832467360097E-2</v>
      </c>
      <c r="Y594" s="14">
        <v>0.16324919407758801</v>
      </c>
      <c r="Z594" s="14"/>
      <c r="AA594" s="14">
        <v>0.222028706103364</v>
      </c>
      <c r="AB594" s="14">
        <v>0.15194070770748799</v>
      </c>
      <c r="AC594" s="14">
        <v>0.12053883650178999</v>
      </c>
      <c r="AD594" s="14">
        <v>0.108629657976708</v>
      </c>
      <c r="AE594" s="14">
        <v>6.6024665719296396E-2</v>
      </c>
      <c r="AF594" s="14">
        <v>0.10867893810231601</v>
      </c>
      <c r="AG594" s="14">
        <v>3.1324840291974902E-2</v>
      </c>
      <c r="AH594" s="14">
        <v>0</v>
      </c>
      <c r="AI594" s="14">
        <v>1.23151816015929E-2</v>
      </c>
      <c r="AJ594" s="14">
        <v>1.9440661444038498E-2</v>
      </c>
      <c r="AK594" s="14">
        <v>0.153709082001136</v>
      </c>
      <c r="AL594" s="14">
        <v>0.121191079357974</v>
      </c>
      <c r="AM594" s="14"/>
      <c r="AN594" s="14">
        <v>7.1152825490153504E-2</v>
      </c>
      <c r="AO594" s="14">
        <v>9.8853993646403598E-2</v>
      </c>
      <c r="AP594" s="14"/>
      <c r="AQ594" s="14">
        <v>7.1533149656738307E-2</v>
      </c>
      <c r="AR594" s="14">
        <v>9.5242776647707694E-2</v>
      </c>
      <c r="AS594" s="14"/>
      <c r="AT594" s="14">
        <v>5.5108726510724501E-2</v>
      </c>
      <c r="AU594" s="14">
        <v>9.5185278790556299E-2</v>
      </c>
      <c r="AV594" s="14">
        <v>5.2998151622296E-2</v>
      </c>
      <c r="AW594" s="14"/>
      <c r="AX594" s="14">
        <v>7.5732769509110398E-2</v>
      </c>
    </row>
    <row r="595" spans="2:50" x14ac:dyDescent="0.3">
      <c r="B595" t="s">
        <v>179</v>
      </c>
      <c r="C595" s="14">
        <v>0.37332781231999101</v>
      </c>
      <c r="D595" s="14">
        <v>0.44347868757346298</v>
      </c>
      <c r="E595" s="14">
        <v>0.30874756622405197</v>
      </c>
      <c r="F595" s="14"/>
      <c r="G595" s="14">
        <v>0.30361564346543402</v>
      </c>
      <c r="H595" s="14">
        <v>0.42680750574908499</v>
      </c>
      <c r="I595" s="14">
        <v>0.39550423567929299</v>
      </c>
      <c r="J595" s="14">
        <v>0.37171211315207497</v>
      </c>
      <c r="K595" s="14">
        <v>0.36492873622083299</v>
      </c>
      <c r="L595" s="14">
        <v>0.35834193265272601</v>
      </c>
      <c r="M595" s="14"/>
      <c r="N595" s="14">
        <v>0.37455776694055098</v>
      </c>
      <c r="O595" s="14">
        <v>0.39148707608405198</v>
      </c>
      <c r="P595" s="14">
        <v>0.39128784610178102</v>
      </c>
      <c r="Q595" s="14">
        <v>0.351006851669597</v>
      </c>
      <c r="R595" s="14"/>
      <c r="S595" s="14">
        <v>0.366309969957897</v>
      </c>
      <c r="T595" s="14">
        <v>0.46962893851267701</v>
      </c>
      <c r="U595" s="14">
        <v>0.29004512239387797</v>
      </c>
      <c r="V595" s="14"/>
      <c r="W595" s="14">
        <v>0.49220194646456</v>
      </c>
      <c r="X595" s="14">
        <v>0.33857318172705703</v>
      </c>
      <c r="Y595" s="14">
        <v>0.229060179066295</v>
      </c>
      <c r="Z595" s="14"/>
      <c r="AA595" s="14">
        <v>0.19009611526513001</v>
      </c>
      <c r="AB595" s="14">
        <v>0.329571580295281</v>
      </c>
      <c r="AC595" s="14">
        <v>0.298132312723346</v>
      </c>
      <c r="AD595" s="14">
        <v>0.32990030174048202</v>
      </c>
      <c r="AE595" s="14">
        <v>0.39171816484136301</v>
      </c>
      <c r="AF595" s="14">
        <v>0.36977153001040403</v>
      </c>
      <c r="AG595" s="14">
        <v>0.50048079964985204</v>
      </c>
      <c r="AH595" s="14">
        <v>0.49678820097230703</v>
      </c>
      <c r="AI595" s="14">
        <v>0.38841356653051301</v>
      </c>
      <c r="AJ595" s="14">
        <v>0.314850007200006</v>
      </c>
      <c r="AK595" s="14">
        <v>0.398268346038609</v>
      </c>
      <c r="AL595" s="14">
        <v>0.372068349340129</v>
      </c>
      <c r="AM595" s="14"/>
      <c r="AN595" s="14">
        <v>0.40385638398440299</v>
      </c>
      <c r="AO595" s="14">
        <v>0.360714766050521</v>
      </c>
      <c r="AP595" s="14"/>
      <c r="AQ595" s="14">
        <v>0.35255040823627298</v>
      </c>
      <c r="AR595" s="14">
        <v>0.37817853417827701</v>
      </c>
      <c r="AS595" s="14"/>
      <c r="AT595" s="14">
        <v>0.30150315258024102</v>
      </c>
      <c r="AU595" s="14">
        <v>0.32061403502518998</v>
      </c>
      <c r="AV595" s="14">
        <v>0.50178217333890995</v>
      </c>
      <c r="AW595" s="14"/>
      <c r="AX595" s="14">
        <v>0.45233435727737797</v>
      </c>
    </row>
    <row r="596" spans="2:50" x14ac:dyDescent="0.3">
      <c r="B596" t="s">
        <v>180</v>
      </c>
      <c r="C596" s="14">
        <v>0.27832302843240497</v>
      </c>
      <c r="D596" s="14">
        <v>0.22757664822660101</v>
      </c>
      <c r="E596" s="14">
        <v>0.32534934459895898</v>
      </c>
      <c r="F596" s="14"/>
      <c r="G596" s="14">
        <v>0.30280187717291701</v>
      </c>
      <c r="H596" s="14">
        <v>0.27198271444384903</v>
      </c>
      <c r="I596" s="14">
        <v>0.294553160456626</v>
      </c>
      <c r="J596" s="14">
        <v>0.26877540193445398</v>
      </c>
      <c r="K596" s="14">
        <v>0.25591747970423701</v>
      </c>
      <c r="L596" s="14">
        <v>0.28197734229622201</v>
      </c>
      <c r="M596" s="14"/>
      <c r="N596" s="14">
        <v>0.28833705111484198</v>
      </c>
      <c r="O596" s="14">
        <v>0.24378547128648101</v>
      </c>
      <c r="P596" s="14">
        <v>0.29266643096183997</v>
      </c>
      <c r="Q596" s="14">
        <v>0.28221963653674498</v>
      </c>
      <c r="R596" s="14"/>
      <c r="S596" s="14">
        <v>0.32360890437797701</v>
      </c>
      <c r="T596" s="14">
        <v>0.22377930188985901</v>
      </c>
      <c r="U596" s="14">
        <v>0.29576731576867599</v>
      </c>
      <c r="V596" s="14"/>
      <c r="W596" s="14">
        <v>0.206814967433192</v>
      </c>
      <c r="X596" s="14">
        <v>0.340158070239584</v>
      </c>
      <c r="Y596" s="14">
        <v>0.28398615023885299</v>
      </c>
      <c r="Z596" s="14"/>
      <c r="AA596" s="14">
        <v>0.237178488442468</v>
      </c>
      <c r="AB596" s="14">
        <v>0.26889231838081901</v>
      </c>
      <c r="AC596" s="14">
        <v>0.34801086286567201</v>
      </c>
      <c r="AD596" s="14">
        <v>0.28092576728458901</v>
      </c>
      <c r="AE596" s="14">
        <v>0.31575913931877903</v>
      </c>
      <c r="AF596" s="14">
        <v>0.25138751455889002</v>
      </c>
      <c r="AG596" s="14">
        <v>0.232856506543619</v>
      </c>
      <c r="AH596" s="14">
        <v>0.25508995861016198</v>
      </c>
      <c r="AI596" s="14">
        <v>0.30655466240664703</v>
      </c>
      <c r="AJ596" s="14">
        <v>0.35420760350803399</v>
      </c>
      <c r="AK596" s="14">
        <v>0</v>
      </c>
      <c r="AL596" s="14">
        <v>0.26458454325240799</v>
      </c>
      <c r="AM596" s="14"/>
      <c r="AN596" s="14">
        <v>0.28129326774296798</v>
      </c>
      <c r="AO596" s="14">
        <v>0.277095857824249</v>
      </c>
      <c r="AP596" s="14"/>
      <c r="AQ596" s="14">
        <v>0.31791879856300498</v>
      </c>
      <c r="AR596" s="14">
        <v>0.26907894447974601</v>
      </c>
      <c r="AS596" s="14"/>
      <c r="AT596" s="14">
        <v>0.414626414671593</v>
      </c>
      <c r="AU596" s="14">
        <v>0.29976073304172701</v>
      </c>
      <c r="AV596" s="14">
        <v>0.197230760093728</v>
      </c>
      <c r="AW596" s="14"/>
      <c r="AX596" s="14">
        <v>0.217002658527533</v>
      </c>
    </row>
    <row r="597" spans="2:50" x14ac:dyDescent="0.3">
      <c r="B597" t="s">
        <v>108</v>
      </c>
      <c r="C597" s="14">
        <v>9.5004783887586E-2</v>
      </c>
      <c r="D597" s="14">
        <v>0.215902039346862</v>
      </c>
      <c r="E597" s="14">
        <v>-1.6601778374907099E-2</v>
      </c>
      <c r="F597" s="14"/>
      <c r="G597" s="14">
        <v>8.1376629251722599E-4</v>
      </c>
      <c r="H597" s="14">
        <v>0.15482479130523599</v>
      </c>
      <c r="I597" s="14">
        <v>0.100951075222667</v>
      </c>
      <c r="J597" s="14">
        <v>0.102936711217621</v>
      </c>
      <c r="K597" s="14">
        <v>0.109011256516596</v>
      </c>
      <c r="L597" s="14">
        <v>7.6364590356503295E-2</v>
      </c>
      <c r="M597" s="14"/>
      <c r="N597" s="14">
        <v>8.6220715825708796E-2</v>
      </c>
      <c r="O597" s="14">
        <v>0.147701604797571</v>
      </c>
      <c r="P597" s="14">
        <v>9.8621415139940896E-2</v>
      </c>
      <c r="Q597" s="14">
        <v>6.8787215132851701E-2</v>
      </c>
      <c r="R597" s="14"/>
      <c r="S597" s="14">
        <v>4.2701065579920303E-2</v>
      </c>
      <c r="T597" s="14">
        <v>0.245849636622817</v>
      </c>
      <c r="U597" s="14">
        <v>-5.72219337479729E-3</v>
      </c>
      <c r="V597" s="14"/>
      <c r="W597" s="14">
        <v>0.285386979031368</v>
      </c>
      <c r="X597" s="14">
        <v>-1.5848885125266401E-3</v>
      </c>
      <c r="Y597" s="14">
        <v>-5.4925971172558298E-2</v>
      </c>
      <c r="Z597" s="14"/>
      <c r="AA597" s="14">
        <v>-4.7082373177338703E-2</v>
      </c>
      <c r="AB597" s="14">
        <v>6.0679261914462698E-2</v>
      </c>
      <c r="AC597" s="14">
        <v>-4.9878550142326103E-2</v>
      </c>
      <c r="AD597" s="14">
        <v>4.8974534455893601E-2</v>
      </c>
      <c r="AE597" s="14">
        <v>7.5959025522584794E-2</v>
      </c>
      <c r="AF597" s="14">
        <v>0.118384015451514</v>
      </c>
      <c r="AG597" s="14">
        <v>0.26762429310623198</v>
      </c>
      <c r="AH597" s="14">
        <v>0.24169824236214499</v>
      </c>
      <c r="AI597" s="14">
        <v>8.1858904123865997E-2</v>
      </c>
      <c r="AJ597" s="14">
        <v>-3.9357596308028001E-2</v>
      </c>
      <c r="AK597" s="14">
        <v>0.398268346038609</v>
      </c>
      <c r="AL597" s="14">
        <v>0.107483806087722</v>
      </c>
      <c r="AM597" s="14"/>
      <c r="AN597" s="14">
        <v>0.122563116241435</v>
      </c>
      <c r="AO597" s="14">
        <v>8.3618908226271799E-2</v>
      </c>
      <c r="AP597" s="14"/>
      <c r="AQ597" s="14">
        <v>3.46316096732679E-2</v>
      </c>
      <c r="AR597" s="14">
        <v>0.10909958969852999</v>
      </c>
      <c r="AS597" s="14"/>
      <c r="AT597" s="14">
        <v>-0.113123262091352</v>
      </c>
      <c r="AU597" s="14">
        <v>2.0853301983462299E-2</v>
      </c>
      <c r="AV597" s="14">
        <v>0.30455141324518198</v>
      </c>
      <c r="AW597" s="14"/>
      <c r="AX597" s="14">
        <v>0.235331698749844</v>
      </c>
    </row>
    <row r="598" spans="2:50" x14ac:dyDescent="0.3"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</row>
    <row r="599" spans="2:50" x14ac:dyDescent="0.3">
      <c r="B599" s="6" t="s">
        <v>268</v>
      </c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</row>
    <row r="600" spans="2:50" x14ac:dyDescent="0.3">
      <c r="B600" s="24" t="s">
        <v>82</v>
      </c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</row>
    <row r="601" spans="2:50" x14ac:dyDescent="0.3">
      <c r="B601" t="s">
        <v>175</v>
      </c>
      <c r="C601" s="14">
        <v>0.13427416506966999</v>
      </c>
      <c r="D601" s="14">
        <v>0.181949441668289</v>
      </c>
      <c r="E601" s="14">
        <v>9.0127436891814197E-2</v>
      </c>
      <c r="F601" s="14"/>
      <c r="G601" s="14">
        <v>0.12755792216004999</v>
      </c>
      <c r="H601" s="14">
        <v>0.17112852290541999</v>
      </c>
      <c r="I601" s="14">
        <v>0.17425736151679899</v>
      </c>
      <c r="J601" s="14">
        <v>0.123358195165873</v>
      </c>
      <c r="K601" s="14">
        <v>0.11704485449</v>
      </c>
      <c r="L601" s="14">
        <v>9.7710356341205604E-2</v>
      </c>
      <c r="M601" s="14"/>
      <c r="N601" s="14">
        <v>0.12913164977689801</v>
      </c>
      <c r="O601" s="14">
        <v>9.8381893589471595E-2</v>
      </c>
      <c r="P601" s="14">
        <v>0.17821102381180301</v>
      </c>
      <c r="Q601" s="14">
        <v>0.12598599409863501</v>
      </c>
      <c r="R601" s="14"/>
      <c r="S601" s="14">
        <v>0.15143611405847601</v>
      </c>
      <c r="T601" s="14">
        <v>0.15861332346854001</v>
      </c>
      <c r="U601" s="14">
        <v>8.4527670990607803E-2</v>
      </c>
      <c r="V601" s="14"/>
      <c r="W601" s="14">
        <v>0.16999814898176199</v>
      </c>
      <c r="X601" s="14">
        <v>0.13091172201901499</v>
      </c>
      <c r="Y601" s="14">
        <v>6.8699808943052304E-2</v>
      </c>
      <c r="Z601" s="14"/>
      <c r="AA601" s="14">
        <v>7.0144992121055405E-2</v>
      </c>
      <c r="AB601" s="14">
        <v>0.142430919242995</v>
      </c>
      <c r="AC601" s="14">
        <v>9.2230818439549903E-2</v>
      </c>
      <c r="AD601" s="14">
        <v>0.109874980598084</v>
      </c>
      <c r="AE601" s="14">
        <v>0.11508088196201301</v>
      </c>
      <c r="AF601" s="14">
        <v>0.142177565804669</v>
      </c>
      <c r="AG601" s="14">
        <v>0.20575457353139701</v>
      </c>
      <c r="AH601" s="14">
        <v>0.148724509719941</v>
      </c>
      <c r="AI601" s="14">
        <v>0.201938967417119</v>
      </c>
      <c r="AJ601" s="14">
        <v>0.19238639600930801</v>
      </c>
      <c r="AK601" s="14">
        <v>0.153709082001136</v>
      </c>
      <c r="AL601" s="14">
        <v>0</v>
      </c>
      <c r="AM601" s="14"/>
      <c r="AN601" s="14">
        <v>0.138127506934342</v>
      </c>
      <c r="AO601" s="14">
        <v>0.13268213581374999</v>
      </c>
      <c r="AP601" s="14"/>
      <c r="AQ601" s="14">
        <v>0.10754381611578299</v>
      </c>
      <c r="AR601" s="14">
        <v>0.140514669775061</v>
      </c>
      <c r="AS601" s="14"/>
      <c r="AT601" s="14">
        <v>0.14113940441360601</v>
      </c>
      <c r="AU601" s="14">
        <v>9.7209936098686098E-2</v>
      </c>
      <c r="AV601" s="14">
        <v>0.177207019090558</v>
      </c>
      <c r="AW601" s="14"/>
      <c r="AX601" s="14">
        <v>0.15449236333751101</v>
      </c>
    </row>
    <row r="602" spans="2:50" x14ac:dyDescent="0.3">
      <c r="B602" t="s">
        <v>200</v>
      </c>
      <c r="C602" s="14">
        <v>0.38475235221251902</v>
      </c>
      <c r="D602" s="14">
        <v>0.39950830276611798</v>
      </c>
      <c r="E602" s="14">
        <v>0.37152573363513802</v>
      </c>
      <c r="F602" s="14"/>
      <c r="G602" s="14">
        <v>0.309748672747367</v>
      </c>
      <c r="H602" s="14">
        <v>0.33968967214751999</v>
      </c>
      <c r="I602" s="14">
        <v>0.34263612320897502</v>
      </c>
      <c r="J602" s="14">
        <v>0.41043497051952299</v>
      </c>
      <c r="K602" s="14">
        <v>0.41738894951866601</v>
      </c>
      <c r="L602" s="14">
        <v>0.45319394485191999</v>
      </c>
      <c r="M602" s="14"/>
      <c r="N602" s="14">
        <v>0.38273730803554801</v>
      </c>
      <c r="O602" s="14">
        <v>0.42524039581290002</v>
      </c>
      <c r="P602" s="14">
        <v>0.37249864428996499</v>
      </c>
      <c r="Q602" s="14">
        <v>0.37255043567534901</v>
      </c>
      <c r="R602" s="14"/>
      <c r="S602" s="14">
        <v>0.374113549050407</v>
      </c>
      <c r="T602" s="14">
        <v>0.42437121211185402</v>
      </c>
      <c r="U602" s="14">
        <v>0.39482418624424398</v>
      </c>
      <c r="V602" s="14"/>
      <c r="W602" s="14">
        <v>0.432056631722048</v>
      </c>
      <c r="X602" s="14">
        <v>0.394195057796003</v>
      </c>
      <c r="Y602" s="14">
        <v>0.27487905655654998</v>
      </c>
      <c r="Z602" s="14"/>
      <c r="AA602" s="14">
        <v>0.17456399017041299</v>
      </c>
      <c r="AB602" s="14">
        <v>0.28074434685935301</v>
      </c>
      <c r="AC602" s="14">
        <v>0.34165372722255999</v>
      </c>
      <c r="AD602" s="14">
        <v>0.38558488977698002</v>
      </c>
      <c r="AE602" s="14">
        <v>0.38527552695730699</v>
      </c>
      <c r="AF602" s="14">
        <v>0.448208879663062</v>
      </c>
      <c r="AG602" s="14">
        <v>0.42004590767914901</v>
      </c>
      <c r="AH602" s="14">
        <v>0.44521298923958003</v>
      </c>
      <c r="AI602" s="14">
        <v>0.41331750200144601</v>
      </c>
      <c r="AJ602" s="14">
        <v>0.50230807334015404</v>
      </c>
      <c r="AK602" s="14">
        <v>0.30697384205357098</v>
      </c>
      <c r="AL602" s="14">
        <v>0.49390031754251901</v>
      </c>
      <c r="AM602" s="14"/>
      <c r="AN602" s="14">
        <v>0.38105016436468198</v>
      </c>
      <c r="AO602" s="14">
        <v>0.38628193136009098</v>
      </c>
      <c r="AP602" s="14"/>
      <c r="AQ602" s="14">
        <v>0.39471355982851902</v>
      </c>
      <c r="AR602" s="14">
        <v>0.382426794730787</v>
      </c>
      <c r="AS602" s="14"/>
      <c r="AT602" s="14">
        <v>0.38441696235899703</v>
      </c>
      <c r="AU602" s="14">
        <v>0.34772098187441602</v>
      </c>
      <c r="AV602" s="14">
        <v>0.45058943489703801</v>
      </c>
      <c r="AW602" s="14"/>
      <c r="AX602" s="14">
        <v>0.44139179155465702</v>
      </c>
    </row>
    <row r="603" spans="2:50" x14ac:dyDescent="0.3">
      <c r="B603" t="s">
        <v>201</v>
      </c>
      <c r="C603" s="14">
        <v>0.28545121955708302</v>
      </c>
      <c r="D603" s="14">
        <v>0.25855220192060102</v>
      </c>
      <c r="E603" s="14">
        <v>0.312211344567009</v>
      </c>
      <c r="F603" s="14"/>
      <c r="G603" s="14">
        <v>0.335124838294659</v>
      </c>
      <c r="H603" s="14">
        <v>0.26446837139864798</v>
      </c>
      <c r="I603" s="14">
        <v>0.27557263351657602</v>
      </c>
      <c r="J603" s="14">
        <v>0.27420384446103102</v>
      </c>
      <c r="K603" s="14">
        <v>0.29549088088313302</v>
      </c>
      <c r="L603" s="14">
        <v>0.283251865880284</v>
      </c>
      <c r="M603" s="14"/>
      <c r="N603" s="14">
        <v>0.30565771446599299</v>
      </c>
      <c r="O603" s="14">
        <v>0.257222178186374</v>
      </c>
      <c r="P603" s="14">
        <v>0.274382157758365</v>
      </c>
      <c r="Q603" s="14">
        <v>0.29840979627984698</v>
      </c>
      <c r="R603" s="14"/>
      <c r="S603" s="14">
        <v>0.27567410343097798</v>
      </c>
      <c r="T603" s="14">
        <v>0.26151965785887399</v>
      </c>
      <c r="U603" s="14">
        <v>0.32623312587272302</v>
      </c>
      <c r="V603" s="14"/>
      <c r="W603" s="14">
        <v>0.251971526822101</v>
      </c>
      <c r="X603" s="14">
        <v>0.28179464851019298</v>
      </c>
      <c r="Y603" s="14">
        <v>0.38830342450459099</v>
      </c>
      <c r="Z603" s="14"/>
      <c r="AA603" s="14">
        <v>0.369354838760307</v>
      </c>
      <c r="AB603" s="14">
        <v>0.290761264392848</v>
      </c>
      <c r="AC603" s="14">
        <v>0.32557059380632303</v>
      </c>
      <c r="AD603" s="14">
        <v>0.287301453102559</v>
      </c>
      <c r="AE603" s="14">
        <v>0.34219286801571103</v>
      </c>
      <c r="AF603" s="14">
        <v>0.214872574368866</v>
      </c>
      <c r="AG603" s="14">
        <v>0.25400975755028898</v>
      </c>
      <c r="AH603" s="14">
        <v>0.27741797817790098</v>
      </c>
      <c r="AI603" s="14">
        <v>0.23638257461836101</v>
      </c>
      <c r="AJ603" s="14">
        <v>0.20806366224970399</v>
      </c>
      <c r="AK603" s="14">
        <v>0.42832612578684298</v>
      </c>
      <c r="AL603" s="14">
        <v>0.38490860309950597</v>
      </c>
      <c r="AM603" s="14"/>
      <c r="AN603" s="14">
        <v>0.30170537349770399</v>
      </c>
      <c r="AO603" s="14">
        <v>0.27873572700218102</v>
      </c>
      <c r="AP603" s="14"/>
      <c r="AQ603" s="14">
        <v>0.29676415982535997</v>
      </c>
      <c r="AR603" s="14">
        <v>0.282810084677108</v>
      </c>
      <c r="AS603" s="14"/>
      <c r="AT603" s="14">
        <v>0.27499879038059299</v>
      </c>
      <c r="AU603" s="14">
        <v>0.35234418925260502</v>
      </c>
      <c r="AV603" s="14">
        <v>0.23568829418996401</v>
      </c>
      <c r="AW603" s="14"/>
      <c r="AX603" s="14">
        <v>0.229021514576211</v>
      </c>
    </row>
    <row r="604" spans="2:50" x14ac:dyDescent="0.3">
      <c r="B604" t="s">
        <v>202</v>
      </c>
      <c r="C604" s="14">
        <v>5.4426511539461098E-2</v>
      </c>
      <c r="D604" s="14">
        <v>5.2579217015412703E-2</v>
      </c>
      <c r="E604" s="14">
        <v>5.6610801446023699E-2</v>
      </c>
      <c r="F604" s="14"/>
      <c r="G604" s="14">
        <v>6.7686138575011406E-2</v>
      </c>
      <c r="H604" s="14">
        <v>6.2844028182312994E-2</v>
      </c>
      <c r="I604" s="14">
        <v>6.1292394035851801E-2</v>
      </c>
      <c r="J604" s="14">
        <v>5.0365268307447801E-2</v>
      </c>
      <c r="K604" s="14">
        <v>5.53708885035228E-2</v>
      </c>
      <c r="L604" s="14">
        <v>3.67768336339502E-2</v>
      </c>
      <c r="M604" s="14"/>
      <c r="N604" s="14">
        <v>4.6107106748622499E-2</v>
      </c>
      <c r="O604" s="14">
        <v>5.7740392229415002E-2</v>
      </c>
      <c r="P604" s="14">
        <v>4.66942893252002E-2</v>
      </c>
      <c r="Q604" s="14">
        <v>6.1792090471396999E-2</v>
      </c>
      <c r="R604" s="14"/>
      <c r="S604" s="14">
        <v>6.7833725029454506E-2</v>
      </c>
      <c r="T604" s="14">
        <v>4.8454637540456903E-2</v>
      </c>
      <c r="U604" s="14">
        <v>3.5192723726011198E-2</v>
      </c>
      <c r="V604" s="14"/>
      <c r="W604" s="14">
        <v>3.64654416702423E-2</v>
      </c>
      <c r="X604" s="14">
        <v>6.5501350795593993E-2</v>
      </c>
      <c r="Y604" s="14">
        <v>5.9935529705013403E-2</v>
      </c>
      <c r="Z604" s="14"/>
      <c r="AA604" s="14">
        <v>9.1500989999926202E-2</v>
      </c>
      <c r="AB604" s="14">
        <v>6.9303324785701295E-2</v>
      </c>
      <c r="AC604" s="14">
        <v>6.6690212064349802E-2</v>
      </c>
      <c r="AD604" s="14">
        <v>6.00638134542247E-2</v>
      </c>
      <c r="AE604" s="14">
        <v>3.8832954576494001E-2</v>
      </c>
      <c r="AF604" s="14">
        <v>5.9334512860792103E-2</v>
      </c>
      <c r="AG604" s="14">
        <v>4.3224382173059198E-2</v>
      </c>
      <c r="AH604" s="14">
        <v>5.7644021681218897E-2</v>
      </c>
      <c r="AI604" s="14">
        <v>6.4271794320793205E-2</v>
      </c>
      <c r="AJ604" s="14">
        <v>1.96653371559894E-2</v>
      </c>
      <c r="AK604" s="14">
        <v>0.11099095015844899</v>
      </c>
      <c r="AL604" s="14">
        <v>0</v>
      </c>
      <c r="AM604" s="14"/>
      <c r="AN604" s="14">
        <v>5.4070173840423799E-2</v>
      </c>
      <c r="AO604" s="14">
        <v>5.4573734407760303E-2</v>
      </c>
      <c r="AP604" s="14"/>
      <c r="AQ604" s="14">
        <v>6.8429987238231293E-2</v>
      </c>
      <c r="AR604" s="14">
        <v>5.1157240489511299E-2</v>
      </c>
      <c r="AS604" s="14"/>
      <c r="AT604" s="14">
        <v>8.7578186272699698E-2</v>
      </c>
      <c r="AU604" s="14">
        <v>4.7663106080247798E-2</v>
      </c>
      <c r="AV604" s="14">
        <v>4.33953857901659E-2</v>
      </c>
      <c r="AW604" s="14"/>
      <c r="AX604" s="14">
        <v>3.5796066028919597E-2</v>
      </c>
    </row>
    <row r="605" spans="2:50" x14ac:dyDescent="0.3">
      <c r="B605" t="s">
        <v>178</v>
      </c>
      <c r="C605" s="14">
        <v>2.43422391840784E-2</v>
      </c>
      <c r="D605" s="14">
        <v>2.8840868151681399E-2</v>
      </c>
      <c r="E605" s="14">
        <v>2.0269291316513699E-2</v>
      </c>
      <c r="F605" s="14"/>
      <c r="G605" s="14">
        <v>2.9352981255043001E-2</v>
      </c>
      <c r="H605" s="14">
        <v>5.2544203658401401E-2</v>
      </c>
      <c r="I605" s="14">
        <v>2.6252380279972599E-2</v>
      </c>
      <c r="J605" s="14">
        <v>1.50270102252537E-2</v>
      </c>
      <c r="K605" s="14">
        <v>1.07863223653625E-2</v>
      </c>
      <c r="L605" s="14">
        <v>1.3775449861472E-2</v>
      </c>
      <c r="M605" s="14"/>
      <c r="N605" s="14">
        <v>1.42124813501463E-2</v>
      </c>
      <c r="O605" s="14">
        <v>2.0626516853821199E-2</v>
      </c>
      <c r="P605" s="14">
        <v>2.7642647768151798E-2</v>
      </c>
      <c r="Q605" s="14">
        <v>2.8820262663236298E-2</v>
      </c>
      <c r="R605" s="14"/>
      <c r="S605" s="14">
        <v>3.2125987363447302E-2</v>
      </c>
      <c r="T605" s="14">
        <v>1.29533984822632E-2</v>
      </c>
      <c r="U605" s="14">
        <v>3.1177846790869702E-2</v>
      </c>
      <c r="V605" s="14"/>
      <c r="W605" s="14">
        <v>1.79858103323117E-2</v>
      </c>
      <c r="X605" s="14">
        <v>3.3487967543749199E-2</v>
      </c>
      <c r="Y605" s="14">
        <v>2.1194710055258002E-2</v>
      </c>
      <c r="Z605" s="14"/>
      <c r="AA605" s="14">
        <v>2.5264955624710699E-2</v>
      </c>
      <c r="AB605" s="14">
        <v>2.5903644892506301E-2</v>
      </c>
      <c r="AC605" s="14">
        <v>2.4342610750589001E-2</v>
      </c>
      <c r="AD605" s="14">
        <v>3.5853861107307899E-2</v>
      </c>
      <c r="AE605" s="14">
        <v>1.92911703783613E-2</v>
      </c>
      <c r="AF605" s="14">
        <v>1.1570577241235201E-2</v>
      </c>
      <c r="AG605" s="14">
        <v>1.59387258011814E-2</v>
      </c>
      <c r="AH605" s="14">
        <v>3.5511570653289401E-2</v>
      </c>
      <c r="AI605" s="14">
        <v>1.29803065196292E-2</v>
      </c>
      <c r="AJ605" s="14">
        <v>3.8128186658809897E-2</v>
      </c>
      <c r="AK605" s="14">
        <v>0</v>
      </c>
      <c r="AL605" s="14">
        <v>0</v>
      </c>
      <c r="AM605" s="14"/>
      <c r="AN605" s="14">
        <v>2.86302335328119E-2</v>
      </c>
      <c r="AO605" s="14">
        <v>2.2570630878313999E-2</v>
      </c>
      <c r="AP605" s="14"/>
      <c r="AQ605" s="14">
        <v>1.8720071725827701E-2</v>
      </c>
      <c r="AR605" s="14">
        <v>2.5654798273308198E-2</v>
      </c>
      <c r="AS605" s="14"/>
      <c r="AT605" s="14">
        <v>3.3237471078623702E-2</v>
      </c>
      <c r="AU605" s="14">
        <v>2.46387149913769E-2</v>
      </c>
      <c r="AV605" s="14">
        <v>2.2459347698203101E-2</v>
      </c>
      <c r="AW605" s="14"/>
      <c r="AX605" s="14">
        <v>5.0862635111935901E-2</v>
      </c>
    </row>
    <row r="606" spans="2:50" x14ac:dyDescent="0.3">
      <c r="B606" t="s">
        <v>79</v>
      </c>
      <c r="C606" s="14">
        <v>0.116753512437189</v>
      </c>
      <c r="D606" s="14">
        <v>7.8569968477897906E-2</v>
      </c>
      <c r="E606" s="14">
        <v>0.149255392143501</v>
      </c>
      <c r="F606" s="14"/>
      <c r="G606" s="14">
        <v>0.13052944696787</v>
      </c>
      <c r="H606" s="14">
        <v>0.10932520170769799</v>
      </c>
      <c r="I606" s="14">
        <v>0.119989107441826</v>
      </c>
      <c r="J606" s="14">
        <v>0.12661071132087201</v>
      </c>
      <c r="K606" s="14">
        <v>0.10391810423931599</v>
      </c>
      <c r="L606" s="14">
        <v>0.115291549431169</v>
      </c>
      <c r="M606" s="14"/>
      <c r="N606" s="14">
        <v>0.122153739622793</v>
      </c>
      <c r="O606" s="14">
        <v>0.140788623328018</v>
      </c>
      <c r="P606" s="14">
        <v>0.10057123704651499</v>
      </c>
      <c r="Q606" s="14">
        <v>0.11244142081153501</v>
      </c>
      <c r="R606" s="14"/>
      <c r="S606" s="14">
        <v>9.8816521067237498E-2</v>
      </c>
      <c r="T606" s="14">
        <v>9.4087770538012094E-2</v>
      </c>
      <c r="U606" s="14">
        <v>0.12804444637554399</v>
      </c>
      <c r="V606" s="14"/>
      <c r="W606" s="14">
        <v>9.1522440471535405E-2</v>
      </c>
      <c r="X606" s="14">
        <v>9.4109253335445106E-2</v>
      </c>
      <c r="Y606" s="14">
        <v>0.186987470235535</v>
      </c>
      <c r="Z606" s="14"/>
      <c r="AA606" s="14">
        <v>0.26917023332358803</v>
      </c>
      <c r="AB606" s="14">
        <v>0.190856499826596</v>
      </c>
      <c r="AC606" s="14">
        <v>0.14951203771662799</v>
      </c>
      <c r="AD606" s="14">
        <v>0.121321001960845</v>
      </c>
      <c r="AE606" s="14">
        <v>9.9326598110113504E-2</v>
      </c>
      <c r="AF606" s="14">
        <v>0.12383589006137601</v>
      </c>
      <c r="AG606" s="14">
        <v>6.1026653264923798E-2</v>
      </c>
      <c r="AH606" s="14">
        <v>3.5488930528069298E-2</v>
      </c>
      <c r="AI606" s="14">
        <v>7.1108855122651402E-2</v>
      </c>
      <c r="AJ606" s="14">
        <v>3.9448344586035501E-2</v>
      </c>
      <c r="AK606" s="14">
        <v>0</v>
      </c>
      <c r="AL606" s="14">
        <v>0.121191079357974</v>
      </c>
      <c r="AM606" s="14"/>
      <c r="AN606" s="14">
        <v>9.6416547830037003E-2</v>
      </c>
      <c r="AO606" s="14">
        <v>0.12515584053790299</v>
      </c>
      <c r="AP606" s="14"/>
      <c r="AQ606" s="14">
        <v>0.11382840526627799</v>
      </c>
      <c r="AR606" s="14">
        <v>0.117436412054225</v>
      </c>
      <c r="AS606" s="14"/>
      <c r="AT606" s="14">
        <v>7.8629185495480494E-2</v>
      </c>
      <c r="AU606" s="14">
        <v>0.13042307170266801</v>
      </c>
      <c r="AV606" s="14">
        <v>7.0660518334071706E-2</v>
      </c>
      <c r="AW606" s="14"/>
      <c r="AX606" s="14">
        <v>8.8435629390765796E-2</v>
      </c>
    </row>
    <row r="607" spans="2:50" x14ac:dyDescent="0.3">
      <c r="B607" t="s">
        <v>179</v>
      </c>
      <c r="C607" s="14">
        <v>0.51902651728218896</v>
      </c>
      <c r="D607" s="14">
        <v>0.58145774443440701</v>
      </c>
      <c r="E607" s="14">
        <v>0.46165317052695198</v>
      </c>
      <c r="F607" s="14"/>
      <c r="G607" s="14">
        <v>0.43730659490741702</v>
      </c>
      <c r="H607" s="14">
        <v>0.51081819505294002</v>
      </c>
      <c r="I607" s="14">
        <v>0.51689348472577401</v>
      </c>
      <c r="J607" s="14">
        <v>0.53379316568539603</v>
      </c>
      <c r="K607" s="14">
        <v>0.53443380400866602</v>
      </c>
      <c r="L607" s="14">
        <v>0.55090430119312495</v>
      </c>
      <c r="M607" s="14"/>
      <c r="N607" s="14">
        <v>0.51186895781244501</v>
      </c>
      <c r="O607" s="14">
        <v>0.52362228940237199</v>
      </c>
      <c r="P607" s="14">
        <v>0.55070966810176802</v>
      </c>
      <c r="Q607" s="14">
        <v>0.49853642977398399</v>
      </c>
      <c r="R607" s="14"/>
      <c r="S607" s="14">
        <v>0.52554966310888296</v>
      </c>
      <c r="T607" s="14">
        <v>0.58298453558039398</v>
      </c>
      <c r="U607" s="14">
        <v>0.47935185723485202</v>
      </c>
      <c r="V607" s="14"/>
      <c r="W607" s="14">
        <v>0.60205478070381002</v>
      </c>
      <c r="X607" s="14">
        <v>0.52510677981501797</v>
      </c>
      <c r="Y607" s="14">
        <v>0.34357886549960298</v>
      </c>
      <c r="Z607" s="14"/>
      <c r="AA607" s="14">
        <v>0.24470898229146801</v>
      </c>
      <c r="AB607" s="14">
        <v>0.42317526610234801</v>
      </c>
      <c r="AC607" s="14">
        <v>0.43388454566210999</v>
      </c>
      <c r="AD607" s="14">
        <v>0.495459870375064</v>
      </c>
      <c r="AE607" s="14">
        <v>0.50035640891931998</v>
      </c>
      <c r="AF607" s="14">
        <v>0.590386445467731</v>
      </c>
      <c r="AG607" s="14">
        <v>0.62580048121054699</v>
      </c>
      <c r="AH607" s="14">
        <v>0.59393749895952097</v>
      </c>
      <c r="AI607" s="14">
        <v>0.61525646941856504</v>
      </c>
      <c r="AJ607" s="14">
        <v>0.694694469349461</v>
      </c>
      <c r="AK607" s="14">
        <v>0.46068292405470701</v>
      </c>
      <c r="AL607" s="14">
        <v>0.49390031754251901</v>
      </c>
      <c r="AM607" s="14"/>
      <c r="AN607" s="14">
        <v>0.51917767129902304</v>
      </c>
      <c r="AO607" s="14">
        <v>0.51896406717384103</v>
      </c>
      <c r="AP607" s="14"/>
      <c r="AQ607" s="14">
        <v>0.50225737594430298</v>
      </c>
      <c r="AR607" s="14">
        <v>0.522941464505847</v>
      </c>
      <c r="AS607" s="14"/>
      <c r="AT607" s="14">
        <v>0.52555636677260298</v>
      </c>
      <c r="AU607" s="14">
        <v>0.44493091797310202</v>
      </c>
      <c r="AV607" s="14">
        <v>0.62779645398759498</v>
      </c>
      <c r="AW607" s="14"/>
      <c r="AX607" s="14">
        <v>0.59588415489216795</v>
      </c>
    </row>
    <row r="608" spans="2:50" x14ac:dyDescent="0.3">
      <c r="B608" t="s">
        <v>180</v>
      </c>
      <c r="C608" s="14">
        <v>7.8768750723539505E-2</v>
      </c>
      <c r="D608" s="14">
        <v>8.1420085167094203E-2</v>
      </c>
      <c r="E608" s="14">
        <v>7.6880092762537502E-2</v>
      </c>
      <c r="F608" s="14"/>
      <c r="G608" s="14">
        <v>9.7039119830054393E-2</v>
      </c>
      <c r="H608" s="14">
        <v>0.11538823184071401</v>
      </c>
      <c r="I608" s="14">
        <v>8.75447743158244E-2</v>
      </c>
      <c r="J608" s="14">
        <v>6.5392278532701603E-2</v>
      </c>
      <c r="K608" s="14">
        <v>6.6157210868885305E-2</v>
      </c>
      <c r="L608" s="14">
        <v>5.05522834954222E-2</v>
      </c>
      <c r="M608" s="14"/>
      <c r="N608" s="14">
        <v>6.0319588098768799E-2</v>
      </c>
      <c r="O608" s="14">
        <v>7.8366909083236194E-2</v>
      </c>
      <c r="P608" s="14">
        <v>7.4336937093351999E-2</v>
      </c>
      <c r="Q608" s="14">
        <v>9.0612353134633297E-2</v>
      </c>
      <c r="R608" s="14"/>
      <c r="S608" s="14">
        <v>9.9959712392901801E-2</v>
      </c>
      <c r="T608" s="14">
        <v>6.1408036022720103E-2</v>
      </c>
      <c r="U608" s="14">
        <v>6.6370570516881E-2</v>
      </c>
      <c r="V608" s="14"/>
      <c r="W608" s="14">
        <v>5.4451252002553997E-2</v>
      </c>
      <c r="X608" s="14">
        <v>9.8989318339343199E-2</v>
      </c>
      <c r="Y608" s="14">
        <v>8.1130239760271394E-2</v>
      </c>
      <c r="Z608" s="14"/>
      <c r="AA608" s="14">
        <v>0.116765945624637</v>
      </c>
      <c r="AB608" s="14">
        <v>9.5206969678207604E-2</v>
      </c>
      <c r="AC608" s="14">
        <v>9.1032822814938796E-2</v>
      </c>
      <c r="AD608" s="14">
        <v>9.5917674561532607E-2</v>
      </c>
      <c r="AE608" s="14">
        <v>5.8124124954855298E-2</v>
      </c>
      <c r="AF608" s="14">
        <v>7.0905090102027293E-2</v>
      </c>
      <c r="AG608" s="14">
        <v>5.9163107974240597E-2</v>
      </c>
      <c r="AH608" s="14">
        <v>9.3155592334508305E-2</v>
      </c>
      <c r="AI608" s="14">
        <v>7.7252100840422305E-2</v>
      </c>
      <c r="AJ608" s="14">
        <v>5.7793523814799401E-2</v>
      </c>
      <c r="AK608" s="14">
        <v>0.11099095015844899</v>
      </c>
      <c r="AL608" s="14">
        <v>0</v>
      </c>
      <c r="AM608" s="14"/>
      <c r="AN608" s="14">
        <v>8.2700407373235696E-2</v>
      </c>
      <c r="AO608" s="14">
        <v>7.7144365286074296E-2</v>
      </c>
      <c r="AP608" s="14"/>
      <c r="AQ608" s="14">
        <v>8.7150058964059002E-2</v>
      </c>
      <c r="AR608" s="14">
        <v>7.6812038762819501E-2</v>
      </c>
      <c r="AS608" s="14"/>
      <c r="AT608" s="14">
        <v>0.12081565735132301</v>
      </c>
      <c r="AU608" s="14">
        <v>7.2301821071624597E-2</v>
      </c>
      <c r="AV608" s="14">
        <v>6.58547334883689E-2</v>
      </c>
      <c r="AW608" s="14"/>
      <c r="AX608" s="14">
        <v>8.6658701140855499E-2</v>
      </c>
    </row>
    <row r="609" spans="2:50" x14ac:dyDescent="0.3">
      <c r="B609" t="s">
        <v>108</v>
      </c>
      <c r="C609" s="14">
        <v>0.44025776655865001</v>
      </c>
      <c r="D609" s="14">
        <v>0.50003765926731303</v>
      </c>
      <c r="E609" s="14">
        <v>0.384773077764414</v>
      </c>
      <c r="F609" s="14"/>
      <c r="G609" s="14">
        <v>0.34026747507736299</v>
      </c>
      <c r="H609" s="14">
        <v>0.39542996321222501</v>
      </c>
      <c r="I609" s="14">
        <v>0.42934871040994899</v>
      </c>
      <c r="J609" s="14">
        <v>0.46840088715269401</v>
      </c>
      <c r="K609" s="14">
        <v>0.46827659313977998</v>
      </c>
      <c r="L609" s="14">
        <v>0.50035201769770299</v>
      </c>
      <c r="M609" s="14"/>
      <c r="N609" s="14">
        <v>0.45154936971367698</v>
      </c>
      <c r="O609" s="14">
        <v>0.44525538031913597</v>
      </c>
      <c r="P609" s="14">
        <v>0.47637273100841598</v>
      </c>
      <c r="Q609" s="14">
        <v>0.40792407663934999</v>
      </c>
      <c r="R609" s="14"/>
      <c r="S609" s="14">
        <v>0.42558995071598099</v>
      </c>
      <c r="T609" s="14">
        <v>0.52157649955767305</v>
      </c>
      <c r="U609" s="14">
        <v>0.41298128671797102</v>
      </c>
      <c r="V609" s="14"/>
      <c r="W609" s="14">
        <v>0.54760352870125595</v>
      </c>
      <c r="X609" s="14">
        <v>0.42611746147567497</v>
      </c>
      <c r="Y609" s="14">
        <v>0.26244862573933098</v>
      </c>
      <c r="Z609" s="14"/>
      <c r="AA609" s="14">
        <v>0.12794303666683099</v>
      </c>
      <c r="AB609" s="14">
        <v>0.32796829642414099</v>
      </c>
      <c r="AC609" s="14">
        <v>0.34285172284717103</v>
      </c>
      <c r="AD609" s="14">
        <v>0.39954219581353101</v>
      </c>
      <c r="AE609" s="14">
        <v>0.44223228396446501</v>
      </c>
      <c r="AF609" s="14">
        <v>0.51948135536570295</v>
      </c>
      <c r="AG609" s="14">
        <v>0.56663737323630603</v>
      </c>
      <c r="AH609" s="14">
        <v>0.50078190662501298</v>
      </c>
      <c r="AI609" s="14">
        <v>0.53800436857814304</v>
      </c>
      <c r="AJ609" s="14">
        <v>0.63690094553466203</v>
      </c>
      <c r="AK609" s="14">
        <v>0.349691973896258</v>
      </c>
      <c r="AL609" s="14">
        <v>0.49390031754251901</v>
      </c>
      <c r="AM609" s="14"/>
      <c r="AN609" s="14">
        <v>0.43647726392578801</v>
      </c>
      <c r="AO609" s="14">
        <v>0.44181970188776698</v>
      </c>
      <c r="AP609" s="14"/>
      <c r="AQ609" s="14">
        <v>0.415107316980244</v>
      </c>
      <c r="AR609" s="14">
        <v>0.446129425743028</v>
      </c>
      <c r="AS609" s="14"/>
      <c r="AT609" s="14">
        <v>0.40474070942127899</v>
      </c>
      <c r="AU609" s="14">
        <v>0.372629096901477</v>
      </c>
      <c r="AV609" s="14">
        <v>0.56194172049922697</v>
      </c>
      <c r="AW609" s="14"/>
      <c r="AX609" s="14">
        <v>0.50922545375131201</v>
      </c>
    </row>
    <row r="610" spans="2:50" x14ac:dyDescent="0.3"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</row>
    <row r="611" spans="2:50" x14ac:dyDescent="0.3">
      <c r="B611" s="6" t="s">
        <v>269</v>
      </c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</row>
    <row r="612" spans="2:50" x14ac:dyDescent="0.3">
      <c r="B612" s="24" t="s">
        <v>82</v>
      </c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</row>
    <row r="613" spans="2:50" x14ac:dyDescent="0.3">
      <c r="B613" t="s">
        <v>175</v>
      </c>
      <c r="C613" s="14">
        <v>9.5567585686606796E-2</v>
      </c>
      <c r="D613" s="14">
        <v>0.12908890844843901</v>
      </c>
      <c r="E613" s="14">
        <v>6.4536439348644101E-2</v>
      </c>
      <c r="F613" s="14"/>
      <c r="G613" s="14">
        <v>9.6769221511247297E-2</v>
      </c>
      <c r="H613" s="14">
        <v>0.169608779613595</v>
      </c>
      <c r="I613" s="14">
        <v>0.122245492905475</v>
      </c>
      <c r="J613" s="14">
        <v>0.10910782690880801</v>
      </c>
      <c r="K613" s="14">
        <v>6.1091689672895098E-2</v>
      </c>
      <c r="L613" s="14">
        <v>2.8262589317849401E-2</v>
      </c>
      <c r="M613" s="14"/>
      <c r="N613" s="14">
        <v>8.0869037279693301E-2</v>
      </c>
      <c r="O613" s="14">
        <v>9.5813499149282805E-2</v>
      </c>
      <c r="P613" s="14">
        <v>0.136875380564633</v>
      </c>
      <c r="Q613" s="14">
        <v>7.4405885061934698E-2</v>
      </c>
      <c r="R613" s="14"/>
      <c r="S613" s="14">
        <v>8.0359378742626705E-2</v>
      </c>
      <c r="T613" s="14">
        <v>0.137821385726314</v>
      </c>
      <c r="U613" s="14">
        <v>6.0768198857231899E-2</v>
      </c>
      <c r="V613" s="14"/>
      <c r="W613" s="14">
        <v>0.15646621234875399</v>
      </c>
      <c r="X613" s="14">
        <v>6.0644400900119903E-2</v>
      </c>
      <c r="Y613" s="14">
        <v>5.1814246695950597E-2</v>
      </c>
      <c r="Z613" s="14"/>
      <c r="AA613" s="14">
        <v>6.7129081772850305E-2</v>
      </c>
      <c r="AB613" s="14">
        <v>0.11490807685672</v>
      </c>
      <c r="AC613" s="14">
        <v>8.4819796217929705E-2</v>
      </c>
      <c r="AD613" s="14">
        <v>7.4252603907750306E-2</v>
      </c>
      <c r="AE613" s="14">
        <v>6.35645148274077E-2</v>
      </c>
      <c r="AF613" s="14">
        <v>7.7517111497827196E-2</v>
      </c>
      <c r="AG613" s="14">
        <v>0.13817526428011401</v>
      </c>
      <c r="AH613" s="14">
        <v>0.123048972977421</v>
      </c>
      <c r="AI613" s="14">
        <v>0.207685582104849</v>
      </c>
      <c r="AJ613" s="14">
        <v>0.11383621428252701</v>
      </c>
      <c r="AK613" s="14">
        <v>9.69114450701897E-2</v>
      </c>
      <c r="AL613" s="14">
        <v>0.37030584289388602</v>
      </c>
      <c r="AM613" s="14"/>
      <c r="AN613" s="14">
        <v>0.105296656817099</v>
      </c>
      <c r="AO613" s="14">
        <v>9.1547966764477101E-2</v>
      </c>
      <c r="AP613" s="14"/>
      <c r="AQ613" s="14">
        <v>9.3456512512745907E-2</v>
      </c>
      <c r="AR613" s="14">
        <v>9.6060439786552501E-2</v>
      </c>
      <c r="AS613" s="14"/>
      <c r="AT613" s="14">
        <v>5.4756543818024903E-2</v>
      </c>
      <c r="AU613" s="14">
        <v>6.4748183332925896E-2</v>
      </c>
      <c r="AV613" s="14">
        <v>0.15593192829636501</v>
      </c>
      <c r="AW613" s="14"/>
      <c r="AX613" s="14">
        <v>0.15689136019504199</v>
      </c>
    </row>
    <row r="614" spans="2:50" x14ac:dyDescent="0.3">
      <c r="B614" t="s">
        <v>200</v>
      </c>
      <c r="C614" s="14">
        <v>0.22920401984452299</v>
      </c>
      <c r="D614" s="14">
        <v>0.260432012871878</v>
      </c>
      <c r="E614" s="14">
        <v>0.20140944005435399</v>
      </c>
      <c r="F614" s="14"/>
      <c r="G614" s="14">
        <v>0.16570835735560899</v>
      </c>
      <c r="H614" s="14">
        <v>0.234743428062274</v>
      </c>
      <c r="I614" s="14">
        <v>0.26706640890607503</v>
      </c>
      <c r="J614" s="14">
        <v>0.25060741439866902</v>
      </c>
      <c r="K614" s="14">
        <v>0.232054463298281</v>
      </c>
      <c r="L614" s="14">
        <v>0.21295542065300599</v>
      </c>
      <c r="M614" s="14"/>
      <c r="N614" s="14">
        <v>0.24166376973071799</v>
      </c>
      <c r="O614" s="14">
        <v>0.211463295111012</v>
      </c>
      <c r="P614" s="14">
        <v>0.229877008019089</v>
      </c>
      <c r="Q614" s="14">
        <v>0.23230458633231699</v>
      </c>
      <c r="R614" s="14"/>
      <c r="S614" s="14">
        <v>0.18707803509631399</v>
      </c>
      <c r="T614" s="14">
        <v>0.33059990794204402</v>
      </c>
      <c r="U614" s="14">
        <v>0.17311276903005801</v>
      </c>
      <c r="V614" s="14"/>
      <c r="W614" s="14">
        <v>0.33476490196009101</v>
      </c>
      <c r="X614" s="14">
        <v>0.16437005386561801</v>
      </c>
      <c r="Y614" s="14">
        <v>0.167944054693239</v>
      </c>
      <c r="Z614" s="14"/>
      <c r="AA614" s="14">
        <v>0.170367744089576</v>
      </c>
      <c r="AB614" s="14">
        <v>0.20408116602729801</v>
      </c>
      <c r="AC614" s="14">
        <v>0.21968028983756999</v>
      </c>
      <c r="AD614" s="14">
        <v>0.20617109594406199</v>
      </c>
      <c r="AE614" s="14">
        <v>0.23105686219697</v>
      </c>
      <c r="AF614" s="14">
        <v>0.24115925537413899</v>
      </c>
      <c r="AG614" s="14">
        <v>0.28915574190994298</v>
      </c>
      <c r="AH614" s="14">
        <v>0.337205714202998</v>
      </c>
      <c r="AI614" s="14">
        <v>0.14496167613834601</v>
      </c>
      <c r="AJ614" s="14">
        <v>0.13074781882241299</v>
      </c>
      <c r="AK614" s="14">
        <v>0.17923782468461799</v>
      </c>
      <c r="AL614" s="14">
        <v>0.123594474648633</v>
      </c>
      <c r="AM614" s="14"/>
      <c r="AN614" s="14">
        <v>0.225540386116754</v>
      </c>
      <c r="AO614" s="14">
        <v>0.23071767014663</v>
      </c>
      <c r="AP614" s="14"/>
      <c r="AQ614" s="14">
        <v>0.206011213310519</v>
      </c>
      <c r="AR614" s="14">
        <v>0.23461864494187301</v>
      </c>
      <c r="AS614" s="14"/>
      <c r="AT614" s="14">
        <v>0.132040495118148</v>
      </c>
      <c r="AU614" s="14">
        <v>0.19016996863885099</v>
      </c>
      <c r="AV614" s="14">
        <v>0.34311406371146902</v>
      </c>
      <c r="AW614" s="14"/>
      <c r="AX614" s="14">
        <v>0.28107977854437899</v>
      </c>
    </row>
    <row r="615" spans="2:50" x14ac:dyDescent="0.3">
      <c r="B615" t="s">
        <v>201</v>
      </c>
      <c r="C615" s="14">
        <v>0.25926470713980299</v>
      </c>
      <c r="D615" s="14">
        <v>0.24509044043865</v>
      </c>
      <c r="E615" s="14">
        <v>0.27476674921162397</v>
      </c>
      <c r="F615" s="14"/>
      <c r="G615" s="14">
        <v>0.308936843906925</v>
      </c>
      <c r="H615" s="14">
        <v>0.244437154745383</v>
      </c>
      <c r="I615" s="14">
        <v>0.25318354090980799</v>
      </c>
      <c r="J615" s="14">
        <v>0.23487726408582699</v>
      </c>
      <c r="K615" s="14">
        <v>0.28395153112279498</v>
      </c>
      <c r="L615" s="14">
        <v>0.24739834599449101</v>
      </c>
      <c r="M615" s="14"/>
      <c r="N615" s="14">
        <v>0.246143088971403</v>
      </c>
      <c r="O615" s="14">
        <v>0.27277223128696398</v>
      </c>
      <c r="P615" s="14">
        <v>0.23528236130055499</v>
      </c>
      <c r="Q615" s="14">
        <v>0.274464482060921</v>
      </c>
      <c r="R615" s="14"/>
      <c r="S615" s="14">
        <v>0.23126083122605401</v>
      </c>
      <c r="T615" s="14">
        <v>0.24914153705608399</v>
      </c>
      <c r="U615" s="14">
        <v>0.31616536083513402</v>
      </c>
      <c r="V615" s="14"/>
      <c r="W615" s="14">
        <v>0.25808772535611901</v>
      </c>
      <c r="X615" s="14">
        <v>0.22103695268360901</v>
      </c>
      <c r="Y615" s="14">
        <v>0.37739822157049902</v>
      </c>
      <c r="Z615" s="14"/>
      <c r="AA615" s="14">
        <v>0.33618588283305201</v>
      </c>
      <c r="AB615" s="14">
        <v>0.27975016275432302</v>
      </c>
      <c r="AC615" s="14">
        <v>0.26328482940383602</v>
      </c>
      <c r="AD615" s="14">
        <v>0.283806337343743</v>
      </c>
      <c r="AE615" s="14">
        <v>0.26536906279473899</v>
      </c>
      <c r="AF615" s="14">
        <v>0.27406483735228598</v>
      </c>
      <c r="AG615" s="14">
        <v>0.20778269294249799</v>
      </c>
      <c r="AH615" s="14">
        <v>0.17547620254114699</v>
      </c>
      <c r="AI615" s="14">
        <v>0.236472267109124</v>
      </c>
      <c r="AJ615" s="14">
        <v>0.27007391666751701</v>
      </c>
      <c r="AK615" s="14">
        <v>0.570141648244056</v>
      </c>
      <c r="AL615" s="14">
        <v>0.24215602804948899</v>
      </c>
      <c r="AM615" s="14"/>
      <c r="AN615" s="14">
        <v>0.26727242263825002</v>
      </c>
      <c r="AO615" s="14">
        <v>0.25595627570695001</v>
      </c>
      <c r="AP615" s="14"/>
      <c r="AQ615" s="14">
        <v>0.254210364756427</v>
      </c>
      <c r="AR615" s="14">
        <v>0.26044470099175498</v>
      </c>
      <c r="AS615" s="14"/>
      <c r="AT615" s="14">
        <v>0.19321786236399199</v>
      </c>
      <c r="AU615" s="14">
        <v>0.308337255971736</v>
      </c>
      <c r="AV615" s="14">
        <v>0.25776369272896299</v>
      </c>
      <c r="AW615" s="14"/>
      <c r="AX615" s="14">
        <v>0.25777618149841602</v>
      </c>
    </row>
    <row r="616" spans="2:50" x14ac:dyDescent="0.3">
      <c r="B616" t="s">
        <v>202</v>
      </c>
      <c r="C616" s="14">
        <v>0.21787883453995499</v>
      </c>
      <c r="D616" s="14">
        <v>0.192119874039549</v>
      </c>
      <c r="E616" s="14">
        <v>0.24096663931553999</v>
      </c>
      <c r="F616" s="14"/>
      <c r="G616" s="14">
        <v>0.231178487980433</v>
      </c>
      <c r="H616" s="14">
        <v>0.18059322925701099</v>
      </c>
      <c r="I616" s="14">
        <v>0.14568205726615399</v>
      </c>
      <c r="J616" s="14">
        <v>0.19185295727052301</v>
      </c>
      <c r="K616" s="14">
        <v>0.219903471889003</v>
      </c>
      <c r="L616" s="14">
        <v>0.31580868712010302</v>
      </c>
      <c r="M616" s="14"/>
      <c r="N616" s="14">
        <v>0.24737967893313001</v>
      </c>
      <c r="O616" s="14">
        <v>0.206148624331875</v>
      </c>
      <c r="P616" s="14">
        <v>0.21334129181546599</v>
      </c>
      <c r="Q616" s="14">
        <v>0.213342429164533</v>
      </c>
      <c r="R616" s="14"/>
      <c r="S616" s="14">
        <v>0.26110248309487</v>
      </c>
      <c r="T616" s="14">
        <v>0.16226756743110099</v>
      </c>
      <c r="U616" s="14">
        <v>0.24724612115224101</v>
      </c>
      <c r="V616" s="14"/>
      <c r="W616" s="14">
        <v>0.14081305251883999</v>
      </c>
      <c r="X616" s="14">
        <v>0.30410531889512799</v>
      </c>
      <c r="Y616" s="14">
        <v>0.174027983735807</v>
      </c>
      <c r="Z616" s="14"/>
      <c r="AA616" s="14">
        <v>8.60030937388611E-2</v>
      </c>
      <c r="AB616" s="14">
        <v>0.14088167876869401</v>
      </c>
      <c r="AC616" s="14">
        <v>0.21096959506250901</v>
      </c>
      <c r="AD616" s="14">
        <v>0.22335646877169901</v>
      </c>
      <c r="AE616" s="14">
        <v>0.26188906031602599</v>
      </c>
      <c r="AF616" s="14">
        <v>0.22276529368644499</v>
      </c>
      <c r="AG616" s="14">
        <v>0.23104376595617601</v>
      </c>
      <c r="AH616" s="14">
        <v>0.218859244476791</v>
      </c>
      <c r="AI616" s="14">
        <v>0.153056892067859</v>
      </c>
      <c r="AJ616" s="14">
        <v>0.36936925058662601</v>
      </c>
      <c r="AK616" s="14">
        <v>8.5808526769782095E-2</v>
      </c>
      <c r="AL616" s="14">
        <v>0.14275257505001801</v>
      </c>
      <c r="AM616" s="14"/>
      <c r="AN616" s="14">
        <v>0.21308672846403201</v>
      </c>
      <c r="AO616" s="14">
        <v>0.21985871936156601</v>
      </c>
      <c r="AP616" s="14"/>
      <c r="AQ616" s="14">
        <v>0.25094468507062001</v>
      </c>
      <c r="AR616" s="14">
        <v>0.210159234762925</v>
      </c>
      <c r="AS616" s="14"/>
      <c r="AT616" s="14">
        <v>0.33058011840423401</v>
      </c>
      <c r="AU616" s="14">
        <v>0.23385786205793299</v>
      </c>
      <c r="AV616" s="14">
        <v>0.13959768702117401</v>
      </c>
      <c r="AW616" s="14"/>
      <c r="AX616" s="14">
        <v>0.19128723054351801</v>
      </c>
    </row>
    <row r="617" spans="2:50" x14ac:dyDescent="0.3">
      <c r="B617" t="s">
        <v>178</v>
      </c>
      <c r="C617" s="14">
        <v>0.11347249125341299</v>
      </c>
      <c r="D617" s="14">
        <v>0.121688135578714</v>
      </c>
      <c r="E617" s="14">
        <v>0.104054818252296</v>
      </c>
      <c r="F617" s="14"/>
      <c r="G617" s="14">
        <v>0.11920853587878399</v>
      </c>
      <c r="H617" s="14">
        <v>9.8169812495722195E-2</v>
      </c>
      <c r="I617" s="14">
        <v>0.11263101810394301</v>
      </c>
      <c r="J617" s="14">
        <v>0.113717922575071</v>
      </c>
      <c r="K617" s="14">
        <v>0.110099588457074</v>
      </c>
      <c r="L617" s="14">
        <v>0.12627761784063801</v>
      </c>
      <c r="M617" s="14"/>
      <c r="N617" s="14">
        <v>9.8382742995964903E-2</v>
      </c>
      <c r="O617" s="14">
        <v>0.12009680785016399</v>
      </c>
      <c r="P617" s="14">
        <v>0.116484360748872</v>
      </c>
      <c r="Q617" s="14">
        <v>0.114995663065835</v>
      </c>
      <c r="R617" s="14"/>
      <c r="S617" s="14">
        <v>0.178104244350026</v>
      </c>
      <c r="T617" s="14">
        <v>5.0752187964506701E-2</v>
      </c>
      <c r="U617" s="14">
        <v>0.115945016072831</v>
      </c>
      <c r="V617" s="14"/>
      <c r="W617" s="14">
        <v>5.0840663222357502E-2</v>
      </c>
      <c r="X617" s="14">
        <v>0.18912922776688701</v>
      </c>
      <c r="Y617" s="14">
        <v>6.7443419807117197E-2</v>
      </c>
      <c r="Z617" s="14"/>
      <c r="AA617" s="14">
        <v>7.4065807362556094E-2</v>
      </c>
      <c r="AB617" s="14">
        <v>0.11172188785802099</v>
      </c>
      <c r="AC617" s="14">
        <v>9.8446377012757894E-2</v>
      </c>
      <c r="AD617" s="14">
        <v>0.13366849174908499</v>
      </c>
      <c r="AE617" s="14">
        <v>0.114266259580656</v>
      </c>
      <c r="AF617" s="14">
        <v>8.9346536649964101E-2</v>
      </c>
      <c r="AG617" s="14">
        <v>0.103093101311759</v>
      </c>
      <c r="AH617" s="14">
        <v>0.12889092838296701</v>
      </c>
      <c r="AI617" s="14">
        <v>0.226176630048598</v>
      </c>
      <c r="AJ617" s="14">
        <v>9.3075236451471102E-2</v>
      </c>
      <c r="AK617" s="14">
        <v>0</v>
      </c>
      <c r="AL617" s="14">
        <v>0</v>
      </c>
      <c r="AM617" s="14"/>
      <c r="AN617" s="14">
        <v>0.11852661859255</v>
      </c>
      <c r="AO617" s="14">
        <v>0.11138435091455</v>
      </c>
      <c r="AP617" s="14"/>
      <c r="AQ617" s="14">
        <v>0.105721728346631</v>
      </c>
      <c r="AR617" s="14">
        <v>0.11528199521737501</v>
      </c>
      <c r="AS617" s="14"/>
      <c r="AT617" s="14">
        <v>0.24731903360743501</v>
      </c>
      <c r="AU617" s="14">
        <v>0.104744979885426</v>
      </c>
      <c r="AV617" s="14">
        <v>5.2874755924057201E-2</v>
      </c>
      <c r="AW617" s="14"/>
      <c r="AX617" s="14">
        <v>5.9800659030452202E-2</v>
      </c>
    </row>
    <row r="618" spans="2:50" x14ac:dyDescent="0.3">
      <c r="B618" t="s">
        <v>79</v>
      </c>
      <c r="C618" s="14">
        <v>8.4612361535698899E-2</v>
      </c>
      <c r="D618" s="14">
        <v>5.1580628622769603E-2</v>
      </c>
      <c r="E618" s="14">
        <v>0.114265913817542</v>
      </c>
      <c r="F618" s="14"/>
      <c r="G618" s="14">
        <v>7.8198553367001794E-2</v>
      </c>
      <c r="H618" s="14">
        <v>7.2447595826014899E-2</v>
      </c>
      <c r="I618" s="14">
        <v>9.9191481908544807E-2</v>
      </c>
      <c r="J618" s="14">
        <v>9.98366147611017E-2</v>
      </c>
      <c r="K618" s="14">
        <v>9.2899255559951502E-2</v>
      </c>
      <c r="L618" s="14">
        <v>6.9297339073913E-2</v>
      </c>
      <c r="M618" s="14"/>
      <c r="N618" s="14">
        <v>8.5561682089090693E-2</v>
      </c>
      <c r="O618" s="14">
        <v>9.3705542270702102E-2</v>
      </c>
      <c r="P618" s="14">
        <v>6.8139597551384601E-2</v>
      </c>
      <c r="Q618" s="14">
        <v>9.0486954314459397E-2</v>
      </c>
      <c r="R618" s="14"/>
      <c r="S618" s="14">
        <v>6.2095027490108701E-2</v>
      </c>
      <c r="T618" s="14">
        <v>6.9417413879950707E-2</v>
      </c>
      <c r="U618" s="14">
        <v>8.6762534052503698E-2</v>
      </c>
      <c r="V618" s="14"/>
      <c r="W618" s="14">
        <v>5.9027444593838803E-2</v>
      </c>
      <c r="X618" s="14">
        <v>6.07140458886389E-2</v>
      </c>
      <c r="Y618" s="14">
        <v>0.161372073497387</v>
      </c>
      <c r="Z618" s="14"/>
      <c r="AA618" s="14">
        <v>0.26624839020310398</v>
      </c>
      <c r="AB618" s="14">
        <v>0.14865702773494399</v>
      </c>
      <c r="AC618" s="14">
        <v>0.122799112465397</v>
      </c>
      <c r="AD618" s="14">
        <v>7.8745002283660298E-2</v>
      </c>
      <c r="AE618" s="14">
        <v>6.38542402842006E-2</v>
      </c>
      <c r="AF618" s="14">
        <v>9.5146965439339107E-2</v>
      </c>
      <c r="AG618" s="14">
        <v>3.0749433599510101E-2</v>
      </c>
      <c r="AH618" s="14">
        <v>1.6518937418675501E-2</v>
      </c>
      <c r="AI618" s="14">
        <v>3.1646952531222898E-2</v>
      </c>
      <c r="AJ618" s="14">
        <v>2.2897563189445701E-2</v>
      </c>
      <c r="AK618" s="14">
        <v>6.7900555231353701E-2</v>
      </c>
      <c r="AL618" s="14">
        <v>0.121191079357974</v>
      </c>
      <c r="AM618" s="14"/>
      <c r="AN618" s="14">
        <v>7.0277187371314401E-2</v>
      </c>
      <c r="AO618" s="14">
        <v>9.0535017105826995E-2</v>
      </c>
      <c r="AP618" s="14"/>
      <c r="AQ618" s="14">
        <v>8.9655496003056903E-2</v>
      </c>
      <c r="AR618" s="14">
        <v>8.3434984299518497E-2</v>
      </c>
      <c r="AS618" s="14"/>
      <c r="AT618" s="14">
        <v>4.20859466881656E-2</v>
      </c>
      <c r="AU618" s="14">
        <v>9.8141750113127799E-2</v>
      </c>
      <c r="AV618" s="14">
        <v>5.0717872317971903E-2</v>
      </c>
      <c r="AW618" s="14"/>
      <c r="AX618" s="14">
        <v>5.3164790188193298E-2</v>
      </c>
    </row>
    <row r="619" spans="2:50" x14ac:dyDescent="0.3">
      <c r="B619" t="s">
        <v>179</v>
      </c>
      <c r="C619" s="14">
        <v>0.32477160553112899</v>
      </c>
      <c r="D619" s="14">
        <v>0.38952092132031702</v>
      </c>
      <c r="E619" s="14">
        <v>0.26594587940299802</v>
      </c>
      <c r="F619" s="14"/>
      <c r="G619" s="14">
        <v>0.26247757886685602</v>
      </c>
      <c r="H619" s="14">
        <v>0.40435220767586899</v>
      </c>
      <c r="I619" s="14">
        <v>0.38931190181155001</v>
      </c>
      <c r="J619" s="14">
        <v>0.35971524130747701</v>
      </c>
      <c r="K619" s="14">
        <v>0.29314615297117602</v>
      </c>
      <c r="L619" s="14">
        <v>0.24121800997085599</v>
      </c>
      <c r="M619" s="14"/>
      <c r="N619" s="14">
        <v>0.32253280701041098</v>
      </c>
      <c r="O619" s="14">
        <v>0.30727679426029397</v>
      </c>
      <c r="P619" s="14">
        <v>0.366752388583723</v>
      </c>
      <c r="Q619" s="14">
        <v>0.306710471394252</v>
      </c>
      <c r="R619" s="14"/>
      <c r="S619" s="14">
        <v>0.26743741383894098</v>
      </c>
      <c r="T619" s="14">
        <v>0.468421293668358</v>
      </c>
      <c r="U619" s="14">
        <v>0.23388096788728999</v>
      </c>
      <c r="V619" s="14"/>
      <c r="W619" s="14">
        <v>0.49123111430884497</v>
      </c>
      <c r="X619" s="14">
        <v>0.225014454765738</v>
      </c>
      <c r="Y619" s="14">
        <v>0.219758301389189</v>
      </c>
      <c r="Z619" s="14"/>
      <c r="AA619" s="14">
        <v>0.23749682586242701</v>
      </c>
      <c r="AB619" s="14">
        <v>0.31898924288401798</v>
      </c>
      <c r="AC619" s="14">
        <v>0.304500086055499</v>
      </c>
      <c r="AD619" s="14">
        <v>0.28042369985181198</v>
      </c>
      <c r="AE619" s="14">
        <v>0.29462137702437802</v>
      </c>
      <c r="AF619" s="14">
        <v>0.31867636687196599</v>
      </c>
      <c r="AG619" s="14">
        <v>0.42733100619005698</v>
      </c>
      <c r="AH619" s="14">
        <v>0.46025468718041901</v>
      </c>
      <c r="AI619" s="14">
        <v>0.35264725824319598</v>
      </c>
      <c r="AJ619" s="14">
        <v>0.24458403310494001</v>
      </c>
      <c r="AK619" s="14">
        <v>0.27614926975480802</v>
      </c>
      <c r="AL619" s="14">
        <v>0.49390031754251901</v>
      </c>
      <c r="AM619" s="14"/>
      <c r="AN619" s="14">
        <v>0.33083704293385302</v>
      </c>
      <c r="AO619" s="14">
        <v>0.32226563691110699</v>
      </c>
      <c r="AP619" s="14"/>
      <c r="AQ619" s="14">
        <v>0.29946772582326497</v>
      </c>
      <c r="AR619" s="14">
        <v>0.330679084728426</v>
      </c>
      <c r="AS619" s="14"/>
      <c r="AT619" s="14">
        <v>0.186797038936173</v>
      </c>
      <c r="AU619" s="14">
        <v>0.25491815197177697</v>
      </c>
      <c r="AV619" s="14">
        <v>0.49904599200783401</v>
      </c>
      <c r="AW619" s="14"/>
      <c r="AX619" s="14">
        <v>0.43797113873942101</v>
      </c>
    </row>
    <row r="620" spans="2:50" x14ac:dyDescent="0.3">
      <c r="B620" t="s">
        <v>180</v>
      </c>
      <c r="C620" s="14">
        <v>0.33135132579336801</v>
      </c>
      <c r="D620" s="14">
        <v>0.313808009618263</v>
      </c>
      <c r="E620" s="14">
        <v>0.34502145756783598</v>
      </c>
      <c r="F620" s="14"/>
      <c r="G620" s="14">
        <v>0.350387023859217</v>
      </c>
      <c r="H620" s="14">
        <v>0.27876304175273298</v>
      </c>
      <c r="I620" s="14">
        <v>0.25831307537009701</v>
      </c>
      <c r="J620" s="14">
        <v>0.305570879845594</v>
      </c>
      <c r="K620" s="14">
        <v>0.33000306034607801</v>
      </c>
      <c r="L620" s="14">
        <v>0.44208630496074097</v>
      </c>
      <c r="M620" s="14"/>
      <c r="N620" s="14">
        <v>0.34576242192909501</v>
      </c>
      <c r="O620" s="14">
        <v>0.32624543218204</v>
      </c>
      <c r="P620" s="14">
        <v>0.32982565256433799</v>
      </c>
      <c r="Q620" s="14">
        <v>0.32833809223036797</v>
      </c>
      <c r="R620" s="14"/>
      <c r="S620" s="14">
        <v>0.43920672744489597</v>
      </c>
      <c r="T620" s="14">
        <v>0.213019755395608</v>
      </c>
      <c r="U620" s="14">
        <v>0.36319113722507301</v>
      </c>
      <c r="V620" s="14"/>
      <c r="W620" s="14">
        <v>0.19165371574119799</v>
      </c>
      <c r="X620" s="14">
        <v>0.493234546662014</v>
      </c>
      <c r="Y620" s="14">
        <v>0.24147140354292501</v>
      </c>
      <c r="Z620" s="14"/>
      <c r="AA620" s="14">
        <v>0.160068901101417</v>
      </c>
      <c r="AB620" s="14">
        <v>0.25260356662671501</v>
      </c>
      <c r="AC620" s="14">
        <v>0.309415972075267</v>
      </c>
      <c r="AD620" s="14">
        <v>0.35702496052078397</v>
      </c>
      <c r="AE620" s="14">
        <v>0.37615531989668199</v>
      </c>
      <c r="AF620" s="14">
        <v>0.31211183033640999</v>
      </c>
      <c r="AG620" s="14">
        <v>0.33413686726793501</v>
      </c>
      <c r="AH620" s="14">
        <v>0.34775017285975801</v>
      </c>
      <c r="AI620" s="14">
        <v>0.379233522116457</v>
      </c>
      <c r="AJ620" s="14">
        <v>0.46244448703809699</v>
      </c>
      <c r="AK620" s="14">
        <v>8.5808526769782095E-2</v>
      </c>
      <c r="AL620" s="14">
        <v>0.14275257505001801</v>
      </c>
      <c r="AM620" s="14"/>
      <c r="AN620" s="14">
        <v>0.33161334705658202</v>
      </c>
      <c r="AO620" s="14">
        <v>0.33124307027611599</v>
      </c>
      <c r="AP620" s="14"/>
      <c r="AQ620" s="14">
        <v>0.35666641341725203</v>
      </c>
      <c r="AR620" s="14">
        <v>0.32544122998030001</v>
      </c>
      <c r="AS620" s="14"/>
      <c r="AT620" s="14">
        <v>0.57789915201166997</v>
      </c>
      <c r="AU620" s="14">
        <v>0.33860284194335899</v>
      </c>
      <c r="AV620" s="14">
        <v>0.192472442945231</v>
      </c>
      <c r="AW620" s="14"/>
      <c r="AX620" s="14">
        <v>0.25108788957396999</v>
      </c>
    </row>
    <row r="621" spans="2:50" x14ac:dyDescent="0.3">
      <c r="B621" t="s">
        <v>108</v>
      </c>
      <c r="C621" s="14">
        <v>-6.5797202622389604E-3</v>
      </c>
      <c r="D621" s="14">
        <v>7.5712911702054603E-2</v>
      </c>
      <c r="E621" s="14">
        <v>-7.9075578164838095E-2</v>
      </c>
      <c r="F621" s="14"/>
      <c r="G621" s="14">
        <v>-8.7909444992360794E-2</v>
      </c>
      <c r="H621" s="14">
        <v>0.12558916592313599</v>
      </c>
      <c r="I621" s="14">
        <v>0.130998826441454</v>
      </c>
      <c r="J621" s="14">
        <v>5.4144361461882798E-2</v>
      </c>
      <c r="K621" s="14">
        <v>-3.6856907374901098E-2</v>
      </c>
      <c r="L621" s="14">
        <v>-0.20086829498988501</v>
      </c>
      <c r="M621" s="14"/>
      <c r="N621" s="14">
        <v>-2.32296149186835E-2</v>
      </c>
      <c r="O621" s="14">
        <v>-1.8968637921745201E-2</v>
      </c>
      <c r="P621" s="14">
        <v>3.6926736019384301E-2</v>
      </c>
      <c r="Q621" s="14">
        <v>-2.1627620836116399E-2</v>
      </c>
      <c r="R621" s="14"/>
      <c r="S621" s="14">
        <v>-0.17176931360595499</v>
      </c>
      <c r="T621" s="14">
        <v>0.25540153827274997</v>
      </c>
      <c r="U621" s="14">
        <v>-0.129310169337782</v>
      </c>
      <c r="V621" s="14"/>
      <c r="W621" s="14">
        <v>0.29957739856764698</v>
      </c>
      <c r="X621" s="14">
        <v>-0.26822009189627599</v>
      </c>
      <c r="Y621" s="14">
        <v>-2.17131021537353E-2</v>
      </c>
      <c r="Z621" s="14"/>
      <c r="AA621" s="14">
        <v>7.7427924761009501E-2</v>
      </c>
      <c r="AB621" s="14">
        <v>6.63856762573031E-2</v>
      </c>
      <c r="AC621" s="14">
        <v>-4.9158860197678301E-3</v>
      </c>
      <c r="AD621" s="14">
        <v>-7.6601260668971799E-2</v>
      </c>
      <c r="AE621" s="14">
        <v>-8.1533942872304005E-2</v>
      </c>
      <c r="AF621" s="14">
        <v>6.5645365355563303E-3</v>
      </c>
      <c r="AG621" s="14">
        <v>9.3194138922122194E-2</v>
      </c>
      <c r="AH621" s="14">
        <v>0.112504514320661</v>
      </c>
      <c r="AI621" s="14">
        <v>-2.65862638732615E-2</v>
      </c>
      <c r="AJ621" s="14">
        <v>-0.21786045393315701</v>
      </c>
      <c r="AK621" s="14">
        <v>0.19034074298502601</v>
      </c>
      <c r="AL621" s="14">
        <v>0.35114774249250202</v>
      </c>
      <c r="AM621" s="14"/>
      <c r="AN621" s="14">
        <v>-7.7630412272910998E-4</v>
      </c>
      <c r="AO621" s="14">
        <v>-8.9774333650092207E-3</v>
      </c>
      <c r="AP621" s="14"/>
      <c r="AQ621" s="14">
        <v>-5.7198687593986497E-2</v>
      </c>
      <c r="AR621" s="14">
        <v>5.2378547481258296E-3</v>
      </c>
      <c r="AS621" s="14"/>
      <c r="AT621" s="14">
        <v>-0.39110211307549703</v>
      </c>
      <c r="AU621" s="14">
        <v>-8.3684689971582599E-2</v>
      </c>
      <c r="AV621" s="14">
        <v>0.30657354906260298</v>
      </c>
      <c r="AW621" s="14"/>
      <c r="AX621" s="14">
        <v>0.18688324916544999</v>
      </c>
    </row>
    <row r="622" spans="2:50" x14ac:dyDescent="0.3"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</row>
    <row r="623" spans="2:50" x14ac:dyDescent="0.3">
      <c r="B623" s="6" t="s">
        <v>270</v>
      </c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</row>
    <row r="624" spans="2:50" x14ac:dyDescent="0.3">
      <c r="B624" s="24" t="s">
        <v>82</v>
      </c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</row>
    <row r="625" spans="2:50" x14ac:dyDescent="0.3">
      <c r="B625" t="s">
        <v>175</v>
      </c>
      <c r="C625" s="14">
        <v>0.19046595316523801</v>
      </c>
      <c r="D625" s="14">
        <v>0.21373255878500899</v>
      </c>
      <c r="E625" s="14">
        <v>0.166588310924697</v>
      </c>
      <c r="F625" s="14"/>
      <c r="G625" s="14">
        <v>0.24498327703481099</v>
      </c>
      <c r="H625" s="14">
        <v>0.256705751587749</v>
      </c>
      <c r="I625" s="14">
        <v>0.19629820931939199</v>
      </c>
      <c r="J625" s="14">
        <v>0.159666961623357</v>
      </c>
      <c r="K625" s="14">
        <v>0.17168782864690199</v>
      </c>
      <c r="L625" s="14">
        <v>0.13680982626842</v>
      </c>
      <c r="M625" s="14"/>
      <c r="N625" s="14">
        <v>0.17901822513832799</v>
      </c>
      <c r="O625" s="14">
        <v>0.17455166263533101</v>
      </c>
      <c r="P625" s="14">
        <v>0.21510530163164701</v>
      </c>
      <c r="Q625" s="14">
        <v>0.18759710632676199</v>
      </c>
      <c r="R625" s="14"/>
      <c r="S625" s="14">
        <v>0.253514850371092</v>
      </c>
      <c r="T625" s="14">
        <v>0.147119709903799</v>
      </c>
      <c r="U625" s="14">
        <v>0.17347019710671699</v>
      </c>
      <c r="V625" s="14"/>
      <c r="W625" s="14">
        <v>0.14254401647665099</v>
      </c>
      <c r="X625" s="14">
        <v>0.26712969941060799</v>
      </c>
      <c r="Y625" s="14">
        <v>0.118544680608447</v>
      </c>
      <c r="Z625" s="14"/>
      <c r="AA625" s="14">
        <v>0.11814525261495699</v>
      </c>
      <c r="AB625" s="14">
        <v>0.172246029999711</v>
      </c>
      <c r="AC625" s="14">
        <v>0.17843749964765701</v>
      </c>
      <c r="AD625" s="14">
        <v>0.18705840951045499</v>
      </c>
      <c r="AE625" s="14">
        <v>0.172229351513046</v>
      </c>
      <c r="AF625" s="14">
        <v>0.17560018155205601</v>
      </c>
      <c r="AG625" s="14">
        <v>0.23038505074805099</v>
      </c>
      <c r="AH625" s="14">
        <v>0.226274587551928</v>
      </c>
      <c r="AI625" s="14">
        <v>0.31055160247256502</v>
      </c>
      <c r="AJ625" s="14">
        <v>0.202087932871299</v>
      </c>
      <c r="AK625" s="14">
        <v>0.18271997183997199</v>
      </c>
      <c r="AL625" s="14">
        <v>0.123594474648633</v>
      </c>
      <c r="AM625" s="14"/>
      <c r="AN625" s="14">
        <v>0.18881647048272601</v>
      </c>
      <c r="AO625" s="14">
        <v>0.19114744595251601</v>
      </c>
      <c r="AP625" s="14"/>
      <c r="AQ625" s="14">
        <v>0.15762175993727801</v>
      </c>
      <c r="AR625" s="14">
        <v>0.19813380451792401</v>
      </c>
      <c r="AS625" s="14"/>
      <c r="AT625" s="14">
        <v>0.32911163300836199</v>
      </c>
      <c r="AU625" s="14">
        <v>0.15092351092444201</v>
      </c>
      <c r="AV625" s="14">
        <v>0.16372152655160899</v>
      </c>
      <c r="AW625" s="14"/>
      <c r="AX625" s="14">
        <v>0.12657746652608401</v>
      </c>
    </row>
    <row r="626" spans="2:50" x14ac:dyDescent="0.3">
      <c r="B626" t="s">
        <v>200</v>
      </c>
      <c r="C626" s="14">
        <v>0.34632872193070002</v>
      </c>
      <c r="D626" s="14">
        <v>0.33814391290267698</v>
      </c>
      <c r="E626" s="14">
        <v>0.35582462386618002</v>
      </c>
      <c r="F626" s="14"/>
      <c r="G626" s="14">
        <v>0.30541458273515099</v>
      </c>
      <c r="H626" s="14">
        <v>0.324511539149832</v>
      </c>
      <c r="I626" s="14">
        <v>0.33215032676533202</v>
      </c>
      <c r="J626" s="14">
        <v>0.36643924355596602</v>
      </c>
      <c r="K626" s="14">
        <v>0.34591743491997401</v>
      </c>
      <c r="L626" s="14">
        <v>0.38415881596206097</v>
      </c>
      <c r="M626" s="14"/>
      <c r="N626" s="14">
        <v>0.35083887629030103</v>
      </c>
      <c r="O626" s="14">
        <v>0.35861366013253099</v>
      </c>
      <c r="P626" s="14">
        <v>0.36495455557164702</v>
      </c>
      <c r="Q626" s="14">
        <v>0.32513089462822797</v>
      </c>
      <c r="R626" s="14"/>
      <c r="S626" s="14">
        <v>0.40943002444036602</v>
      </c>
      <c r="T626" s="14">
        <v>0.31831921206723401</v>
      </c>
      <c r="U626" s="14">
        <v>0.31165175857220101</v>
      </c>
      <c r="V626" s="14"/>
      <c r="W626" s="14">
        <v>0.319494594875251</v>
      </c>
      <c r="X626" s="14">
        <v>0.40381026908099299</v>
      </c>
      <c r="Y626" s="14">
        <v>0.28731141256196202</v>
      </c>
      <c r="Z626" s="14"/>
      <c r="AA626" s="14">
        <v>0.27269059705908699</v>
      </c>
      <c r="AB626" s="14">
        <v>0.240079484909376</v>
      </c>
      <c r="AC626" s="14">
        <v>0.28168503206328299</v>
      </c>
      <c r="AD626" s="14">
        <v>0.34851310012273701</v>
      </c>
      <c r="AE626" s="14">
        <v>0.37719336648084201</v>
      </c>
      <c r="AF626" s="14">
        <v>0.35273670416103098</v>
      </c>
      <c r="AG626" s="14">
        <v>0.390822027534526</v>
      </c>
      <c r="AH626" s="14">
        <v>0.430246458214815</v>
      </c>
      <c r="AI626" s="14">
        <v>0.372111603693348</v>
      </c>
      <c r="AJ626" s="14">
        <v>0.46201476102005401</v>
      </c>
      <c r="AK626" s="14">
        <v>0.27796295221473499</v>
      </c>
      <c r="AL626" s="14">
        <v>0.39122644974151399</v>
      </c>
      <c r="AM626" s="14"/>
      <c r="AN626" s="14">
        <v>0.35978083062240102</v>
      </c>
      <c r="AO626" s="14">
        <v>0.34077090968794299</v>
      </c>
      <c r="AP626" s="14"/>
      <c r="AQ626" s="14">
        <v>0.394605473773261</v>
      </c>
      <c r="AR626" s="14">
        <v>0.33505796382895597</v>
      </c>
      <c r="AS626" s="14"/>
      <c r="AT626" s="14">
        <v>0.43040202057017801</v>
      </c>
      <c r="AU626" s="14">
        <v>0.327968099573545</v>
      </c>
      <c r="AV626" s="14">
        <v>0.33749369855797201</v>
      </c>
      <c r="AW626" s="14"/>
      <c r="AX626" s="14">
        <v>0.39164682534793099</v>
      </c>
    </row>
    <row r="627" spans="2:50" x14ac:dyDescent="0.3">
      <c r="B627" t="s">
        <v>201</v>
      </c>
      <c r="C627" s="14">
        <v>0.249036792323508</v>
      </c>
      <c r="D627" s="14">
        <v>0.219893333784657</v>
      </c>
      <c r="E627" s="14">
        <v>0.278653802776475</v>
      </c>
      <c r="F627" s="14"/>
      <c r="G627" s="14">
        <v>0.24528592962175599</v>
      </c>
      <c r="H627" s="14">
        <v>0.22821421621087201</v>
      </c>
      <c r="I627" s="14">
        <v>0.25810855652458797</v>
      </c>
      <c r="J627" s="14">
        <v>0.24612871095684699</v>
      </c>
      <c r="K627" s="14">
        <v>0.25557061868244202</v>
      </c>
      <c r="L627" s="14">
        <v>0.258890580854512</v>
      </c>
      <c r="M627" s="14"/>
      <c r="N627" s="14">
        <v>0.26031272840505598</v>
      </c>
      <c r="O627" s="14">
        <v>0.25387970600781001</v>
      </c>
      <c r="P627" s="14">
        <v>0.216999990313409</v>
      </c>
      <c r="Q627" s="14">
        <v>0.262843277598033</v>
      </c>
      <c r="R627" s="14"/>
      <c r="S627" s="14">
        <v>0.21123652372597199</v>
      </c>
      <c r="T627" s="14">
        <v>0.26691696886208599</v>
      </c>
      <c r="U627" s="14">
        <v>0.29008283468951701</v>
      </c>
      <c r="V627" s="14"/>
      <c r="W627" s="14">
        <v>0.267350955000137</v>
      </c>
      <c r="X627" s="14">
        <v>0.20396023265850499</v>
      </c>
      <c r="Y627" s="14">
        <v>0.33900853560112298</v>
      </c>
      <c r="Z627" s="14"/>
      <c r="AA627" s="14">
        <v>0.185718398298238</v>
      </c>
      <c r="AB627" s="14">
        <v>0.30532063975067197</v>
      </c>
      <c r="AC627" s="14">
        <v>0.33731955450032097</v>
      </c>
      <c r="AD627" s="14">
        <v>0.23209662283006199</v>
      </c>
      <c r="AE627" s="14">
        <v>0.25771656481894401</v>
      </c>
      <c r="AF627" s="14">
        <v>0.247901341536301</v>
      </c>
      <c r="AG627" s="14">
        <v>0.21967315425992401</v>
      </c>
      <c r="AH627" s="14">
        <v>0.22117114135211999</v>
      </c>
      <c r="AI627" s="14">
        <v>0.17612183355932601</v>
      </c>
      <c r="AJ627" s="14">
        <v>0.119950311224476</v>
      </c>
      <c r="AK627" s="14">
        <v>0.42832612578684298</v>
      </c>
      <c r="AL627" s="14">
        <v>0.24215602804948899</v>
      </c>
      <c r="AM627" s="14"/>
      <c r="AN627" s="14">
        <v>0.24946117197244999</v>
      </c>
      <c r="AO627" s="14">
        <v>0.24886145755165001</v>
      </c>
      <c r="AP627" s="14"/>
      <c r="AQ627" s="14">
        <v>0.23366992902967901</v>
      </c>
      <c r="AR627" s="14">
        <v>0.25262436175096498</v>
      </c>
      <c r="AS627" s="14"/>
      <c r="AT627" s="14">
        <v>0.15968519845314899</v>
      </c>
      <c r="AU627" s="14">
        <v>0.30512842761655301</v>
      </c>
      <c r="AV627" s="14">
        <v>0.24806949638124701</v>
      </c>
      <c r="AW627" s="14"/>
      <c r="AX627" s="14">
        <v>0.22043813079152799</v>
      </c>
    </row>
    <row r="628" spans="2:50" x14ac:dyDescent="0.3">
      <c r="B628" t="s">
        <v>202</v>
      </c>
      <c r="C628" s="14">
        <v>8.0938416632033605E-2</v>
      </c>
      <c r="D628" s="14">
        <v>0.101426971776874</v>
      </c>
      <c r="E628" s="14">
        <v>6.1456564058046698E-2</v>
      </c>
      <c r="F628" s="14"/>
      <c r="G628" s="14">
        <v>5.6695841409874999E-2</v>
      </c>
      <c r="H628" s="14">
        <v>7.1657991446306496E-2</v>
      </c>
      <c r="I628" s="14">
        <v>7.9822895009621406E-2</v>
      </c>
      <c r="J628" s="14">
        <v>8.7310466662627498E-2</v>
      </c>
      <c r="K628" s="14">
        <v>8.2409418403237206E-2</v>
      </c>
      <c r="L628" s="14">
        <v>9.7486515234551194E-2</v>
      </c>
      <c r="M628" s="14"/>
      <c r="N628" s="14">
        <v>7.9647055164718497E-2</v>
      </c>
      <c r="O628" s="14">
        <v>7.5176038013139004E-2</v>
      </c>
      <c r="P628" s="14">
        <v>8.0346302173143896E-2</v>
      </c>
      <c r="Q628" s="14">
        <v>8.4992314753828305E-2</v>
      </c>
      <c r="R628" s="14"/>
      <c r="S628" s="14">
        <v>5.3167245398523799E-2</v>
      </c>
      <c r="T628" s="14">
        <v>0.116866506664704</v>
      </c>
      <c r="U628" s="14">
        <v>7.8553495583671404E-2</v>
      </c>
      <c r="V628" s="14"/>
      <c r="W628" s="14">
        <v>0.119854080124577</v>
      </c>
      <c r="X628" s="14">
        <v>5.21024332167477E-2</v>
      </c>
      <c r="Y628" s="14">
        <v>7.0160219689173506E-2</v>
      </c>
      <c r="Z628" s="14"/>
      <c r="AA628" s="14">
        <v>4.5906865109035203E-2</v>
      </c>
      <c r="AB628" s="14">
        <v>6.34499674732385E-2</v>
      </c>
      <c r="AC628" s="14">
        <v>6.4104404832870707E-2</v>
      </c>
      <c r="AD628" s="14">
        <v>9.8346631770483306E-2</v>
      </c>
      <c r="AE628" s="14">
        <v>6.4571482500523594E-2</v>
      </c>
      <c r="AF628" s="14">
        <v>9.6357154901603001E-2</v>
      </c>
      <c r="AG628" s="14">
        <v>8.8008128842908595E-2</v>
      </c>
      <c r="AH628" s="14">
        <v>6.2892957254490206E-2</v>
      </c>
      <c r="AI628" s="14">
        <v>6.9809964558342999E-2</v>
      </c>
      <c r="AJ628" s="14">
        <v>0.10949272576765599</v>
      </c>
      <c r="AK628" s="14">
        <v>0.11099095015844899</v>
      </c>
      <c r="AL628" s="14">
        <v>0.12183196820239001</v>
      </c>
      <c r="AM628" s="14"/>
      <c r="AN628" s="14">
        <v>8.5843945676035996E-2</v>
      </c>
      <c r="AO628" s="14">
        <v>7.8911670491127406E-2</v>
      </c>
      <c r="AP628" s="14"/>
      <c r="AQ628" s="14">
        <v>6.11554300013811E-2</v>
      </c>
      <c r="AR628" s="14">
        <v>8.5556980398942994E-2</v>
      </c>
      <c r="AS628" s="14"/>
      <c r="AT628" s="14">
        <v>3.0205770171791099E-2</v>
      </c>
      <c r="AU628" s="14">
        <v>8.4321789853200907E-2</v>
      </c>
      <c r="AV628" s="14">
        <v>0.116009978254415</v>
      </c>
      <c r="AW628" s="14"/>
      <c r="AX628" s="14">
        <v>0.14417988088651301</v>
      </c>
    </row>
    <row r="629" spans="2:50" x14ac:dyDescent="0.3">
      <c r="B629" t="s">
        <v>178</v>
      </c>
      <c r="C629" s="14">
        <v>5.16721949707383E-2</v>
      </c>
      <c r="D629" s="14">
        <v>7.2028892531762895E-2</v>
      </c>
      <c r="E629" s="14">
        <v>3.2777166248329999E-2</v>
      </c>
      <c r="F629" s="14"/>
      <c r="G629" s="14">
        <v>4.6720449081870397E-2</v>
      </c>
      <c r="H629" s="14">
        <v>4.9181714150718397E-2</v>
      </c>
      <c r="I629" s="14">
        <v>5.0640898892672398E-2</v>
      </c>
      <c r="J629" s="14">
        <v>4.4758671488533498E-2</v>
      </c>
      <c r="K629" s="14">
        <v>6.4082689427126499E-2</v>
      </c>
      <c r="L629" s="14">
        <v>5.2917960194908499E-2</v>
      </c>
      <c r="M629" s="14"/>
      <c r="N629" s="14">
        <v>5.2545486588497302E-2</v>
      </c>
      <c r="O629" s="14">
        <v>4.0159844053274697E-2</v>
      </c>
      <c r="P629" s="14">
        <v>5.7688430407381697E-2</v>
      </c>
      <c r="Q629" s="14">
        <v>5.3290172729742201E-2</v>
      </c>
      <c r="R629" s="14"/>
      <c r="S629" s="14">
        <v>1.8646665460082899E-2</v>
      </c>
      <c r="T629" s="14">
        <v>8.2892959384503195E-2</v>
      </c>
      <c r="U629" s="14">
        <v>5.80949045512721E-2</v>
      </c>
      <c r="V629" s="14"/>
      <c r="W629" s="14">
        <v>9.0295224578054695E-2</v>
      </c>
      <c r="X629" s="14">
        <v>2.2065280255971299E-2</v>
      </c>
      <c r="Y629" s="14">
        <v>2.0944646163534E-2</v>
      </c>
      <c r="Z629" s="14"/>
      <c r="AA629" s="14">
        <v>0.11131396522296499</v>
      </c>
      <c r="AB629" s="14">
        <v>7.8225969416199997E-2</v>
      </c>
      <c r="AC629" s="14">
        <v>1.8164905925619899E-2</v>
      </c>
      <c r="AD629" s="14">
        <v>4.6551089781898203E-2</v>
      </c>
      <c r="AE629" s="14">
        <v>6.0527301608356697E-2</v>
      </c>
      <c r="AF629" s="14">
        <v>4.28071862601331E-2</v>
      </c>
      <c r="AG629" s="14">
        <v>4.3489118903797003E-2</v>
      </c>
      <c r="AH629" s="14">
        <v>5.9414855626646397E-2</v>
      </c>
      <c r="AI629" s="14">
        <v>7.1404995716418299E-2</v>
      </c>
      <c r="AJ629" s="14">
        <v>8.23524311335736E-2</v>
      </c>
      <c r="AK629" s="14">
        <v>0</v>
      </c>
      <c r="AL629" s="14">
        <v>0</v>
      </c>
      <c r="AM629" s="14"/>
      <c r="AN629" s="14">
        <v>4.73650717939538E-2</v>
      </c>
      <c r="AO629" s="14">
        <v>5.3451706456380997E-2</v>
      </c>
      <c r="AP629" s="14"/>
      <c r="AQ629" s="14">
        <v>6.6100314104312705E-2</v>
      </c>
      <c r="AR629" s="14">
        <v>4.8303786069742102E-2</v>
      </c>
      <c r="AS629" s="14"/>
      <c r="AT629" s="14">
        <v>1.6556782094246901E-2</v>
      </c>
      <c r="AU629" s="14">
        <v>3.1463727509945097E-2</v>
      </c>
      <c r="AV629" s="14">
        <v>9.1015699266784003E-2</v>
      </c>
      <c r="AW629" s="14"/>
      <c r="AX629" s="14">
        <v>4.2001105260048799E-2</v>
      </c>
    </row>
    <row r="630" spans="2:50" x14ac:dyDescent="0.3">
      <c r="B630" t="s">
        <v>79</v>
      </c>
      <c r="C630" s="14">
        <v>8.1557920977781903E-2</v>
      </c>
      <c r="D630" s="14">
        <v>5.477433021902E-2</v>
      </c>
      <c r="E630" s="14">
        <v>0.104699532126272</v>
      </c>
      <c r="F630" s="14"/>
      <c r="G630" s="14">
        <v>0.10089992011653599</v>
      </c>
      <c r="H630" s="14">
        <v>6.9728787454520894E-2</v>
      </c>
      <c r="I630" s="14">
        <v>8.2979113488394596E-2</v>
      </c>
      <c r="J630" s="14">
        <v>9.5695945712668401E-2</v>
      </c>
      <c r="K630" s="14">
        <v>8.03320099203189E-2</v>
      </c>
      <c r="L630" s="14">
        <v>6.9736301485547006E-2</v>
      </c>
      <c r="M630" s="14"/>
      <c r="N630" s="14">
        <v>7.7637628413099694E-2</v>
      </c>
      <c r="O630" s="14">
        <v>9.7619089157915201E-2</v>
      </c>
      <c r="P630" s="14">
        <v>6.4905419902771003E-2</v>
      </c>
      <c r="Q630" s="14">
        <v>8.6146233963405205E-2</v>
      </c>
      <c r="R630" s="14"/>
      <c r="S630" s="14">
        <v>5.4004690603963401E-2</v>
      </c>
      <c r="T630" s="14">
        <v>6.7884643117674406E-2</v>
      </c>
      <c r="U630" s="14">
        <v>8.8146809496622305E-2</v>
      </c>
      <c r="V630" s="14"/>
      <c r="W630" s="14">
        <v>6.0461128945328901E-2</v>
      </c>
      <c r="X630" s="14">
        <v>5.0932085377174197E-2</v>
      </c>
      <c r="Y630" s="14">
        <v>0.164030505375761</v>
      </c>
      <c r="Z630" s="14"/>
      <c r="AA630" s="14">
        <v>0.26622492169571799</v>
      </c>
      <c r="AB630" s="14">
        <v>0.140677908450802</v>
      </c>
      <c r="AC630" s="14">
        <v>0.12028860303024801</v>
      </c>
      <c r="AD630" s="14">
        <v>8.7434145984364206E-2</v>
      </c>
      <c r="AE630" s="14">
        <v>6.7761933078286596E-2</v>
      </c>
      <c r="AF630" s="14">
        <v>8.4597431588875893E-2</v>
      </c>
      <c r="AG630" s="14">
        <v>2.76225197107931E-2</v>
      </c>
      <c r="AH630" s="14">
        <v>0</v>
      </c>
      <c r="AI630" s="14">
        <v>0</v>
      </c>
      <c r="AJ630" s="14">
        <v>2.41018379829415E-2</v>
      </c>
      <c r="AK630" s="14">
        <v>0</v>
      </c>
      <c r="AL630" s="14">
        <v>0.121191079357974</v>
      </c>
      <c r="AM630" s="14"/>
      <c r="AN630" s="14">
        <v>6.8732509452433699E-2</v>
      </c>
      <c r="AO630" s="14">
        <v>8.6856809860381703E-2</v>
      </c>
      <c r="AP630" s="14"/>
      <c r="AQ630" s="14">
        <v>8.6847093154088104E-2</v>
      </c>
      <c r="AR630" s="14">
        <v>8.0323103433469198E-2</v>
      </c>
      <c r="AS630" s="14"/>
      <c r="AT630" s="14">
        <v>3.4038595702272502E-2</v>
      </c>
      <c r="AU630" s="14">
        <v>0.10019444452231401</v>
      </c>
      <c r="AV630" s="14">
        <v>4.36896009879729E-2</v>
      </c>
      <c r="AW630" s="14"/>
      <c r="AX630" s="14">
        <v>7.5156591187894903E-2</v>
      </c>
    </row>
    <row r="631" spans="2:50" x14ac:dyDescent="0.3">
      <c r="B631" t="s">
        <v>179</v>
      </c>
      <c r="C631" s="14">
        <v>0.53679467509593803</v>
      </c>
      <c r="D631" s="14">
        <v>0.55187647168768605</v>
      </c>
      <c r="E631" s="14">
        <v>0.52241293479087603</v>
      </c>
      <c r="F631" s="14"/>
      <c r="G631" s="14">
        <v>0.55039785976996203</v>
      </c>
      <c r="H631" s="14">
        <v>0.58121729073758199</v>
      </c>
      <c r="I631" s="14">
        <v>0.52844853608472397</v>
      </c>
      <c r="J631" s="14">
        <v>0.52610620517932305</v>
      </c>
      <c r="K631" s="14">
        <v>0.51760526356687597</v>
      </c>
      <c r="L631" s="14">
        <v>0.520968642230481</v>
      </c>
      <c r="M631" s="14"/>
      <c r="N631" s="14">
        <v>0.52985710142862896</v>
      </c>
      <c r="O631" s="14">
        <v>0.53316532276786199</v>
      </c>
      <c r="P631" s="14">
        <v>0.580059857203294</v>
      </c>
      <c r="Q631" s="14">
        <v>0.51272800095499105</v>
      </c>
      <c r="R631" s="14"/>
      <c r="S631" s="14">
        <v>0.66294487481145803</v>
      </c>
      <c r="T631" s="14">
        <v>0.46543892197103298</v>
      </c>
      <c r="U631" s="14">
        <v>0.48512195567891803</v>
      </c>
      <c r="V631" s="14"/>
      <c r="W631" s="14">
        <v>0.46203861135190299</v>
      </c>
      <c r="X631" s="14">
        <v>0.67093996849160198</v>
      </c>
      <c r="Y631" s="14">
        <v>0.40585609317040899</v>
      </c>
      <c r="Z631" s="14"/>
      <c r="AA631" s="14">
        <v>0.390835849674044</v>
      </c>
      <c r="AB631" s="14">
        <v>0.41232551490908698</v>
      </c>
      <c r="AC631" s="14">
        <v>0.46012253171093997</v>
      </c>
      <c r="AD631" s="14">
        <v>0.535571509633192</v>
      </c>
      <c r="AE631" s="14">
        <v>0.54942271799388898</v>
      </c>
      <c r="AF631" s="14">
        <v>0.52833688571308701</v>
      </c>
      <c r="AG631" s="14">
        <v>0.62120707828257704</v>
      </c>
      <c r="AH631" s="14">
        <v>0.65652104576674297</v>
      </c>
      <c r="AI631" s="14">
        <v>0.68266320616591203</v>
      </c>
      <c r="AJ631" s="14">
        <v>0.66410269389135301</v>
      </c>
      <c r="AK631" s="14">
        <v>0.46068292405470701</v>
      </c>
      <c r="AL631" s="14">
        <v>0.51482092439014704</v>
      </c>
      <c r="AM631" s="14"/>
      <c r="AN631" s="14">
        <v>0.54859730110512706</v>
      </c>
      <c r="AO631" s="14">
        <v>0.53191835564045997</v>
      </c>
      <c r="AP631" s="14"/>
      <c r="AQ631" s="14">
        <v>0.55222723371053895</v>
      </c>
      <c r="AR631" s="14">
        <v>0.53319176834688098</v>
      </c>
      <c r="AS631" s="14"/>
      <c r="AT631" s="14">
        <v>0.75951365357853995</v>
      </c>
      <c r="AU631" s="14">
        <v>0.47889161049798801</v>
      </c>
      <c r="AV631" s="14">
        <v>0.50121522510958105</v>
      </c>
      <c r="AW631" s="14"/>
      <c r="AX631" s="14">
        <v>0.51822429187401498</v>
      </c>
    </row>
    <row r="632" spans="2:50" x14ac:dyDescent="0.3">
      <c r="B632" t="s">
        <v>180</v>
      </c>
      <c r="C632" s="14">
        <v>0.13261061160277199</v>
      </c>
      <c r="D632" s="14">
        <v>0.17345586430863699</v>
      </c>
      <c r="E632" s="14">
        <v>9.4233730306376703E-2</v>
      </c>
      <c r="F632" s="14"/>
      <c r="G632" s="14">
        <v>0.103416290491745</v>
      </c>
      <c r="H632" s="14">
        <v>0.120839705597025</v>
      </c>
      <c r="I632" s="14">
        <v>0.13046379390229401</v>
      </c>
      <c r="J632" s="14">
        <v>0.132069138151161</v>
      </c>
      <c r="K632" s="14">
        <v>0.14649210783036401</v>
      </c>
      <c r="L632" s="14">
        <v>0.15040447542946001</v>
      </c>
      <c r="M632" s="14"/>
      <c r="N632" s="14">
        <v>0.13219254175321599</v>
      </c>
      <c r="O632" s="14">
        <v>0.115335882066414</v>
      </c>
      <c r="P632" s="14">
        <v>0.13803473258052601</v>
      </c>
      <c r="Q632" s="14">
        <v>0.138282487483571</v>
      </c>
      <c r="R632" s="14"/>
      <c r="S632" s="14">
        <v>7.1813910858606597E-2</v>
      </c>
      <c r="T632" s="14">
        <v>0.199759466049207</v>
      </c>
      <c r="U632" s="14">
        <v>0.136648400134944</v>
      </c>
      <c r="V632" s="14"/>
      <c r="W632" s="14">
        <v>0.21014930470263199</v>
      </c>
      <c r="X632" s="14">
        <v>7.4167713472718999E-2</v>
      </c>
      <c r="Y632" s="14">
        <v>9.1104865852707495E-2</v>
      </c>
      <c r="Z632" s="14"/>
      <c r="AA632" s="14">
        <v>0.15722083033199999</v>
      </c>
      <c r="AB632" s="14">
        <v>0.141675936889439</v>
      </c>
      <c r="AC632" s="14">
        <v>8.2269310758490602E-2</v>
      </c>
      <c r="AD632" s="14">
        <v>0.14489772155238101</v>
      </c>
      <c r="AE632" s="14">
        <v>0.12509878410888001</v>
      </c>
      <c r="AF632" s="14">
        <v>0.13916434116173601</v>
      </c>
      <c r="AG632" s="14">
        <v>0.13149724774670599</v>
      </c>
      <c r="AH632" s="14">
        <v>0.122307812881137</v>
      </c>
      <c r="AI632" s="14">
        <v>0.14121496027476099</v>
      </c>
      <c r="AJ632" s="14">
        <v>0.19184515690123</v>
      </c>
      <c r="AK632" s="14">
        <v>0.11099095015844899</v>
      </c>
      <c r="AL632" s="14">
        <v>0.12183196820239001</v>
      </c>
      <c r="AM632" s="14"/>
      <c r="AN632" s="14">
        <v>0.13320901746999</v>
      </c>
      <c r="AO632" s="14">
        <v>0.13236337694750799</v>
      </c>
      <c r="AP632" s="14"/>
      <c r="AQ632" s="14">
        <v>0.12725574410569401</v>
      </c>
      <c r="AR632" s="14">
        <v>0.133860766468685</v>
      </c>
      <c r="AS632" s="14"/>
      <c r="AT632" s="14">
        <v>4.6762552266038003E-2</v>
      </c>
      <c r="AU632" s="14">
        <v>0.115785517363146</v>
      </c>
      <c r="AV632" s="14">
        <v>0.20702567752119899</v>
      </c>
      <c r="AW632" s="14"/>
      <c r="AX632" s="14">
        <v>0.18618098614656201</v>
      </c>
    </row>
    <row r="633" spans="2:50" x14ac:dyDescent="0.3">
      <c r="B633" t="s">
        <v>108</v>
      </c>
      <c r="C633" s="14">
        <v>0.40418406349316599</v>
      </c>
      <c r="D633" s="14">
        <v>0.37842060737904898</v>
      </c>
      <c r="E633" s="14">
        <v>0.42817920448449998</v>
      </c>
      <c r="F633" s="14"/>
      <c r="G633" s="14">
        <v>0.44698156927821697</v>
      </c>
      <c r="H633" s="14">
        <v>0.46037758514055699</v>
      </c>
      <c r="I633" s="14">
        <v>0.39798474218243002</v>
      </c>
      <c r="J633" s="14">
        <v>0.39403706702816199</v>
      </c>
      <c r="K633" s="14">
        <v>0.37111315573651199</v>
      </c>
      <c r="L633" s="14">
        <v>0.370564166801021</v>
      </c>
      <c r="M633" s="14"/>
      <c r="N633" s="14">
        <v>0.39766455967541298</v>
      </c>
      <c r="O633" s="14">
        <v>0.41782944070144801</v>
      </c>
      <c r="P633" s="14">
        <v>0.442025124622768</v>
      </c>
      <c r="Q633" s="14">
        <v>0.37444551347142002</v>
      </c>
      <c r="R633" s="14"/>
      <c r="S633" s="14">
        <v>0.59113096395285103</v>
      </c>
      <c r="T633" s="14">
        <v>0.26567945592182601</v>
      </c>
      <c r="U633" s="14">
        <v>0.34847355554397402</v>
      </c>
      <c r="V633" s="14"/>
      <c r="W633" s="14">
        <v>0.25188930664927101</v>
      </c>
      <c r="X633" s="14">
        <v>0.59677225501888298</v>
      </c>
      <c r="Y633" s="14">
        <v>0.314751227317701</v>
      </c>
      <c r="Z633" s="14"/>
      <c r="AA633" s="14">
        <v>0.23361501934204401</v>
      </c>
      <c r="AB633" s="14">
        <v>0.27064957801964901</v>
      </c>
      <c r="AC633" s="14">
        <v>0.377853220952449</v>
      </c>
      <c r="AD633" s="14">
        <v>0.39067378808081099</v>
      </c>
      <c r="AE633" s="14">
        <v>0.424323933885008</v>
      </c>
      <c r="AF633" s="14">
        <v>0.38917254455135097</v>
      </c>
      <c r="AG633" s="14">
        <v>0.48970983053587203</v>
      </c>
      <c r="AH633" s="14">
        <v>0.53421323288560696</v>
      </c>
      <c r="AI633" s="14">
        <v>0.54144824589115104</v>
      </c>
      <c r="AJ633" s="14">
        <v>0.47225753699012302</v>
      </c>
      <c r="AK633" s="14">
        <v>0.349691973896258</v>
      </c>
      <c r="AL633" s="14">
        <v>0.39298895618775698</v>
      </c>
      <c r="AM633" s="14"/>
      <c r="AN633" s="14">
        <v>0.41538828363513702</v>
      </c>
      <c r="AO633" s="14">
        <v>0.39955497869295198</v>
      </c>
      <c r="AP633" s="14"/>
      <c r="AQ633" s="14">
        <v>0.42497148960484499</v>
      </c>
      <c r="AR633" s="14">
        <v>0.39933100187819498</v>
      </c>
      <c r="AS633" s="14"/>
      <c r="AT633" s="14">
        <v>0.71275110131250197</v>
      </c>
      <c r="AU633" s="14">
        <v>0.36310609313484199</v>
      </c>
      <c r="AV633" s="14">
        <v>0.29418954758838201</v>
      </c>
      <c r="AW633" s="14"/>
      <c r="AX633" s="14">
        <v>0.332043305727453</v>
      </c>
    </row>
    <row r="634" spans="2:50" x14ac:dyDescent="0.3"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</row>
    <row r="635" spans="2:50" x14ac:dyDescent="0.3">
      <c r="B635" s="6" t="s">
        <v>271</v>
      </c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</row>
    <row r="636" spans="2:50" x14ac:dyDescent="0.3">
      <c r="B636" s="24" t="s">
        <v>82</v>
      </c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</row>
    <row r="637" spans="2:50" x14ac:dyDescent="0.3">
      <c r="B637" t="s">
        <v>175</v>
      </c>
      <c r="C637" s="14">
        <v>0.17094474390175199</v>
      </c>
      <c r="D637" s="14">
        <v>0.220957854980703</v>
      </c>
      <c r="E637" s="14">
        <v>0.123600942476607</v>
      </c>
      <c r="F637" s="14"/>
      <c r="G637" s="14">
        <v>0.110829123810691</v>
      </c>
      <c r="H637" s="14">
        <v>0.20803387078434901</v>
      </c>
      <c r="I637" s="14">
        <v>0.180180639563809</v>
      </c>
      <c r="J637" s="14">
        <v>0.12990556809133899</v>
      </c>
      <c r="K637" s="14">
        <v>0.17287388854406399</v>
      </c>
      <c r="L637" s="14">
        <v>0.196136290225746</v>
      </c>
      <c r="M637" s="14"/>
      <c r="N637" s="14">
        <v>0.19632522633651001</v>
      </c>
      <c r="O637" s="14">
        <v>0.136015917596222</v>
      </c>
      <c r="P637" s="14">
        <v>0.18729385456346501</v>
      </c>
      <c r="Q637" s="14">
        <v>0.16649985043523899</v>
      </c>
      <c r="R637" s="14"/>
      <c r="S637" s="14">
        <v>0.195069075961634</v>
      </c>
      <c r="T637" s="14">
        <v>0.17402472995049301</v>
      </c>
      <c r="U637" s="14">
        <v>0.154867448687975</v>
      </c>
      <c r="V637" s="14"/>
      <c r="W637" s="14">
        <v>0.185865715396519</v>
      </c>
      <c r="X637" s="14">
        <v>0.208116250621211</v>
      </c>
      <c r="Y637" s="14">
        <v>5.3193616256894102E-2</v>
      </c>
      <c r="Z637" s="14"/>
      <c r="AA637" s="14">
        <v>0.108016827906342</v>
      </c>
      <c r="AB637" s="14">
        <v>0.12028056619942901</v>
      </c>
      <c r="AC637" s="14">
        <v>0.14505763372327199</v>
      </c>
      <c r="AD637" s="14">
        <v>0.14660559085748501</v>
      </c>
      <c r="AE637" s="14">
        <v>0.15137632777377</v>
      </c>
      <c r="AF637" s="14">
        <v>0.17454874977483301</v>
      </c>
      <c r="AG637" s="14">
        <v>0.2228623166307</v>
      </c>
      <c r="AH637" s="14">
        <v>0.24057693041281999</v>
      </c>
      <c r="AI637" s="14">
        <v>0.35049869961271701</v>
      </c>
      <c r="AJ637" s="14">
        <v>0.22197158814505299</v>
      </c>
      <c r="AK637" s="14">
        <v>0.295422031719833</v>
      </c>
      <c r="AL637" s="14">
        <v>0.24847387469149601</v>
      </c>
      <c r="AM637" s="14"/>
      <c r="AN637" s="14">
        <v>0.178529689957172</v>
      </c>
      <c r="AO637" s="14">
        <v>0.16781098197538</v>
      </c>
      <c r="AP637" s="14"/>
      <c r="AQ637" s="14">
        <v>0.137419751043341</v>
      </c>
      <c r="AR637" s="14">
        <v>0.17877153568969401</v>
      </c>
      <c r="AS637" s="14"/>
      <c r="AT637" s="14">
        <v>0.22847201283313601</v>
      </c>
      <c r="AU637" s="14">
        <v>0.114098304623083</v>
      </c>
      <c r="AV637" s="14">
        <v>0.20802534628774799</v>
      </c>
      <c r="AW637" s="14"/>
      <c r="AX637" s="14">
        <v>0.15188747894138499</v>
      </c>
    </row>
    <row r="638" spans="2:50" x14ac:dyDescent="0.3">
      <c r="B638" t="s">
        <v>200</v>
      </c>
      <c r="C638" s="14">
        <v>0.35280815216467598</v>
      </c>
      <c r="D638" s="14">
        <v>0.382083747774629</v>
      </c>
      <c r="E638" s="14">
        <v>0.325102406706053</v>
      </c>
      <c r="F638" s="14"/>
      <c r="G638" s="14">
        <v>0.33929484675940202</v>
      </c>
      <c r="H638" s="14">
        <v>0.32224239776840002</v>
      </c>
      <c r="I638" s="14">
        <v>0.29467966829756798</v>
      </c>
      <c r="J638" s="14">
        <v>0.36502672826534499</v>
      </c>
      <c r="K638" s="14">
        <v>0.35024144393240902</v>
      </c>
      <c r="L638" s="14">
        <v>0.42408325605590802</v>
      </c>
      <c r="M638" s="14"/>
      <c r="N638" s="14">
        <v>0.34997622104498</v>
      </c>
      <c r="O638" s="14">
        <v>0.351470313232075</v>
      </c>
      <c r="P638" s="14">
        <v>0.37892446037001298</v>
      </c>
      <c r="Q638" s="14">
        <v>0.337194661917324</v>
      </c>
      <c r="R638" s="14"/>
      <c r="S638" s="14">
        <v>0.36350558333166699</v>
      </c>
      <c r="T638" s="14">
        <v>0.36329034191106402</v>
      </c>
      <c r="U638" s="14">
        <v>0.34660724800234699</v>
      </c>
      <c r="V638" s="14"/>
      <c r="W638" s="14">
        <v>0.36808688232501302</v>
      </c>
      <c r="X638" s="14">
        <v>0.37505397321600198</v>
      </c>
      <c r="Y638" s="14">
        <v>0.27868532528277701</v>
      </c>
      <c r="Z638" s="14"/>
      <c r="AA638" s="14">
        <v>0.21173269687088001</v>
      </c>
      <c r="AB638" s="14">
        <v>0.30177705541005301</v>
      </c>
      <c r="AC638" s="14">
        <v>0.321516896622424</v>
      </c>
      <c r="AD638" s="14">
        <v>0.34973957234283298</v>
      </c>
      <c r="AE638" s="14">
        <v>0.39500353459864801</v>
      </c>
      <c r="AF638" s="14">
        <v>0.33176200498417002</v>
      </c>
      <c r="AG638" s="14">
        <v>0.41873784479401599</v>
      </c>
      <c r="AH638" s="14">
        <v>0.38631318261359499</v>
      </c>
      <c r="AI638" s="14">
        <v>0.35530997837004902</v>
      </c>
      <c r="AJ638" s="14">
        <v>0.39524591788280999</v>
      </c>
      <c r="AK638" s="14">
        <v>0.16526089233487401</v>
      </c>
      <c r="AL638" s="14">
        <v>0.123594474648633</v>
      </c>
      <c r="AM638" s="14"/>
      <c r="AN638" s="14">
        <v>0.370303303467173</v>
      </c>
      <c r="AO638" s="14">
        <v>0.34557993476572801</v>
      </c>
      <c r="AP638" s="14"/>
      <c r="AQ638" s="14">
        <v>0.33615084069052797</v>
      </c>
      <c r="AR638" s="14">
        <v>0.35669699143171701</v>
      </c>
      <c r="AS638" s="14"/>
      <c r="AT638" s="14">
        <v>0.394845842823842</v>
      </c>
      <c r="AU638" s="14">
        <v>0.33385895137564198</v>
      </c>
      <c r="AV638" s="14">
        <v>0.37429747955783299</v>
      </c>
      <c r="AW638" s="14"/>
      <c r="AX638" s="14">
        <v>0.38525656806754599</v>
      </c>
    </row>
    <row r="639" spans="2:50" x14ac:dyDescent="0.3">
      <c r="B639" t="s">
        <v>201</v>
      </c>
      <c r="C639" s="14">
        <v>0.246083633606345</v>
      </c>
      <c r="D639" s="14">
        <v>0.21502314911495801</v>
      </c>
      <c r="E639" s="14">
        <v>0.27647370280956601</v>
      </c>
      <c r="F639" s="14"/>
      <c r="G639" s="14">
        <v>0.27565764851033497</v>
      </c>
      <c r="H639" s="14">
        <v>0.22947508273930201</v>
      </c>
      <c r="I639" s="14">
        <v>0.264062754442909</v>
      </c>
      <c r="J639" s="14">
        <v>0.25325872322611698</v>
      </c>
      <c r="K639" s="14">
        <v>0.26105092522321399</v>
      </c>
      <c r="L639" s="14">
        <v>0.212290230945757</v>
      </c>
      <c r="M639" s="14"/>
      <c r="N639" s="14">
        <v>0.22690300398788901</v>
      </c>
      <c r="O639" s="14">
        <v>0.255150433714531</v>
      </c>
      <c r="P639" s="14">
        <v>0.22130449648429701</v>
      </c>
      <c r="Q639" s="14">
        <v>0.26700803382379001</v>
      </c>
      <c r="R639" s="14"/>
      <c r="S639" s="14">
        <v>0.24670257361760201</v>
      </c>
      <c r="T639" s="14">
        <v>0.218814950777277</v>
      </c>
      <c r="U639" s="14">
        <v>0.274324568716457</v>
      </c>
      <c r="V639" s="14"/>
      <c r="W639" s="14">
        <v>0.21080536891979301</v>
      </c>
      <c r="X639" s="14">
        <v>0.23423694399901801</v>
      </c>
      <c r="Y639" s="14">
        <v>0.35881991585777501</v>
      </c>
      <c r="Z639" s="14"/>
      <c r="AA639" s="14">
        <v>0.34652022380205499</v>
      </c>
      <c r="AB639" s="14">
        <v>0.25341333190874099</v>
      </c>
      <c r="AC639" s="14">
        <v>0.248212875711076</v>
      </c>
      <c r="AD639" s="14">
        <v>0.25504919283826399</v>
      </c>
      <c r="AE639" s="14">
        <v>0.23070203189703001</v>
      </c>
      <c r="AF639" s="14">
        <v>0.25834870354443001</v>
      </c>
      <c r="AG639" s="14">
        <v>0.20687785225324101</v>
      </c>
      <c r="AH639" s="14">
        <v>0.24225822288258</v>
      </c>
      <c r="AI639" s="14">
        <v>0.241253632051705</v>
      </c>
      <c r="AJ639" s="14">
        <v>0.22970279525654499</v>
      </c>
      <c r="AK639" s="14">
        <v>0.42832612578684298</v>
      </c>
      <c r="AL639" s="14">
        <v>0.50674057130189698</v>
      </c>
      <c r="AM639" s="14"/>
      <c r="AN639" s="14">
        <v>0.25362367711665001</v>
      </c>
      <c r="AO639" s="14">
        <v>0.24296842341195099</v>
      </c>
      <c r="AP639" s="14"/>
      <c r="AQ639" s="14">
        <v>0.29899569965211198</v>
      </c>
      <c r="AR639" s="14">
        <v>0.23373070855848399</v>
      </c>
      <c r="AS639" s="14"/>
      <c r="AT639" s="14">
        <v>0.216567419930949</v>
      </c>
      <c r="AU639" s="14">
        <v>0.29847570559291098</v>
      </c>
      <c r="AV639" s="14">
        <v>0.214596366730092</v>
      </c>
      <c r="AW639" s="14"/>
      <c r="AX639" s="14">
        <v>0.198589065260528</v>
      </c>
    </row>
    <row r="640" spans="2:50" x14ac:dyDescent="0.3">
      <c r="B640" t="s">
        <v>202</v>
      </c>
      <c r="C640" s="14">
        <v>9.9378756498227597E-2</v>
      </c>
      <c r="D640" s="14">
        <v>8.8827680094721903E-2</v>
      </c>
      <c r="E640" s="14">
        <v>0.110174505844956</v>
      </c>
      <c r="F640" s="14"/>
      <c r="G640" s="14">
        <v>0.116202646774169</v>
      </c>
      <c r="H640" s="14">
        <v>0.10948595315592199</v>
      </c>
      <c r="I640" s="14">
        <v>0.102643665316774</v>
      </c>
      <c r="J640" s="14">
        <v>0.10164318193857701</v>
      </c>
      <c r="K640" s="14">
        <v>0.104568059142295</v>
      </c>
      <c r="L640" s="14">
        <v>7.2944159474711404E-2</v>
      </c>
      <c r="M640" s="14"/>
      <c r="N640" s="14">
        <v>7.6731889348495202E-2</v>
      </c>
      <c r="O640" s="14">
        <v>0.115117930189209</v>
      </c>
      <c r="P640" s="14">
        <v>0.103714345824984</v>
      </c>
      <c r="Q640" s="14">
        <v>9.8721741072954602E-2</v>
      </c>
      <c r="R640" s="14"/>
      <c r="S640" s="14">
        <v>8.6168414593162102E-2</v>
      </c>
      <c r="T640" s="14">
        <v>0.12448741491114</v>
      </c>
      <c r="U640" s="14">
        <v>8.9433310121195403E-2</v>
      </c>
      <c r="V640" s="14"/>
      <c r="W640" s="14">
        <v>0.123024473822133</v>
      </c>
      <c r="X640" s="14">
        <v>7.9057260601426496E-2</v>
      </c>
      <c r="Y640" s="14">
        <v>0.10419419097202599</v>
      </c>
      <c r="Z640" s="14"/>
      <c r="AA640" s="14">
        <v>8.3102684784145897E-2</v>
      </c>
      <c r="AB640" s="14">
        <v>8.3181727760205604E-2</v>
      </c>
      <c r="AC640" s="14">
        <v>0.11866598143425</v>
      </c>
      <c r="AD640" s="14">
        <v>0.11480433568005199</v>
      </c>
      <c r="AE640" s="14">
        <v>9.9743833678406196E-2</v>
      </c>
      <c r="AF640" s="14">
        <v>0.10416389754710501</v>
      </c>
      <c r="AG640" s="14">
        <v>8.5128109047072895E-2</v>
      </c>
      <c r="AH640" s="14">
        <v>9.0014757347320007E-2</v>
      </c>
      <c r="AI640" s="14">
        <v>3.3605919035899101E-2</v>
      </c>
      <c r="AJ640" s="14">
        <v>0.130608747988055</v>
      </c>
      <c r="AK640" s="14">
        <v>0</v>
      </c>
      <c r="AL640" s="14">
        <v>0</v>
      </c>
      <c r="AM640" s="14"/>
      <c r="AN640" s="14">
        <v>9.0624520303234493E-2</v>
      </c>
      <c r="AO640" s="14">
        <v>0.10299561703776</v>
      </c>
      <c r="AP640" s="14"/>
      <c r="AQ640" s="14">
        <v>0.111651871268052</v>
      </c>
      <c r="AR640" s="14">
        <v>9.6513457934298899E-2</v>
      </c>
      <c r="AS640" s="14"/>
      <c r="AT640" s="14">
        <v>8.7449417944791302E-2</v>
      </c>
      <c r="AU640" s="14">
        <v>0.10222768175724301</v>
      </c>
      <c r="AV640" s="14">
        <v>0.10421060895984401</v>
      </c>
      <c r="AW640" s="14"/>
      <c r="AX640" s="14">
        <v>0.14209755724751899</v>
      </c>
    </row>
    <row r="641" spans="2:50" x14ac:dyDescent="0.3">
      <c r="B641" t="s">
        <v>178</v>
      </c>
      <c r="C641" s="14">
        <v>3.8252978678126499E-2</v>
      </c>
      <c r="D641" s="14">
        <v>3.3741005540412802E-2</v>
      </c>
      <c r="E641" s="14">
        <v>4.2835861674825303E-2</v>
      </c>
      <c r="F641" s="14"/>
      <c r="G641" s="14">
        <v>5.0073946143082103E-2</v>
      </c>
      <c r="H641" s="14">
        <v>4.1588076040703602E-2</v>
      </c>
      <c r="I641" s="14">
        <v>4.6433441128527701E-2</v>
      </c>
      <c r="J641" s="14">
        <v>4.5363436638393297E-2</v>
      </c>
      <c r="K641" s="14">
        <v>2.6706664611744001E-2</v>
      </c>
      <c r="L641" s="14">
        <v>2.60320810097091E-2</v>
      </c>
      <c r="M641" s="14"/>
      <c r="N641" s="14">
        <v>4.4485481423788102E-2</v>
      </c>
      <c r="O641" s="14">
        <v>2.18638898281437E-2</v>
      </c>
      <c r="P641" s="14">
        <v>4.3490587565741798E-2</v>
      </c>
      <c r="Q641" s="14">
        <v>4.0468993867245499E-2</v>
      </c>
      <c r="R641" s="14"/>
      <c r="S641" s="14">
        <v>3.37723160493461E-2</v>
      </c>
      <c r="T641" s="14">
        <v>4.8108596242457002E-2</v>
      </c>
      <c r="U641" s="14">
        <v>3.6536178668446703E-2</v>
      </c>
      <c r="V641" s="14"/>
      <c r="W641" s="14">
        <v>4.3475843076324003E-2</v>
      </c>
      <c r="X641" s="14">
        <v>3.3101444292846102E-2</v>
      </c>
      <c r="Y641" s="14">
        <v>3.8841780928323397E-2</v>
      </c>
      <c r="Z641" s="14"/>
      <c r="AA641" s="14">
        <v>2.36310329512265E-2</v>
      </c>
      <c r="AB641" s="14">
        <v>6.9253575721300406E-2</v>
      </c>
      <c r="AC641" s="14">
        <v>3.6938459268875998E-2</v>
      </c>
      <c r="AD641" s="14">
        <v>4.2983144014929697E-2</v>
      </c>
      <c r="AE641" s="14">
        <v>4.7941917128926301E-2</v>
      </c>
      <c r="AF641" s="14">
        <v>2.61741230772689E-2</v>
      </c>
      <c r="AG641" s="14">
        <v>2.6630371647313401E-2</v>
      </c>
      <c r="AH641" s="14">
        <v>2.5055255828953502E-2</v>
      </c>
      <c r="AI641" s="14">
        <v>0</v>
      </c>
      <c r="AJ641" s="14">
        <v>2.2470950727537398E-2</v>
      </c>
      <c r="AK641" s="14">
        <v>0.11099095015844899</v>
      </c>
      <c r="AL641" s="14">
        <v>0</v>
      </c>
      <c r="AM641" s="14"/>
      <c r="AN641" s="14">
        <v>3.4712815885384697E-2</v>
      </c>
      <c r="AO641" s="14">
        <v>3.9715616288465802E-2</v>
      </c>
      <c r="AP641" s="14"/>
      <c r="AQ641" s="14">
        <v>3.7827584905361797E-2</v>
      </c>
      <c r="AR641" s="14">
        <v>3.8352291704124103E-2</v>
      </c>
      <c r="AS641" s="14"/>
      <c r="AT641" s="14">
        <v>2.1387308851306901E-2</v>
      </c>
      <c r="AU641" s="14">
        <v>4.5985205977876802E-2</v>
      </c>
      <c r="AV641" s="14">
        <v>4.3644821918289098E-2</v>
      </c>
      <c r="AW641" s="14"/>
      <c r="AX641" s="14">
        <v>2.08390918126139E-2</v>
      </c>
    </row>
    <row r="642" spans="2:50" x14ac:dyDescent="0.3">
      <c r="B642" t="s">
        <v>79</v>
      </c>
      <c r="C642" s="14">
        <v>9.2531735150872096E-2</v>
      </c>
      <c r="D642" s="14">
        <v>5.9366562494574802E-2</v>
      </c>
      <c r="E642" s="14">
        <v>0.121812580487992</v>
      </c>
      <c r="F642" s="14"/>
      <c r="G642" s="14">
        <v>0.107941788002322</v>
      </c>
      <c r="H642" s="14">
        <v>8.9174619511323897E-2</v>
      </c>
      <c r="I642" s="14">
        <v>0.111999831250412</v>
      </c>
      <c r="J642" s="14">
        <v>0.10480236184022899</v>
      </c>
      <c r="K642" s="14">
        <v>8.4559018546273998E-2</v>
      </c>
      <c r="L642" s="14">
        <v>6.8513982288168296E-2</v>
      </c>
      <c r="M642" s="14"/>
      <c r="N642" s="14">
        <v>0.10557817785833799</v>
      </c>
      <c r="O642" s="14">
        <v>0.12038151543981999</v>
      </c>
      <c r="P642" s="14">
        <v>6.5272255191498901E-2</v>
      </c>
      <c r="Q642" s="14">
        <v>9.0106718883446901E-2</v>
      </c>
      <c r="R642" s="14"/>
      <c r="S642" s="14">
        <v>7.4782036446588901E-2</v>
      </c>
      <c r="T642" s="14">
        <v>7.1273966207569206E-2</v>
      </c>
      <c r="U642" s="14">
        <v>9.8231245803578393E-2</v>
      </c>
      <c r="V642" s="14"/>
      <c r="W642" s="14">
        <v>6.8741716460219093E-2</v>
      </c>
      <c r="X642" s="14">
        <v>7.0434127269496105E-2</v>
      </c>
      <c r="Y642" s="14">
        <v>0.16626517070220401</v>
      </c>
      <c r="Z642" s="14"/>
      <c r="AA642" s="14">
        <v>0.226996533685351</v>
      </c>
      <c r="AB642" s="14">
        <v>0.172093743000271</v>
      </c>
      <c r="AC642" s="14">
        <v>0.129608153240101</v>
      </c>
      <c r="AD642" s="14">
        <v>9.0818164266436394E-2</v>
      </c>
      <c r="AE642" s="14">
        <v>7.5232354923220696E-2</v>
      </c>
      <c r="AF642" s="14">
        <v>0.105002521072193</v>
      </c>
      <c r="AG642" s="14">
        <v>3.9763505627657202E-2</v>
      </c>
      <c r="AH642" s="14">
        <v>1.5781650914731601E-2</v>
      </c>
      <c r="AI642" s="14">
        <v>1.933177092963E-2</v>
      </c>
      <c r="AJ642" s="14">
        <v>0</v>
      </c>
      <c r="AK642" s="14">
        <v>0</v>
      </c>
      <c r="AL642" s="14">
        <v>0.121191079357974</v>
      </c>
      <c r="AM642" s="14"/>
      <c r="AN642" s="14">
        <v>7.2205993270386098E-2</v>
      </c>
      <c r="AO642" s="14">
        <v>0.100929426520715</v>
      </c>
      <c r="AP642" s="14"/>
      <c r="AQ642" s="14">
        <v>7.7954252440604999E-2</v>
      </c>
      <c r="AR642" s="14">
        <v>9.5935014681682099E-2</v>
      </c>
      <c r="AS642" s="14"/>
      <c r="AT642" s="14">
        <v>5.1277997615974701E-2</v>
      </c>
      <c r="AU642" s="14">
        <v>0.105354150673244</v>
      </c>
      <c r="AV642" s="14">
        <v>5.5225376546193701E-2</v>
      </c>
      <c r="AW642" s="14"/>
      <c r="AX642" s="14">
        <v>0.101330238670408</v>
      </c>
    </row>
    <row r="643" spans="2:50" x14ac:dyDescent="0.3">
      <c r="B643" t="s">
        <v>179</v>
      </c>
      <c r="C643" s="14">
        <v>0.52375289606642805</v>
      </c>
      <c r="D643" s="14">
        <v>0.60304160275533303</v>
      </c>
      <c r="E643" s="14">
        <v>0.44870334918266003</v>
      </c>
      <c r="F643" s="14"/>
      <c r="G643" s="14">
        <v>0.45012397057009201</v>
      </c>
      <c r="H643" s="14">
        <v>0.53027626855274801</v>
      </c>
      <c r="I643" s="14">
        <v>0.47486030786137601</v>
      </c>
      <c r="J643" s="14">
        <v>0.49493229635668401</v>
      </c>
      <c r="K643" s="14">
        <v>0.52311533247647302</v>
      </c>
      <c r="L643" s="14">
        <v>0.62021954628165399</v>
      </c>
      <c r="M643" s="14"/>
      <c r="N643" s="14">
        <v>0.54630144738149</v>
      </c>
      <c r="O643" s="14">
        <v>0.48748623082829701</v>
      </c>
      <c r="P643" s="14">
        <v>0.56621831493347896</v>
      </c>
      <c r="Q643" s="14">
        <v>0.50369451235256302</v>
      </c>
      <c r="R643" s="14"/>
      <c r="S643" s="14">
        <v>0.55857465929330097</v>
      </c>
      <c r="T643" s="14">
        <v>0.53731507186155802</v>
      </c>
      <c r="U643" s="14">
        <v>0.50147469669032296</v>
      </c>
      <c r="V643" s="14"/>
      <c r="W643" s="14">
        <v>0.55395259772153105</v>
      </c>
      <c r="X643" s="14">
        <v>0.58317022383721295</v>
      </c>
      <c r="Y643" s="14">
        <v>0.33187894153967101</v>
      </c>
      <c r="Z643" s="14"/>
      <c r="AA643" s="14">
        <v>0.31974952477722202</v>
      </c>
      <c r="AB643" s="14">
        <v>0.42205762160948201</v>
      </c>
      <c r="AC643" s="14">
        <v>0.46657453034569601</v>
      </c>
      <c r="AD643" s="14">
        <v>0.49634516320031702</v>
      </c>
      <c r="AE643" s="14">
        <v>0.54637986237241698</v>
      </c>
      <c r="AF643" s="14">
        <v>0.506310754759004</v>
      </c>
      <c r="AG643" s="14">
        <v>0.64160016142471599</v>
      </c>
      <c r="AH643" s="14">
        <v>0.62689011302641495</v>
      </c>
      <c r="AI643" s="14">
        <v>0.70580867798276603</v>
      </c>
      <c r="AJ643" s="14">
        <v>0.61721750602786296</v>
      </c>
      <c r="AK643" s="14">
        <v>0.46068292405470701</v>
      </c>
      <c r="AL643" s="14">
        <v>0.372068349340129</v>
      </c>
      <c r="AM643" s="14"/>
      <c r="AN643" s="14">
        <v>0.54883299342434499</v>
      </c>
      <c r="AO643" s="14">
        <v>0.51339091674110804</v>
      </c>
      <c r="AP643" s="14"/>
      <c r="AQ643" s="14">
        <v>0.47357059173387001</v>
      </c>
      <c r="AR643" s="14">
        <v>0.53546852712141102</v>
      </c>
      <c r="AS643" s="14"/>
      <c r="AT643" s="14">
        <v>0.62331785565697795</v>
      </c>
      <c r="AU643" s="14">
        <v>0.44795725599872499</v>
      </c>
      <c r="AV643" s="14">
        <v>0.58232282584558104</v>
      </c>
      <c r="AW643" s="14"/>
      <c r="AX643" s="14">
        <v>0.53714404700893104</v>
      </c>
    </row>
    <row r="644" spans="2:50" x14ac:dyDescent="0.3">
      <c r="B644" t="s">
        <v>180</v>
      </c>
      <c r="C644" s="14">
        <v>0.13763173517635399</v>
      </c>
      <c r="D644" s="14">
        <v>0.122568685635135</v>
      </c>
      <c r="E644" s="14">
        <v>0.153010367519782</v>
      </c>
      <c r="F644" s="14"/>
      <c r="G644" s="14">
        <v>0.166276592917251</v>
      </c>
      <c r="H644" s="14">
        <v>0.15107402919662599</v>
      </c>
      <c r="I644" s="14">
        <v>0.149077106445302</v>
      </c>
      <c r="J644" s="14">
        <v>0.14700661857697001</v>
      </c>
      <c r="K644" s="14">
        <v>0.13127472375403901</v>
      </c>
      <c r="L644" s="14">
        <v>9.8976240484420497E-2</v>
      </c>
      <c r="M644" s="14"/>
      <c r="N644" s="14">
        <v>0.12121737077228301</v>
      </c>
      <c r="O644" s="14">
        <v>0.13698182001735201</v>
      </c>
      <c r="P644" s="14">
        <v>0.14720493339072499</v>
      </c>
      <c r="Q644" s="14">
        <v>0.13919073494020001</v>
      </c>
      <c r="R644" s="14"/>
      <c r="S644" s="14">
        <v>0.119940730642508</v>
      </c>
      <c r="T644" s="14">
        <v>0.17259601115359699</v>
      </c>
      <c r="U644" s="14">
        <v>0.12596948878964201</v>
      </c>
      <c r="V644" s="14"/>
      <c r="W644" s="14">
        <v>0.16650031689845701</v>
      </c>
      <c r="X644" s="14">
        <v>0.112158704894273</v>
      </c>
      <c r="Y644" s="14">
        <v>0.143035971900349</v>
      </c>
      <c r="Z644" s="14"/>
      <c r="AA644" s="14">
        <v>0.10673371773537201</v>
      </c>
      <c r="AB644" s="14">
        <v>0.152435303481506</v>
      </c>
      <c r="AC644" s="14">
        <v>0.15560444070312601</v>
      </c>
      <c r="AD644" s="14">
        <v>0.157787479694982</v>
      </c>
      <c r="AE644" s="14">
        <v>0.14768575080733201</v>
      </c>
      <c r="AF644" s="14">
        <v>0.130338020624373</v>
      </c>
      <c r="AG644" s="14">
        <v>0.111758480694386</v>
      </c>
      <c r="AH644" s="14">
        <v>0.11507001317627299</v>
      </c>
      <c r="AI644" s="14">
        <v>3.3605919035899101E-2</v>
      </c>
      <c r="AJ644" s="14">
        <v>0.15307969871559199</v>
      </c>
      <c r="AK644" s="14">
        <v>0.11099095015844899</v>
      </c>
      <c r="AL644" s="14">
        <v>0</v>
      </c>
      <c r="AM644" s="14"/>
      <c r="AN644" s="14">
        <v>0.125337336188619</v>
      </c>
      <c r="AO644" s="14">
        <v>0.14271123332622601</v>
      </c>
      <c r="AP644" s="14"/>
      <c r="AQ644" s="14">
        <v>0.14947945617341399</v>
      </c>
      <c r="AR644" s="14">
        <v>0.13486574963842299</v>
      </c>
      <c r="AS644" s="14"/>
      <c r="AT644" s="14">
        <v>0.108836726796098</v>
      </c>
      <c r="AU644" s="14">
        <v>0.14821288773512001</v>
      </c>
      <c r="AV644" s="14">
        <v>0.14785543087813299</v>
      </c>
      <c r="AW644" s="14"/>
      <c r="AX644" s="14">
        <v>0.162936649060133</v>
      </c>
    </row>
    <row r="645" spans="2:50" x14ac:dyDescent="0.3">
      <c r="B645" t="s">
        <v>108</v>
      </c>
      <c r="C645" s="14">
        <v>0.38612116089007398</v>
      </c>
      <c r="D645" s="14">
        <v>0.48047291712019802</v>
      </c>
      <c r="E645" s="14">
        <v>0.295692981662879</v>
      </c>
      <c r="F645" s="14"/>
      <c r="G645" s="14">
        <v>0.28384737765284102</v>
      </c>
      <c r="H645" s="14">
        <v>0.37920223935612302</v>
      </c>
      <c r="I645" s="14">
        <v>0.32578320141607398</v>
      </c>
      <c r="J645" s="14">
        <v>0.347925677779714</v>
      </c>
      <c r="K645" s="14">
        <v>0.39184060872243398</v>
      </c>
      <c r="L645" s="14">
        <v>0.52124330579723399</v>
      </c>
      <c r="M645" s="14"/>
      <c r="N645" s="14">
        <v>0.425084076609207</v>
      </c>
      <c r="O645" s="14">
        <v>0.35050441081094502</v>
      </c>
      <c r="P645" s="14">
        <v>0.41901338154275303</v>
      </c>
      <c r="Q645" s="14">
        <v>0.36450377741236301</v>
      </c>
      <c r="R645" s="14"/>
      <c r="S645" s="14">
        <v>0.43863392865079298</v>
      </c>
      <c r="T645" s="14">
        <v>0.36471906070796101</v>
      </c>
      <c r="U645" s="14">
        <v>0.37550520790068098</v>
      </c>
      <c r="V645" s="14"/>
      <c r="W645" s="14">
        <v>0.38745228082307398</v>
      </c>
      <c r="X645" s="14">
        <v>0.47101151894294102</v>
      </c>
      <c r="Y645" s="14">
        <v>0.18884296963932201</v>
      </c>
      <c r="Z645" s="14"/>
      <c r="AA645" s="14">
        <v>0.213015807041849</v>
      </c>
      <c r="AB645" s="14">
        <v>0.26962231812797599</v>
      </c>
      <c r="AC645" s="14">
        <v>0.31097008964257</v>
      </c>
      <c r="AD645" s="14">
        <v>0.33855768350533599</v>
      </c>
      <c r="AE645" s="14">
        <v>0.398694111565085</v>
      </c>
      <c r="AF645" s="14">
        <v>0.37597273413463</v>
      </c>
      <c r="AG645" s="14">
        <v>0.52984168073033</v>
      </c>
      <c r="AH645" s="14">
        <v>0.51182009985014099</v>
      </c>
      <c r="AI645" s="14">
        <v>0.67220275894686599</v>
      </c>
      <c r="AJ645" s="14">
        <v>0.464137807312271</v>
      </c>
      <c r="AK645" s="14">
        <v>0.349691973896258</v>
      </c>
      <c r="AL645" s="14">
        <v>0.372068349340129</v>
      </c>
      <c r="AM645" s="14"/>
      <c r="AN645" s="14">
        <v>0.42349565723572602</v>
      </c>
      <c r="AO645" s="14">
        <v>0.370679683414882</v>
      </c>
      <c r="AP645" s="14"/>
      <c r="AQ645" s="14">
        <v>0.32409113556045599</v>
      </c>
      <c r="AR645" s="14">
        <v>0.400602777482988</v>
      </c>
      <c r="AS645" s="14"/>
      <c r="AT645" s="14">
        <v>0.51448112886088004</v>
      </c>
      <c r="AU645" s="14">
        <v>0.29974436826360601</v>
      </c>
      <c r="AV645" s="14">
        <v>0.43446739496744702</v>
      </c>
      <c r="AW645" s="14"/>
      <c r="AX645" s="14">
        <v>0.37420739794879798</v>
      </c>
    </row>
    <row r="646" spans="2:50" x14ac:dyDescent="0.3"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</row>
    <row r="647" spans="2:50" x14ac:dyDescent="0.3">
      <c r="B647" s="6" t="s">
        <v>272</v>
      </c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</row>
    <row r="648" spans="2:50" x14ac:dyDescent="0.3">
      <c r="B648" s="24" t="s">
        <v>82</v>
      </c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</row>
    <row r="649" spans="2:50" x14ac:dyDescent="0.3">
      <c r="B649" t="s">
        <v>175</v>
      </c>
      <c r="C649" s="14">
        <v>0.15620950118013599</v>
      </c>
      <c r="D649" s="14">
        <v>0.19363163358287999</v>
      </c>
      <c r="E649" s="14">
        <v>0.120689451631142</v>
      </c>
      <c r="F649" s="14"/>
      <c r="G649" s="14">
        <v>0.19337140894824101</v>
      </c>
      <c r="H649" s="14">
        <v>0.187759608103999</v>
      </c>
      <c r="I649" s="14">
        <v>0.158099357164451</v>
      </c>
      <c r="J649" s="14">
        <v>0.13803330805021799</v>
      </c>
      <c r="K649" s="14">
        <v>0.14852722969088</v>
      </c>
      <c r="L649" s="14">
        <v>0.126634673385672</v>
      </c>
      <c r="M649" s="14"/>
      <c r="N649" s="14">
        <v>0.133018655869345</v>
      </c>
      <c r="O649" s="14">
        <v>0.13092284760933001</v>
      </c>
      <c r="P649" s="14">
        <v>0.190215426454305</v>
      </c>
      <c r="Q649" s="14">
        <v>0.157468271733293</v>
      </c>
      <c r="R649" s="14"/>
      <c r="S649" s="14">
        <v>0.19325590897087999</v>
      </c>
      <c r="T649" s="14">
        <v>0.14076816001765</v>
      </c>
      <c r="U649" s="14">
        <v>0.12914630103663399</v>
      </c>
      <c r="V649" s="14"/>
      <c r="W649" s="14">
        <v>0.15333587232592799</v>
      </c>
      <c r="X649" s="14">
        <v>0.18942446589357401</v>
      </c>
      <c r="Y649" s="14">
        <v>9.4746607999985299E-2</v>
      </c>
      <c r="Z649" s="14"/>
      <c r="AA649" s="14">
        <v>0.14416912295408299</v>
      </c>
      <c r="AB649" s="14">
        <v>0.15065846854391901</v>
      </c>
      <c r="AC649" s="14">
        <v>0.14606347331137301</v>
      </c>
      <c r="AD649" s="14">
        <v>0.123742489790247</v>
      </c>
      <c r="AE649" s="14">
        <v>0.14119517972465601</v>
      </c>
      <c r="AF649" s="14">
        <v>0.12512385154987499</v>
      </c>
      <c r="AG649" s="14">
        <v>0.20880185989324901</v>
      </c>
      <c r="AH649" s="14">
        <v>0.16589108969004299</v>
      </c>
      <c r="AI649" s="14">
        <v>0.31303870414361501</v>
      </c>
      <c r="AJ649" s="14">
        <v>0.29916345023365198</v>
      </c>
      <c r="AK649" s="14">
        <v>8.5808526769782095E-2</v>
      </c>
      <c r="AL649" s="14">
        <v>0.24718894929726601</v>
      </c>
      <c r="AM649" s="14"/>
      <c r="AN649" s="14">
        <v>0.15697453345100201</v>
      </c>
      <c r="AO649" s="14">
        <v>0.15589342391533201</v>
      </c>
      <c r="AP649" s="14"/>
      <c r="AQ649" s="14">
        <v>0.10821608615779001</v>
      </c>
      <c r="AR649" s="14">
        <v>0.167414111070991</v>
      </c>
      <c r="AS649" s="14"/>
      <c r="AT649" s="14">
        <v>0.22747689795975801</v>
      </c>
      <c r="AU649" s="14">
        <v>0.126264180996848</v>
      </c>
      <c r="AV649" s="14">
        <v>0.15551869169799301</v>
      </c>
      <c r="AW649" s="14"/>
      <c r="AX649" s="14">
        <v>0.18342822534548001</v>
      </c>
    </row>
    <row r="650" spans="2:50" x14ac:dyDescent="0.3">
      <c r="B650" t="s">
        <v>200</v>
      </c>
      <c r="C650" s="14">
        <v>0.38488556165951598</v>
      </c>
      <c r="D650" s="14">
        <v>0.41536568113984501</v>
      </c>
      <c r="E650" s="14">
        <v>0.35778058245448502</v>
      </c>
      <c r="F650" s="14"/>
      <c r="G650" s="14">
        <v>0.33231112849561301</v>
      </c>
      <c r="H650" s="14">
        <v>0.364821361920044</v>
      </c>
      <c r="I650" s="14">
        <v>0.33959001805465899</v>
      </c>
      <c r="J650" s="14">
        <v>0.42171172004117402</v>
      </c>
      <c r="K650" s="14">
        <v>0.364490057446337</v>
      </c>
      <c r="L650" s="14">
        <v>0.45490314534544501</v>
      </c>
      <c r="M650" s="14"/>
      <c r="N650" s="14">
        <v>0.41163956262395701</v>
      </c>
      <c r="O650" s="14">
        <v>0.40244464657206402</v>
      </c>
      <c r="P650" s="14">
        <v>0.38364665153330002</v>
      </c>
      <c r="Q650" s="14">
        <v>0.36390697236061498</v>
      </c>
      <c r="R650" s="14"/>
      <c r="S650" s="14">
        <v>0.40461666604491903</v>
      </c>
      <c r="T650" s="14">
        <v>0.38636074922605801</v>
      </c>
      <c r="U650" s="14">
        <v>0.38712079755004902</v>
      </c>
      <c r="V650" s="14"/>
      <c r="W650" s="14">
        <v>0.37833346405009899</v>
      </c>
      <c r="X650" s="14">
        <v>0.43876636446922102</v>
      </c>
      <c r="Y650" s="14">
        <v>0.277033269373265</v>
      </c>
      <c r="Z650" s="14"/>
      <c r="AA650" s="14">
        <v>0.174726484426726</v>
      </c>
      <c r="AB650" s="14">
        <v>0.28015160329074301</v>
      </c>
      <c r="AC650" s="14">
        <v>0.35662241462489602</v>
      </c>
      <c r="AD650" s="14">
        <v>0.38842556341923201</v>
      </c>
      <c r="AE650" s="14">
        <v>0.41070690903991602</v>
      </c>
      <c r="AF650" s="14">
        <v>0.40189682064572602</v>
      </c>
      <c r="AG650" s="14">
        <v>0.442970036341713</v>
      </c>
      <c r="AH650" s="14">
        <v>0.51272111410051802</v>
      </c>
      <c r="AI650" s="14">
        <v>0.34786542498293499</v>
      </c>
      <c r="AJ650" s="14">
        <v>0.35533813052415703</v>
      </c>
      <c r="AK650" s="14">
        <v>0.27751406018140401</v>
      </c>
      <c r="AL650" s="14">
        <v>0.12487940004286301</v>
      </c>
      <c r="AM650" s="14"/>
      <c r="AN650" s="14">
        <v>0.40333702557773798</v>
      </c>
      <c r="AO650" s="14">
        <v>0.377262238475638</v>
      </c>
      <c r="AP650" s="14"/>
      <c r="AQ650" s="14">
        <v>0.37944079864304198</v>
      </c>
      <c r="AR650" s="14">
        <v>0.386156703659295</v>
      </c>
      <c r="AS650" s="14"/>
      <c r="AT650" s="14">
        <v>0.46638473174661499</v>
      </c>
      <c r="AU650" s="14">
        <v>0.35796710279508798</v>
      </c>
      <c r="AV650" s="14">
        <v>0.39017079798756399</v>
      </c>
      <c r="AW650" s="14"/>
      <c r="AX650" s="14">
        <v>0.32341912314930799</v>
      </c>
    </row>
    <row r="651" spans="2:50" x14ac:dyDescent="0.3">
      <c r="B651" t="s">
        <v>201</v>
      </c>
      <c r="C651" s="14">
        <v>0.25886624384550599</v>
      </c>
      <c r="D651" s="14">
        <v>0.22799078353150901</v>
      </c>
      <c r="E651" s="14">
        <v>0.28815348160153098</v>
      </c>
      <c r="F651" s="14"/>
      <c r="G651" s="14">
        <v>0.226437032967612</v>
      </c>
      <c r="H651" s="14">
        <v>0.23849224748179201</v>
      </c>
      <c r="I651" s="14">
        <v>0.28885458129860397</v>
      </c>
      <c r="J651" s="14">
        <v>0.24371676113645399</v>
      </c>
      <c r="K651" s="14">
        <v>0.278338270136536</v>
      </c>
      <c r="L651" s="14">
        <v>0.267633660717221</v>
      </c>
      <c r="M651" s="14"/>
      <c r="N651" s="14">
        <v>0.27415574424875999</v>
      </c>
      <c r="O651" s="14">
        <v>0.26208221484267702</v>
      </c>
      <c r="P651" s="14">
        <v>0.24634670677107301</v>
      </c>
      <c r="Q651" s="14">
        <v>0.258466799976798</v>
      </c>
      <c r="R651" s="14"/>
      <c r="S651" s="14">
        <v>0.25117593627128798</v>
      </c>
      <c r="T651" s="14">
        <v>0.246656709039795</v>
      </c>
      <c r="U651" s="14">
        <v>0.29107046823395399</v>
      </c>
      <c r="V651" s="14"/>
      <c r="W651" s="14">
        <v>0.24766055398893899</v>
      </c>
      <c r="X651" s="14">
        <v>0.23845605859897201</v>
      </c>
      <c r="Y651" s="14">
        <v>0.36192910069554302</v>
      </c>
      <c r="Z651" s="14"/>
      <c r="AA651" s="14">
        <v>0.23129346023539499</v>
      </c>
      <c r="AB651" s="14">
        <v>0.24022500420830201</v>
      </c>
      <c r="AC651" s="14">
        <v>0.26470266339867699</v>
      </c>
      <c r="AD651" s="14">
        <v>0.29240702368682697</v>
      </c>
      <c r="AE651" s="14">
        <v>0.25372609110743899</v>
      </c>
      <c r="AF651" s="14">
        <v>0.28957979174841503</v>
      </c>
      <c r="AG651" s="14">
        <v>0.212330750475799</v>
      </c>
      <c r="AH651" s="14">
        <v>0.212065858737503</v>
      </c>
      <c r="AI651" s="14">
        <v>0.32678068927185699</v>
      </c>
      <c r="AJ651" s="14">
        <v>0.17707812180428301</v>
      </c>
      <c r="AK651" s="14">
        <v>0.42832612578684298</v>
      </c>
      <c r="AL651" s="14">
        <v>0.50674057130189698</v>
      </c>
      <c r="AM651" s="14"/>
      <c r="AN651" s="14">
        <v>0.26758299358939602</v>
      </c>
      <c r="AO651" s="14">
        <v>0.25526487103816897</v>
      </c>
      <c r="AP651" s="14"/>
      <c r="AQ651" s="14">
        <v>0.28234187922086501</v>
      </c>
      <c r="AR651" s="14">
        <v>0.25338558913072201</v>
      </c>
      <c r="AS651" s="14"/>
      <c r="AT651" s="14">
        <v>0.202402160614818</v>
      </c>
      <c r="AU651" s="14">
        <v>0.30077353108781701</v>
      </c>
      <c r="AV651" s="14">
        <v>0.25213169556951998</v>
      </c>
      <c r="AW651" s="14"/>
      <c r="AX651" s="14">
        <v>0.22630804318644501</v>
      </c>
    </row>
    <row r="652" spans="2:50" x14ac:dyDescent="0.3">
      <c r="B652" t="s">
        <v>202</v>
      </c>
      <c r="C652" s="14">
        <v>8.4136620772131701E-2</v>
      </c>
      <c r="D652" s="14">
        <v>7.3161645857713994E-2</v>
      </c>
      <c r="E652" s="14">
        <v>9.52132903697787E-2</v>
      </c>
      <c r="F652" s="14"/>
      <c r="G652" s="14">
        <v>7.2962893425071895E-2</v>
      </c>
      <c r="H652" s="14">
        <v>9.4417231150756106E-2</v>
      </c>
      <c r="I652" s="14">
        <v>8.6858520924828597E-2</v>
      </c>
      <c r="J652" s="14">
        <v>7.4683684957986704E-2</v>
      </c>
      <c r="K652" s="14">
        <v>0.11167471154748899</v>
      </c>
      <c r="L652" s="14">
        <v>6.5286698955687894E-2</v>
      </c>
      <c r="M652" s="14"/>
      <c r="N652" s="14">
        <v>6.6913034766524507E-2</v>
      </c>
      <c r="O652" s="14">
        <v>7.4438632922529002E-2</v>
      </c>
      <c r="P652" s="14">
        <v>7.7310785699500298E-2</v>
      </c>
      <c r="Q652" s="14">
        <v>0.101943448932783</v>
      </c>
      <c r="R652" s="14"/>
      <c r="S652" s="14">
        <v>6.4747666564960699E-2</v>
      </c>
      <c r="T652" s="14">
        <v>0.11181086566993099</v>
      </c>
      <c r="U652" s="14">
        <v>8.1475944449685603E-2</v>
      </c>
      <c r="V652" s="14"/>
      <c r="W652" s="14">
        <v>0.109174046305284</v>
      </c>
      <c r="X652" s="14">
        <v>5.7791417448599801E-2</v>
      </c>
      <c r="Y652" s="14">
        <v>8.3594989251797397E-2</v>
      </c>
      <c r="Z652" s="14"/>
      <c r="AA652" s="14">
        <v>8.6658810063931696E-2</v>
      </c>
      <c r="AB652" s="14">
        <v>0.10935841756152399</v>
      </c>
      <c r="AC652" s="14">
        <v>9.9588777404554699E-2</v>
      </c>
      <c r="AD652" s="14">
        <v>7.2669604058626394E-2</v>
      </c>
      <c r="AE652" s="14">
        <v>0.103751715606439</v>
      </c>
      <c r="AF652" s="14">
        <v>7.5629505333414504E-2</v>
      </c>
      <c r="AG652" s="14">
        <v>7.7691244608831506E-2</v>
      </c>
      <c r="AH652" s="14">
        <v>7.7478057416376006E-2</v>
      </c>
      <c r="AI652" s="14">
        <v>0</v>
      </c>
      <c r="AJ652" s="14">
        <v>9.8446999112917197E-2</v>
      </c>
      <c r="AK652" s="14">
        <v>0.20835128726197</v>
      </c>
      <c r="AL652" s="14">
        <v>0</v>
      </c>
      <c r="AM652" s="14"/>
      <c r="AN652" s="14">
        <v>8.4884655602058698E-2</v>
      </c>
      <c r="AO652" s="14">
        <v>8.3827566092968903E-2</v>
      </c>
      <c r="AP652" s="14"/>
      <c r="AQ652" s="14">
        <v>8.6114523369502094E-2</v>
      </c>
      <c r="AR652" s="14">
        <v>8.3674856861492605E-2</v>
      </c>
      <c r="AS652" s="14"/>
      <c r="AT652" s="14">
        <v>4.1450299437883899E-2</v>
      </c>
      <c r="AU652" s="14">
        <v>9.6459677518411099E-2</v>
      </c>
      <c r="AV652" s="14">
        <v>0.104578844125143</v>
      </c>
      <c r="AW652" s="14"/>
      <c r="AX652" s="14">
        <v>0.14490756706718599</v>
      </c>
    </row>
    <row r="653" spans="2:50" x14ac:dyDescent="0.3">
      <c r="B653" t="s">
        <v>178</v>
      </c>
      <c r="C653" s="14">
        <v>3.6648045465965E-2</v>
      </c>
      <c r="D653" s="14">
        <v>4.1429469469991202E-2</v>
      </c>
      <c r="E653" s="14">
        <v>3.2404667307370599E-2</v>
      </c>
      <c r="F653" s="14"/>
      <c r="G653" s="14">
        <v>4.87500561831457E-2</v>
      </c>
      <c r="H653" s="14">
        <v>4.8018184396659502E-2</v>
      </c>
      <c r="I653" s="14">
        <v>5.2017032105617998E-2</v>
      </c>
      <c r="J653" s="14">
        <v>2.3067481213491298E-2</v>
      </c>
      <c r="K653" s="14">
        <v>2.2889979006722901E-2</v>
      </c>
      <c r="L653" s="14">
        <v>2.9290960479114499E-2</v>
      </c>
      <c r="M653" s="14"/>
      <c r="N653" s="14">
        <v>3.1715265695967103E-2</v>
      </c>
      <c r="O653" s="14">
        <v>3.9181804412156802E-2</v>
      </c>
      <c r="P653" s="14">
        <v>4.1727914950581403E-2</v>
      </c>
      <c r="Q653" s="14">
        <v>3.4183827522848098E-2</v>
      </c>
      <c r="R653" s="14"/>
      <c r="S653" s="14">
        <v>2.67351214718358E-2</v>
      </c>
      <c r="T653" s="14">
        <v>4.81869438085347E-2</v>
      </c>
      <c r="U653" s="14">
        <v>3.3880911532622397E-2</v>
      </c>
      <c r="V653" s="14"/>
      <c r="W653" s="14">
        <v>5.0746256753100703E-2</v>
      </c>
      <c r="X653" s="14">
        <v>2.6136551335634299E-2</v>
      </c>
      <c r="Y653" s="14">
        <v>3.4066087294228102E-2</v>
      </c>
      <c r="Z653" s="14"/>
      <c r="AA653" s="14">
        <v>2.4840147836504001E-2</v>
      </c>
      <c r="AB653" s="14">
        <v>5.0684525244997898E-2</v>
      </c>
      <c r="AC653" s="14">
        <v>3.8300496325297001E-2</v>
      </c>
      <c r="AD653" s="14">
        <v>5.00098781547983E-2</v>
      </c>
      <c r="AE653" s="14">
        <v>3.26360892108431E-2</v>
      </c>
      <c r="AF653" s="14">
        <v>2.7999839744301799E-2</v>
      </c>
      <c r="AG653" s="14">
        <v>2.5888772170735E-2</v>
      </c>
      <c r="AH653" s="14">
        <v>3.1843880055559201E-2</v>
      </c>
      <c r="AI653" s="14">
        <v>0</v>
      </c>
      <c r="AJ653" s="14">
        <v>6.9973298324990801E-2</v>
      </c>
      <c r="AK653" s="14">
        <v>0</v>
      </c>
      <c r="AL653" s="14">
        <v>0</v>
      </c>
      <c r="AM653" s="14"/>
      <c r="AN653" s="14">
        <v>2.7613380610668301E-2</v>
      </c>
      <c r="AO653" s="14">
        <v>4.0380766639482799E-2</v>
      </c>
      <c r="AP653" s="14"/>
      <c r="AQ653" s="14">
        <v>5.3944918902950403E-2</v>
      </c>
      <c r="AR653" s="14">
        <v>3.2609893167307599E-2</v>
      </c>
      <c r="AS653" s="14"/>
      <c r="AT653" s="14">
        <v>2.42223841879129E-2</v>
      </c>
      <c r="AU653" s="14">
        <v>3.2320227250974297E-2</v>
      </c>
      <c r="AV653" s="14">
        <v>4.94535896419004E-2</v>
      </c>
      <c r="AW653" s="14"/>
      <c r="AX653" s="14">
        <v>3.7541846868223802E-2</v>
      </c>
    </row>
    <row r="654" spans="2:50" x14ac:dyDescent="0.3">
      <c r="B654" t="s">
        <v>79</v>
      </c>
      <c r="C654" s="14">
        <v>7.9254027076745101E-2</v>
      </c>
      <c r="D654" s="14">
        <v>4.8420786418060198E-2</v>
      </c>
      <c r="E654" s="14">
        <v>0.105758526635693</v>
      </c>
      <c r="F654" s="14"/>
      <c r="G654" s="14">
        <v>0.12616747998031599</v>
      </c>
      <c r="H654" s="14">
        <v>6.6491366946749605E-2</v>
      </c>
      <c r="I654" s="14">
        <v>7.4580490451839301E-2</v>
      </c>
      <c r="J654" s="14">
        <v>9.8787044600676194E-2</v>
      </c>
      <c r="K654" s="14">
        <v>7.4079752172034399E-2</v>
      </c>
      <c r="L654" s="14">
        <v>5.625086111686E-2</v>
      </c>
      <c r="M654" s="14"/>
      <c r="N654" s="14">
        <v>8.2557736795446299E-2</v>
      </c>
      <c r="O654" s="14">
        <v>9.0929853641242606E-2</v>
      </c>
      <c r="P654" s="14">
        <v>6.0752514591241098E-2</v>
      </c>
      <c r="Q654" s="14">
        <v>8.4030679473662398E-2</v>
      </c>
      <c r="R654" s="14"/>
      <c r="S654" s="14">
        <v>5.9468700676117203E-2</v>
      </c>
      <c r="T654" s="14">
        <v>6.6216572238031901E-2</v>
      </c>
      <c r="U654" s="14">
        <v>7.7305577197055594E-2</v>
      </c>
      <c r="V654" s="14"/>
      <c r="W654" s="14">
        <v>6.0749806576648302E-2</v>
      </c>
      <c r="X654" s="14">
        <v>4.9425142253998397E-2</v>
      </c>
      <c r="Y654" s="14">
        <v>0.14862994538518101</v>
      </c>
      <c r="Z654" s="14"/>
      <c r="AA654" s="14">
        <v>0.33831197448335998</v>
      </c>
      <c r="AB654" s="14">
        <v>0.16892198115051499</v>
      </c>
      <c r="AC654" s="14">
        <v>9.47221749352022E-2</v>
      </c>
      <c r="AD654" s="14">
        <v>7.2745440890269894E-2</v>
      </c>
      <c r="AE654" s="14">
        <v>5.7984015310706398E-2</v>
      </c>
      <c r="AF654" s="14">
        <v>7.9770190978268707E-2</v>
      </c>
      <c r="AG654" s="14">
        <v>3.2317336509673701E-2</v>
      </c>
      <c r="AH654" s="14">
        <v>0</v>
      </c>
      <c r="AI654" s="14">
        <v>1.23151816015929E-2</v>
      </c>
      <c r="AJ654" s="14">
        <v>0</v>
      </c>
      <c r="AK654" s="14">
        <v>0</v>
      </c>
      <c r="AL654" s="14">
        <v>0.121191079357974</v>
      </c>
      <c r="AM654" s="14"/>
      <c r="AN654" s="14">
        <v>5.9607411169137099E-2</v>
      </c>
      <c r="AO654" s="14">
        <v>8.7371133838409498E-2</v>
      </c>
      <c r="AP654" s="14"/>
      <c r="AQ654" s="14">
        <v>8.9941793705850703E-2</v>
      </c>
      <c r="AR654" s="14">
        <v>7.67588461101925E-2</v>
      </c>
      <c r="AS654" s="14"/>
      <c r="AT654" s="14">
        <v>3.8063526053011797E-2</v>
      </c>
      <c r="AU654" s="14">
        <v>8.62152803508624E-2</v>
      </c>
      <c r="AV654" s="14">
        <v>4.8146380977879703E-2</v>
      </c>
      <c r="AW654" s="14"/>
      <c r="AX654" s="14">
        <v>8.4395194383357394E-2</v>
      </c>
    </row>
    <row r="655" spans="2:50" x14ac:dyDescent="0.3">
      <c r="B655" t="s">
        <v>179</v>
      </c>
      <c r="C655" s="14">
        <v>0.54109506283965203</v>
      </c>
      <c r="D655" s="14">
        <v>0.608997314722725</v>
      </c>
      <c r="E655" s="14">
        <v>0.47847003408562699</v>
      </c>
      <c r="F655" s="14"/>
      <c r="G655" s="14">
        <v>0.52568253744385396</v>
      </c>
      <c r="H655" s="14">
        <v>0.55258097002404305</v>
      </c>
      <c r="I655" s="14">
        <v>0.49768937521911</v>
      </c>
      <c r="J655" s="14">
        <v>0.55974502809139204</v>
      </c>
      <c r="K655" s="14">
        <v>0.51301728713721795</v>
      </c>
      <c r="L655" s="14">
        <v>0.58153781873111698</v>
      </c>
      <c r="M655" s="14"/>
      <c r="N655" s="14">
        <v>0.54465821849330198</v>
      </c>
      <c r="O655" s="14">
        <v>0.53336749418139395</v>
      </c>
      <c r="P655" s="14">
        <v>0.57386207798760502</v>
      </c>
      <c r="Q655" s="14">
        <v>0.52137524409390801</v>
      </c>
      <c r="R655" s="14"/>
      <c r="S655" s="14">
        <v>0.59787257501579805</v>
      </c>
      <c r="T655" s="14">
        <v>0.52712890924370803</v>
      </c>
      <c r="U655" s="14">
        <v>0.51626709858668296</v>
      </c>
      <c r="V655" s="14"/>
      <c r="W655" s="14">
        <v>0.53166933637602798</v>
      </c>
      <c r="X655" s="14">
        <v>0.62819083036279499</v>
      </c>
      <c r="Y655" s="14">
        <v>0.37177987737325002</v>
      </c>
      <c r="Z655" s="14"/>
      <c r="AA655" s="14">
        <v>0.31889560738080902</v>
      </c>
      <c r="AB655" s="14">
        <v>0.43081007183466202</v>
      </c>
      <c r="AC655" s="14">
        <v>0.502685887936269</v>
      </c>
      <c r="AD655" s="14">
        <v>0.512168053209479</v>
      </c>
      <c r="AE655" s="14">
        <v>0.55190208876457203</v>
      </c>
      <c r="AF655" s="14">
        <v>0.5270206721956</v>
      </c>
      <c r="AG655" s="14">
        <v>0.65177189623496101</v>
      </c>
      <c r="AH655" s="14">
        <v>0.67861220379056097</v>
      </c>
      <c r="AI655" s="14">
        <v>0.66090412912655006</v>
      </c>
      <c r="AJ655" s="14">
        <v>0.65450158075780895</v>
      </c>
      <c r="AK655" s="14">
        <v>0.36332258695118602</v>
      </c>
      <c r="AL655" s="14">
        <v>0.372068349340129</v>
      </c>
      <c r="AM655" s="14"/>
      <c r="AN655" s="14">
        <v>0.56031155902873997</v>
      </c>
      <c r="AO655" s="14">
        <v>0.53315566239097001</v>
      </c>
      <c r="AP655" s="14"/>
      <c r="AQ655" s="14">
        <v>0.48765688480083202</v>
      </c>
      <c r="AR655" s="14">
        <v>0.55357081473028602</v>
      </c>
      <c r="AS655" s="14"/>
      <c r="AT655" s="14">
        <v>0.693861629706373</v>
      </c>
      <c r="AU655" s="14">
        <v>0.48423128379193597</v>
      </c>
      <c r="AV655" s="14">
        <v>0.54568948968555697</v>
      </c>
      <c r="AW655" s="14"/>
      <c r="AX655" s="14">
        <v>0.50684734849478796</v>
      </c>
    </row>
    <row r="656" spans="2:50" x14ac:dyDescent="0.3">
      <c r="B656" t="s">
        <v>180</v>
      </c>
      <c r="C656" s="14">
        <v>0.120784666238097</v>
      </c>
      <c r="D656" s="14">
        <v>0.114591115327705</v>
      </c>
      <c r="E656" s="14">
        <v>0.12761795767714901</v>
      </c>
      <c r="F656" s="14"/>
      <c r="G656" s="14">
        <v>0.121712949608218</v>
      </c>
      <c r="H656" s="14">
        <v>0.14243541554741601</v>
      </c>
      <c r="I656" s="14">
        <v>0.13887555303044699</v>
      </c>
      <c r="J656" s="14">
        <v>9.7751166171478096E-2</v>
      </c>
      <c r="K656" s="14">
        <v>0.134564690554212</v>
      </c>
      <c r="L656" s="14">
        <v>9.4577659434802397E-2</v>
      </c>
      <c r="M656" s="14"/>
      <c r="N656" s="14">
        <v>9.8628300462491603E-2</v>
      </c>
      <c r="O656" s="14">
        <v>0.11362043733468601</v>
      </c>
      <c r="P656" s="14">
        <v>0.119038700650082</v>
      </c>
      <c r="Q656" s="14">
        <v>0.136127276455631</v>
      </c>
      <c r="R656" s="14"/>
      <c r="S656" s="14">
        <v>9.1482788036796395E-2</v>
      </c>
      <c r="T656" s="14">
        <v>0.15999780947846601</v>
      </c>
      <c r="U656" s="14">
        <v>0.11535685598230799</v>
      </c>
      <c r="V656" s="14"/>
      <c r="W656" s="14">
        <v>0.159920303058385</v>
      </c>
      <c r="X656" s="14">
        <v>8.39279687842341E-2</v>
      </c>
      <c r="Y656" s="14">
        <v>0.11766107654602601</v>
      </c>
      <c r="Z656" s="14"/>
      <c r="AA656" s="14">
        <v>0.111498957900436</v>
      </c>
      <c r="AB656" s="14">
        <v>0.16004294280652201</v>
      </c>
      <c r="AC656" s="14">
        <v>0.13788927372985199</v>
      </c>
      <c r="AD656" s="14">
        <v>0.12267948221342501</v>
      </c>
      <c r="AE656" s="14">
        <v>0.13638780481728199</v>
      </c>
      <c r="AF656" s="14">
        <v>0.103629345077716</v>
      </c>
      <c r="AG656" s="14">
        <v>0.10358001677956601</v>
      </c>
      <c r="AH656" s="14">
        <v>0.109321937471935</v>
      </c>
      <c r="AI656" s="14">
        <v>0</v>
      </c>
      <c r="AJ656" s="14">
        <v>0.16842029743790801</v>
      </c>
      <c r="AK656" s="14">
        <v>0.20835128726197</v>
      </c>
      <c r="AL656" s="14">
        <v>0</v>
      </c>
      <c r="AM656" s="14"/>
      <c r="AN656" s="14">
        <v>0.112498036212727</v>
      </c>
      <c r="AO656" s="14">
        <v>0.12420833273245201</v>
      </c>
      <c r="AP656" s="14"/>
      <c r="AQ656" s="14">
        <v>0.14005944227245201</v>
      </c>
      <c r="AR656" s="14">
        <v>0.1162847500288</v>
      </c>
      <c r="AS656" s="14"/>
      <c r="AT656" s="14">
        <v>6.5672683625796799E-2</v>
      </c>
      <c r="AU656" s="14">
        <v>0.128779904769385</v>
      </c>
      <c r="AV656" s="14">
        <v>0.15403243376704301</v>
      </c>
      <c r="AW656" s="14"/>
      <c r="AX656" s="14">
        <v>0.18244941393541</v>
      </c>
    </row>
    <row r="657" spans="2:50" x14ac:dyDescent="0.3">
      <c r="B657" t="s">
        <v>108</v>
      </c>
      <c r="C657" s="14">
        <v>0.420310396601555</v>
      </c>
      <c r="D657" s="14">
        <v>0.49440619939502001</v>
      </c>
      <c r="E657" s="14">
        <v>0.35085207640847699</v>
      </c>
      <c r="F657" s="14"/>
      <c r="G657" s="14">
        <v>0.40396958783563702</v>
      </c>
      <c r="H657" s="14">
        <v>0.41014555447662698</v>
      </c>
      <c r="I657" s="14">
        <v>0.35881382218866298</v>
      </c>
      <c r="J657" s="14">
        <v>0.46199386191991398</v>
      </c>
      <c r="K657" s="14">
        <v>0.37845259658300501</v>
      </c>
      <c r="L657" s="14">
        <v>0.48696015929631398</v>
      </c>
      <c r="M657" s="14"/>
      <c r="N657" s="14">
        <v>0.44602991803081099</v>
      </c>
      <c r="O657" s="14">
        <v>0.41974705684670899</v>
      </c>
      <c r="P657" s="14">
        <v>0.45482337733752298</v>
      </c>
      <c r="Q657" s="14">
        <v>0.38524796763827601</v>
      </c>
      <c r="R657" s="14"/>
      <c r="S657" s="14">
        <v>0.50638978697900205</v>
      </c>
      <c r="T657" s="14">
        <v>0.367131099765242</v>
      </c>
      <c r="U657" s="14">
        <v>0.40091024260437502</v>
      </c>
      <c r="V657" s="14"/>
      <c r="W657" s="14">
        <v>0.37174903331764197</v>
      </c>
      <c r="X657" s="14">
        <v>0.54426286157856096</v>
      </c>
      <c r="Y657" s="14">
        <v>0.25411880082722399</v>
      </c>
      <c r="Z657" s="14"/>
      <c r="AA657" s="14">
        <v>0.20739664948037301</v>
      </c>
      <c r="AB657" s="14">
        <v>0.27076712902813999</v>
      </c>
      <c r="AC657" s="14">
        <v>0.36479661420641701</v>
      </c>
      <c r="AD657" s="14">
        <v>0.389488570996054</v>
      </c>
      <c r="AE657" s="14">
        <v>0.41551428394728901</v>
      </c>
      <c r="AF657" s="14">
        <v>0.42339132711788402</v>
      </c>
      <c r="AG657" s="14">
        <v>0.54819187945539505</v>
      </c>
      <c r="AH657" s="14">
        <v>0.569290266318626</v>
      </c>
      <c r="AI657" s="14">
        <v>0.66090412912655006</v>
      </c>
      <c r="AJ657" s="14">
        <v>0.48608128331990103</v>
      </c>
      <c r="AK657" s="14">
        <v>0.154971299689216</v>
      </c>
      <c r="AL657" s="14">
        <v>0.372068349340129</v>
      </c>
      <c r="AM657" s="14"/>
      <c r="AN657" s="14">
        <v>0.447813522816013</v>
      </c>
      <c r="AO657" s="14">
        <v>0.40894732965851799</v>
      </c>
      <c r="AP657" s="14"/>
      <c r="AQ657" s="14">
        <v>0.34759744252837899</v>
      </c>
      <c r="AR657" s="14">
        <v>0.43728606470148501</v>
      </c>
      <c r="AS657" s="14"/>
      <c r="AT657" s="14">
        <v>0.62818894608057596</v>
      </c>
      <c r="AU657" s="14">
        <v>0.35545137902254997</v>
      </c>
      <c r="AV657" s="14">
        <v>0.39165705591851402</v>
      </c>
      <c r="AW657" s="14"/>
      <c r="AX657" s="14">
        <v>0.32439793455937899</v>
      </c>
    </row>
    <row r="658" spans="2:50" x14ac:dyDescent="0.3"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</row>
    <row r="659" spans="2:50" x14ac:dyDescent="0.3">
      <c r="B659" s="6" t="s">
        <v>273</v>
      </c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</row>
    <row r="660" spans="2:50" x14ac:dyDescent="0.3">
      <c r="B660" s="24" t="s">
        <v>82</v>
      </c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</row>
    <row r="661" spans="2:50" x14ac:dyDescent="0.3">
      <c r="B661" t="s">
        <v>175</v>
      </c>
      <c r="C661" s="14">
        <v>0.19349893230923201</v>
      </c>
      <c r="D661" s="14">
        <v>0.25319966072453898</v>
      </c>
      <c r="E661" s="14">
        <v>0.13740058696978399</v>
      </c>
      <c r="F661" s="14"/>
      <c r="G661" s="14">
        <v>0.15875631763586801</v>
      </c>
      <c r="H661" s="14">
        <v>0.22323766658826899</v>
      </c>
      <c r="I661" s="14">
        <v>0.23115970983185399</v>
      </c>
      <c r="J661" s="14">
        <v>0.18955656863460599</v>
      </c>
      <c r="K661" s="14">
        <v>0.17431349432587301</v>
      </c>
      <c r="L661" s="14">
        <v>0.176961411267816</v>
      </c>
      <c r="M661" s="14"/>
      <c r="N661" s="14">
        <v>0.16271071611391799</v>
      </c>
      <c r="O661" s="14">
        <v>0.18309473383361199</v>
      </c>
      <c r="P661" s="14">
        <v>0.22968725505232301</v>
      </c>
      <c r="Q661" s="14">
        <v>0.18896408369727499</v>
      </c>
      <c r="R661" s="14"/>
      <c r="S661" s="14">
        <v>0.182851543555308</v>
      </c>
      <c r="T661" s="14">
        <v>0.236293671118844</v>
      </c>
      <c r="U661" s="14">
        <v>0.16316513921967399</v>
      </c>
      <c r="V661" s="14"/>
      <c r="W661" s="14">
        <v>0.25909331501767702</v>
      </c>
      <c r="X661" s="14">
        <v>0.17628693100999801</v>
      </c>
      <c r="Y661" s="14">
        <v>0.113537323316347</v>
      </c>
      <c r="Z661" s="14"/>
      <c r="AA661" s="14">
        <v>4.9440196933997399E-2</v>
      </c>
      <c r="AB661" s="14">
        <v>0.16189477207348499</v>
      </c>
      <c r="AC661" s="14">
        <v>0.14601570022815399</v>
      </c>
      <c r="AD661" s="14">
        <v>0.16517000621786099</v>
      </c>
      <c r="AE661" s="14">
        <v>0.17376948343503101</v>
      </c>
      <c r="AF661" s="14">
        <v>0.188150029678543</v>
      </c>
      <c r="AG661" s="14">
        <v>0.27032248016024502</v>
      </c>
      <c r="AH661" s="14">
        <v>0.29387483812908399</v>
      </c>
      <c r="AI661" s="14">
        <v>0.250994428136746</v>
      </c>
      <c r="AJ661" s="14">
        <v>0.31406555640015099</v>
      </c>
      <c r="AK661" s="14">
        <v>0.180602615111215</v>
      </c>
      <c r="AL661" s="14">
        <v>0.24847387469149601</v>
      </c>
      <c r="AM661" s="14"/>
      <c r="AN661" s="14">
        <v>0.21586498195325801</v>
      </c>
      <c r="AO661" s="14">
        <v>0.18425827663341501</v>
      </c>
      <c r="AP661" s="14"/>
      <c r="AQ661" s="14">
        <v>0.116923159183998</v>
      </c>
      <c r="AR661" s="14">
        <v>0.21137641955533401</v>
      </c>
      <c r="AS661" s="14"/>
      <c r="AT661" s="14">
        <v>0.18171112532963199</v>
      </c>
      <c r="AU661" s="14">
        <v>0.159783948946703</v>
      </c>
      <c r="AV661" s="14">
        <v>0.25112901641322199</v>
      </c>
      <c r="AW661" s="14"/>
      <c r="AX661" s="14">
        <v>0.23216023469392599</v>
      </c>
    </row>
    <row r="662" spans="2:50" x14ac:dyDescent="0.3">
      <c r="B662" t="s">
        <v>200</v>
      </c>
      <c r="C662" s="14">
        <v>0.412816339488839</v>
      </c>
      <c r="D662" s="14">
        <v>0.41406217574234599</v>
      </c>
      <c r="E662" s="14">
        <v>0.41261032438189899</v>
      </c>
      <c r="F662" s="14"/>
      <c r="G662" s="14">
        <v>0.312467808174059</v>
      </c>
      <c r="H662" s="14">
        <v>0.37012331006773802</v>
      </c>
      <c r="I662" s="14">
        <v>0.33470659674598902</v>
      </c>
      <c r="J662" s="14">
        <v>0.42290574497848499</v>
      </c>
      <c r="K662" s="14">
        <v>0.44973979660167801</v>
      </c>
      <c r="L662" s="14">
        <v>0.52993584980866404</v>
      </c>
      <c r="M662" s="14"/>
      <c r="N662" s="14">
        <v>0.45012530057480099</v>
      </c>
      <c r="O662" s="14">
        <v>0.42114780862249601</v>
      </c>
      <c r="P662" s="14">
        <v>0.41272183181693201</v>
      </c>
      <c r="Q662" s="14">
        <v>0.39100653175834099</v>
      </c>
      <c r="R662" s="14"/>
      <c r="S662" s="14">
        <v>0.42406958374880199</v>
      </c>
      <c r="T662" s="14">
        <v>0.44212466014736501</v>
      </c>
      <c r="U662" s="14">
        <v>0.39353347483289203</v>
      </c>
      <c r="V662" s="14"/>
      <c r="W662" s="14">
        <v>0.443508860019525</v>
      </c>
      <c r="X662" s="14">
        <v>0.43806325066879898</v>
      </c>
      <c r="Y662" s="14">
        <v>0.30115785276886597</v>
      </c>
      <c r="Z662" s="14"/>
      <c r="AA662" s="14">
        <v>0.27081071282116198</v>
      </c>
      <c r="AB662" s="14">
        <v>0.29890405966002498</v>
      </c>
      <c r="AC662" s="14">
        <v>0.39338255410794698</v>
      </c>
      <c r="AD662" s="14">
        <v>0.40869867814272398</v>
      </c>
      <c r="AE662" s="14">
        <v>0.47317755792951899</v>
      </c>
      <c r="AF662" s="14">
        <v>0.410191737232804</v>
      </c>
      <c r="AG662" s="14">
        <v>0.46511600901250399</v>
      </c>
      <c r="AH662" s="14">
        <v>0.440966785649475</v>
      </c>
      <c r="AI662" s="14">
        <v>0.37928631400142598</v>
      </c>
      <c r="AJ662" s="14">
        <v>0.49273102969451299</v>
      </c>
      <c r="AK662" s="14">
        <v>0.18271997183997199</v>
      </c>
      <c r="AL662" s="14">
        <v>0.38817901790104098</v>
      </c>
      <c r="AM662" s="14"/>
      <c r="AN662" s="14">
        <v>0.42416052219441502</v>
      </c>
      <c r="AO662" s="14">
        <v>0.40812942839035699</v>
      </c>
      <c r="AP662" s="14"/>
      <c r="AQ662" s="14">
        <v>0.47651420046952803</v>
      </c>
      <c r="AR662" s="14">
        <v>0.39794534764885098</v>
      </c>
      <c r="AS662" s="14"/>
      <c r="AT662" s="14">
        <v>0.415607430274125</v>
      </c>
      <c r="AU662" s="14">
        <v>0.37293034137370301</v>
      </c>
      <c r="AV662" s="14">
        <v>0.47854463230475702</v>
      </c>
      <c r="AW662" s="14"/>
      <c r="AX662" s="14">
        <v>0.45312125859605301</v>
      </c>
    </row>
    <row r="663" spans="2:50" x14ac:dyDescent="0.3">
      <c r="B663" t="s">
        <v>201</v>
      </c>
      <c r="C663" s="14">
        <v>0.24172062161419999</v>
      </c>
      <c r="D663" s="14">
        <v>0.21285477252763299</v>
      </c>
      <c r="E663" s="14">
        <v>0.27101623520561702</v>
      </c>
      <c r="F663" s="14"/>
      <c r="G663" s="14">
        <v>0.30458211602916002</v>
      </c>
      <c r="H663" s="14">
        <v>0.22995824307396301</v>
      </c>
      <c r="I663" s="14">
        <v>0.26314758448301401</v>
      </c>
      <c r="J663" s="14">
        <v>0.24309918524569099</v>
      </c>
      <c r="K663" s="14">
        <v>0.24469834992897699</v>
      </c>
      <c r="L663" s="14">
        <v>0.195981270086658</v>
      </c>
      <c r="M663" s="14"/>
      <c r="N663" s="14">
        <v>0.25185695158195998</v>
      </c>
      <c r="O663" s="14">
        <v>0.25021170873873599</v>
      </c>
      <c r="P663" s="14">
        <v>0.208020537345662</v>
      </c>
      <c r="Q663" s="14">
        <v>0.25525395970297898</v>
      </c>
      <c r="R663" s="14"/>
      <c r="S663" s="14">
        <v>0.253153063502777</v>
      </c>
      <c r="T663" s="14">
        <v>0.19582672583541799</v>
      </c>
      <c r="U663" s="14">
        <v>0.28507465563152901</v>
      </c>
      <c r="V663" s="14"/>
      <c r="W663" s="14">
        <v>0.17957131505969601</v>
      </c>
      <c r="X663" s="14">
        <v>0.26099554119227902</v>
      </c>
      <c r="Y663" s="14">
        <v>0.34035463505478503</v>
      </c>
      <c r="Z663" s="14"/>
      <c r="AA663" s="14">
        <v>0.25759892359778802</v>
      </c>
      <c r="AB663" s="14">
        <v>0.29699495819108601</v>
      </c>
      <c r="AC663" s="14">
        <v>0.235075734561878</v>
      </c>
      <c r="AD663" s="14">
        <v>0.26074047189927002</v>
      </c>
      <c r="AE663" s="14">
        <v>0.237782885237277</v>
      </c>
      <c r="AF663" s="14">
        <v>0.28017448632948699</v>
      </c>
      <c r="AG663" s="14">
        <v>0.16895348869707899</v>
      </c>
      <c r="AH663" s="14">
        <v>0.18879230999378399</v>
      </c>
      <c r="AI663" s="14">
        <v>0.34155570563842402</v>
      </c>
      <c r="AJ663" s="14">
        <v>0.147970180540547</v>
      </c>
      <c r="AK663" s="14">
        <v>0.33532051208039398</v>
      </c>
      <c r="AL663" s="14">
        <v>0.24215602804948899</v>
      </c>
      <c r="AM663" s="14"/>
      <c r="AN663" s="14">
        <v>0.21576419885774401</v>
      </c>
      <c r="AO663" s="14">
        <v>0.252444659568414</v>
      </c>
      <c r="AP663" s="14"/>
      <c r="AQ663" s="14">
        <v>0.27290136038167501</v>
      </c>
      <c r="AR663" s="14">
        <v>0.23444112266969799</v>
      </c>
      <c r="AS663" s="14"/>
      <c r="AT663" s="14">
        <v>0.26674664285920802</v>
      </c>
      <c r="AU663" s="14">
        <v>0.29608817484772798</v>
      </c>
      <c r="AV663" s="14">
        <v>0.17498924539048899</v>
      </c>
      <c r="AW663" s="14"/>
      <c r="AX663" s="14">
        <v>0.15606681206135001</v>
      </c>
    </row>
    <row r="664" spans="2:50" x14ac:dyDescent="0.3">
      <c r="B664" t="s">
        <v>202</v>
      </c>
      <c r="C664" s="14">
        <v>5.3623006254563101E-2</v>
      </c>
      <c r="D664" s="14">
        <v>5.0922198100809203E-2</v>
      </c>
      <c r="E664" s="14">
        <v>5.6610353279990998E-2</v>
      </c>
      <c r="F664" s="14"/>
      <c r="G664" s="14">
        <v>7.9486402599527203E-2</v>
      </c>
      <c r="H664" s="14">
        <v>7.5042835769704996E-2</v>
      </c>
      <c r="I664" s="14">
        <v>6.6520113241197304E-2</v>
      </c>
      <c r="J664" s="14">
        <v>3.6773566050092098E-2</v>
      </c>
      <c r="K664" s="14">
        <v>5.23554019146312E-2</v>
      </c>
      <c r="L664" s="14">
        <v>2.4530695395450702E-2</v>
      </c>
      <c r="M664" s="14"/>
      <c r="N664" s="14">
        <v>3.75668479717782E-2</v>
      </c>
      <c r="O664" s="14">
        <v>4.2946696359637097E-2</v>
      </c>
      <c r="P664" s="14">
        <v>5.4463268315382701E-2</v>
      </c>
      <c r="Q664" s="14">
        <v>6.6220970273607196E-2</v>
      </c>
      <c r="R664" s="14"/>
      <c r="S664" s="14">
        <v>4.8515452931792998E-2</v>
      </c>
      <c r="T664" s="14">
        <v>5.1010417914796602E-2</v>
      </c>
      <c r="U664" s="14">
        <v>7.0139031621602094E-2</v>
      </c>
      <c r="V664" s="14"/>
      <c r="W664" s="14">
        <v>4.9087814102086201E-2</v>
      </c>
      <c r="X664" s="14">
        <v>4.3844904147443901E-2</v>
      </c>
      <c r="Y664" s="14">
        <v>6.7745082237390494E-2</v>
      </c>
      <c r="Z664" s="14"/>
      <c r="AA664" s="14">
        <v>0.10681658389819799</v>
      </c>
      <c r="AB664" s="14">
        <v>7.3916378115895895E-2</v>
      </c>
      <c r="AC664" s="14">
        <v>5.8675205728443203E-2</v>
      </c>
      <c r="AD664" s="14">
        <v>6.6221701721372594E-2</v>
      </c>
      <c r="AE664" s="14">
        <v>3.70118566358194E-2</v>
      </c>
      <c r="AF664" s="14">
        <v>3.4821123467789497E-2</v>
      </c>
      <c r="AG664" s="14">
        <v>3.8066671584209101E-2</v>
      </c>
      <c r="AH664" s="14">
        <v>7.6366066227656598E-2</v>
      </c>
      <c r="AI664" s="14">
        <v>1.58483706218101E-2</v>
      </c>
      <c r="AJ664" s="14">
        <v>4.5233233364789099E-2</v>
      </c>
      <c r="AK664" s="14">
        <v>0.30135690096841899</v>
      </c>
      <c r="AL664" s="14">
        <v>0</v>
      </c>
      <c r="AM664" s="14"/>
      <c r="AN664" s="14">
        <v>4.9202838250500001E-2</v>
      </c>
      <c r="AO664" s="14">
        <v>5.5449222828562399E-2</v>
      </c>
      <c r="AP664" s="14"/>
      <c r="AQ664" s="14">
        <v>5.1500783577428197E-2</v>
      </c>
      <c r="AR664" s="14">
        <v>5.41184633331592E-2</v>
      </c>
      <c r="AS664" s="14"/>
      <c r="AT664" s="14">
        <v>6.7917818746301595E-2</v>
      </c>
      <c r="AU664" s="14">
        <v>6.1559312165029002E-2</v>
      </c>
      <c r="AV664" s="14">
        <v>3.9022255402577102E-2</v>
      </c>
      <c r="AW664" s="14"/>
      <c r="AX664" s="14">
        <v>4.3274872169669701E-2</v>
      </c>
    </row>
    <row r="665" spans="2:50" x14ac:dyDescent="0.3">
      <c r="B665" t="s">
        <v>178</v>
      </c>
      <c r="C665" s="14">
        <v>1.4390334422287401E-2</v>
      </c>
      <c r="D665" s="14">
        <v>1.66744929417551E-2</v>
      </c>
      <c r="E665" s="14">
        <v>1.2338445985190599E-2</v>
      </c>
      <c r="F665" s="14"/>
      <c r="G665" s="14">
        <v>4.1269167626764601E-2</v>
      </c>
      <c r="H665" s="14">
        <v>1.6990861049449399E-2</v>
      </c>
      <c r="I665" s="14">
        <v>2.2745311411047499E-2</v>
      </c>
      <c r="J665" s="14">
        <v>6.9541339433713302E-3</v>
      </c>
      <c r="K665" s="14">
        <v>7.21922159745192E-3</v>
      </c>
      <c r="L665" s="14">
        <v>1.67198105887666E-3</v>
      </c>
      <c r="M665" s="14"/>
      <c r="N665" s="14">
        <v>1.31229838979849E-2</v>
      </c>
      <c r="O665" s="14">
        <v>1.4370767626214699E-2</v>
      </c>
      <c r="P665" s="14">
        <v>1.3346013270839299E-2</v>
      </c>
      <c r="Q665" s="14">
        <v>1.5699614845068401E-2</v>
      </c>
      <c r="R665" s="14"/>
      <c r="S665" s="14">
        <v>1.9465735232501599E-2</v>
      </c>
      <c r="T665" s="14">
        <v>8.5504067024079703E-3</v>
      </c>
      <c r="U665" s="14">
        <v>1.36209234562356E-2</v>
      </c>
      <c r="V665" s="14"/>
      <c r="W665" s="14">
        <v>1.0415084458943199E-2</v>
      </c>
      <c r="X665" s="14">
        <v>1.98538863383384E-2</v>
      </c>
      <c r="Y665" s="14">
        <v>9.3057935477547805E-3</v>
      </c>
      <c r="Z665" s="14"/>
      <c r="AA665" s="14">
        <v>2.2231542378256398E-2</v>
      </c>
      <c r="AB665" s="14">
        <v>1.2069883590403299E-2</v>
      </c>
      <c r="AC665" s="14">
        <v>2.62042093585888E-2</v>
      </c>
      <c r="AD665" s="14">
        <v>1.8410464832951699E-2</v>
      </c>
      <c r="AE665" s="14">
        <v>2.0576074855731201E-2</v>
      </c>
      <c r="AF665" s="14">
        <v>6.2754570011257097E-3</v>
      </c>
      <c r="AG665" s="14">
        <v>1.2408044648803501E-2</v>
      </c>
      <c r="AH665" s="14">
        <v>0</v>
      </c>
      <c r="AI665" s="14">
        <v>0</v>
      </c>
      <c r="AJ665" s="14">
        <v>0</v>
      </c>
      <c r="AK665" s="14">
        <v>0</v>
      </c>
      <c r="AL665" s="14">
        <v>0</v>
      </c>
      <c r="AM665" s="14"/>
      <c r="AN665" s="14">
        <v>1.8321663603669901E-2</v>
      </c>
      <c r="AO665" s="14">
        <v>1.2766084280146099E-2</v>
      </c>
      <c r="AP665" s="14"/>
      <c r="AQ665" s="14">
        <v>1.2891628215257E-2</v>
      </c>
      <c r="AR665" s="14">
        <v>1.47402244724737E-2</v>
      </c>
      <c r="AS665" s="14"/>
      <c r="AT665" s="14">
        <v>2.0903803581866501E-2</v>
      </c>
      <c r="AU665" s="14">
        <v>1.06376334634411E-2</v>
      </c>
      <c r="AV665" s="14">
        <v>1.3334763446695401E-2</v>
      </c>
      <c r="AW665" s="14"/>
      <c r="AX665" s="14">
        <v>1.4872927321283499E-2</v>
      </c>
    </row>
    <row r="666" spans="2:50" x14ac:dyDescent="0.3">
      <c r="B666" t="s">
        <v>79</v>
      </c>
      <c r="C666" s="14">
        <v>8.3950765910877495E-2</v>
      </c>
      <c r="D666" s="14">
        <v>5.2286699962918001E-2</v>
      </c>
      <c r="E666" s="14">
        <v>0.110024054177519</v>
      </c>
      <c r="F666" s="14"/>
      <c r="G666" s="14">
        <v>0.10343818793461999</v>
      </c>
      <c r="H666" s="14">
        <v>8.4647083450875099E-2</v>
      </c>
      <c r="I666" s="14">
        <v>8.1720684286897993E-2</v>
      </c>
      <c r="J666" s="14">
        <v>0.10071080114775501</v>
      </c>
      <c r="K666" s="14">
        <v>7.1673735631388805E-2</v>
      </c>
      <c r="L666" s="14">
        <v>7.0918792382534998E-2</v>
      </c>
      <c r="M666" s="14"/>
      <c r="N666" s="14">
        <v>8.4617199859558206E-2</v>
      </c>
      <c r="O666" s="14">
        <v>8.8228284819304503E-2</v>
      </c>
      <c r="P666" s="14">
        <v>8.1761094198860601E-2</v>
      </c>
      <c r="Q666" s="14">
        <v>8.2854839722729501E-2</v>
      </c>
      <c r="R666" s="14"/>
      <c r="S666" s="14">
        <v>7.1944621028818906E-2</v>
      </c>
      <c r="T666" s="14">
        <v>6.6194118281168293E-2</v>
      </c>
      <c r="U666" s="14">
        <v>7.4466775238067995E-2</v>
      </c>
      <c r="V666" s="14"/>
      <c r="W666" s="14">
        <v>5.8323611342071598E-2</v>
      </c>
      <c r="X666" s="14">
        <v>6.0955486643142202E-2</v>
      </c>
      <c r="Y666" s="14">
        <v>0.167899313074857</v>
      </c>
      <c r="Z666" s="14"/>
      <c r="AA666" s="14">
        <v>0.293102040370599</v>
      </c>
      <c r="AB666" s="14">
        <v>0.15621994836910599</v>
      </c>
      <c r="AC666" s="14">
        <v>0.14064659601498999</v>
      </c>
      <c r="AD666" s="14">
        <v>8.0758677185820998E-2</v>
      </c>
      <c r="AE666" s="14">
        <v>5.7682141906621902E-2</v>
      </c>
      <c r="AF666" s="14">
        <v>8.0387166290250001E-2</v>
      </c>
      <c r="AG666" s="14">
        <v>4.5133305897159602E-2</v>
      </c>
      <c r="AH666" s="14">
        <v>0</v>
      </c>
      <c r="AI666" s="14">
        <v>1.23151816015929E-2</v>
      </c>
      <c r="AJ666" s="14">
        <v>0</v>
      </c>
      <c r="AK666" s="14">
        <v>0</v>
      </c>
      <c r="AL666" s="14">
        <v>0.121191079357974</v>
      </c>
      <c r="AM666" s="14"/>
      <c r="AN666" s="14">
        <v>7.6685795140413002E-2</v>
      </c>
      <c r="AO666" s="14">
        <v>8.6952328299105097E-2</v>
      </c>
      <c r="AP666" s="14"/>
      <c r="AQ666" s="14">
        <v>6.9268868172113293E-2</v>
      </c>
      <c r="AR666" s="14">
        <v>8.73784223204844E-2</v>
      </c>
      <c r="AS666" s="14"/>
      <c r="AT666" s="14">
        <v>4.7113179208866901E-2</v>
      </c>
      <c r="AU666" s="14">
        <v>9.90005892033958E-2</v>
      </c>
      <c r="AV666" s="14">
        <v>4.2980087042260001E-2</v>
      </c>
      <c r="AW666" s="14"/>
      <c r="AX666" s="14">
        <v>0.100503895157718</v>
      </c>
    </row>
    <row r="667" spans="2:50" x14ac:dyDescent="0.3">
      <c r="B667" t="s">
        <v>179</v>
      </c>
      <c r="C667" s="14">
        <v>0.60631527179807199</v>
      </c>
      <c r="D667" s="14">
        <v>0.66726183646688497</v>
      </c>
      <c r="E667" s="14">
        <v>0.55001091135168301</v>
      </c>
      <c r="F667" s="14"/>
      <c r="G667" s="14">
        <v>0.47122412580992801</v>
      </c>
      <c r="H667" s="14">
        <v>0.59336097665600696</v>
      </c>
      <c r="I667" s="14">
        <v>0.56586630657784298</v>
      </c>
      <c r="J667" s="14">
        <v>0.612462313613091</v>
      </c>
      <c r="K667" s="14">
        <v>0.62405329092755102</v>
      </c>
      <c r="L667" s="14">
        <v>0.70689726107647999</v>
      </c>
      <c r="M667" s="14"/>
      <c r="N667" s="14">
        <v>0.61283601668871901</v>
      </c>
      <c r="O667" s="14">
        <v>0.60424254245610798</v>
      </c>
      <c r="P667" s="14">
        <v>0.64240908686925502</v>
      </c>
      <c r="Q667" s="14">
        <v>0.57997061545561601</v>
      </c>
      <c r="R667" s="14"/>
      <c r="S667" s="14">
        <v>0.60692112730410996</v>
      </c>
      <c r="T667" s="14">
        <v>0.67841833126620898</v>
      </c>
      <c r="U667" s="14">
        <v>0.55669861405256604</v>
      </c>
      <c r="V667" s="14"/>
      <c r="W667" s="14">
        <v>0.70260217503720201</v>
      </c>
      <c r="X667" s="14">
        <v>0.61435018167879696</v>
      </c>
      <c r="Y667" s="14">
        <v>0.414695176085213</v>
      </c>
      <c r="Z667" s="14"/>
      <c r="AA667" s="14">
        <v>0.32025090975516002</v>
      </c>
      <c r="AB667" s="14">
        <v>0.46079883173350999</v>
      </c>
      <c r="AC667" s="14">
        <v>0.539398254336101</v>
      </c>
      <c r="AD667" s="14">
        <v>0.57386868436058402</v>
      </c>
      <c r="AE667" s="14">
        <v>0.64694704136454995</v>
      </c>
      <c r="AF667" s="14">
        <v>0.59834176691134699</v>
      </c>
      <c r="AG667" s="14">
        <v>0.73543848917274901</v>
      </c>
      <c r="AH667" s="14">
        <v>0.73484162377855999</v>
      </c>
      <c r="AI667" s="14">
        <v>0.63028074213817298</v>
      </c>
      <c r="AJ667" s="14">
        <v>0.80679658609466398</v>
      </c>
      <c r="AK667" s="14">
        <v>0.36332258695118602</v>
      </c>
      <c r="AL667" s="14">
        <v>0.63665289259253699</v>
      </c>
      <c r="AM667" s="14"/>
      <c r="AN667" s="14">
        <v>0.64002550414767301</v>
      </c>
      <c r="AO667" s="14">
        <v>0.59238770502377203</v>
      </c>
      <c r="AP667" s="14"/>
      <c r="AQ667" s="14">
        <v>0.59343735965352695</v>
      </c>
      <c r="AR667" s="14">
        <v>0.60932176720418396</v>
      </c>
      <c r="AS667" s="14"/>
      <c r="AT667" s="14">
        <v>0.59731855560375702</v>
      </c>
      <c r="AU667" s="14">
        <v>0.53271429032040696</v>
      </c>
      <c r="AV667" s="14">
        <v>0.72967364871797802</v>
      </c>
      <c r="AW667" s="14"/>
      <c r="AX667" s="14">
        <v>0.685281493289979</v>
      </c>
    </row>
    <row r="668" spans="2:50" x14ac:dyDescent="0.3">
      <c r="B668" t="s">
        <v>180</v>
      </c>
      <c r="C668" s="14">
        <v>6.8013340676850498E-2</v>
      </c>
      <c r="D668" s="14">
        <v>6.75966910425643E-2</v>
      </c>
      <c r="E668" s="14">
        <v>6.8948799265181604E-2</v>
      </c>
      <c r="F668" s="14"/>
      <c r="G668" s="14">
        <v>0.12075557022629201</v>
      </c>
      <c r="H668" s="14">
        <v>9.2033696819154395E-2</v>
      </c>
      <c r="I668" s="14">
        <v>8.9265424652244796E-2</v>
      </c>
      <c r="J668" s="14">
        <v>4.3727699993463397E-2</v>
      </c>
      <c r="K668" s="14">
        <v>5.9574623512083098E-2</v>
      </c>
      <c r="L668" s="14">
        <v>2.6202676454327299E-2</v>
      </c>
      <c r="M668" s="14"/>
      <c r="N668" s="14">
        <v>5.0689831869763197E-2</v>
      </c>
      <c r="O668" s="14">
        <v>5.7317463985851802E-2</v>
      </c>
      <c r="P668" s="14">
        <v>6.7809281586221903E-2</v>
      </c>
      <c r="Q668" s="14">
        <v>8.1920585118675601E-2</v>
      </c>
      <c r="R668" s="14"/>
      <c r="S668" s="14">
        <v>6.7981188164294604E-2</v>
      </c>
      <c r="T668" s="14">
        <v>5.9560824617204598E-2</v>
      </c>
      <c r="U668" s="14">
        <v>8.3759955077837706E-2</v>
      </c>
      <c r="V668" s="14"/>
      <c r="W668" s="14">
        <v>5.9502898561029499E-2</v>
      </c>
      <c r="X668" s="14">
        <v>6.3698790485782406E-2</v>
      </c>
      <c r="Y668" s="14">
        <v>7.7050875785145204E-2</v>
      </c>
      <c r="Z668" s="14"/>
      <c r="AA668" s="14">
        <v>0.12904812627645401</v>
      </c>
      <c r="AB668" s="14">
        <v>8.5986261706299194E-2</v>
      </c>
      <c r="AC668" s="14">
        <v>8.4879415087031895E-2</v>
      </c>
      <c r="AD668" s="14">
        <v>8.4632166554324303E-2</v>
      </c>
      <c r="AE668" s="14">
        <v>5.7587931491550601E-2</v>
      </c>
      <c r="AF668" s="14">
        <v>4.1096580468915199E-2</v>
      </c>
      <c r="AG668" s="14">
        <v>5.0474716233012598E-2</v>
      </c>
      <c r="AH668" s="14">
        <v>7.6366066227656598E-2</v>
      </c>
      <c r="AI668" s="14">
        <v>1.58483706218101E-2</v>
      </c>
      <c r="AJ668" s="14">
        <v>4.5233233364789099E-2</v>
      </c>
      <c r="AK668" s="14">
        <v>0.30135690096841899</v>
      </c>
      <c r="AL668" s="14">
        <v>0</v>
      </c>
      <c r="AM668" s="14"/>
      <c r="AN668" s="14">
        <v>6.7524501854169902E-2</v>
      </c>
      <c r="AO668" s="14">
        <v>6.8215307108708503E-2</v>
      </c>
      <c r="AP668" s="14"/>
      <c r="AQ668" s="14">
        <v>6.4392411792685095E-2</v>
      </c>
      <c r="AR668" s="14">
        <v>6.8858687805632895E-2</v>
      </c>
      <c r="AS668" s="14"/>
      <c r="AT668" s="14">
        <v>8.8821622328168107E-2</v>
      </c>
      <c r="AU668" s="14">
        <v>7.2196945628469997E-2</v>
      </c>
      <c r="AV668" s="14">
        <v>5.2357018849272401E-2</v>
      </c>
      <c r="AW668" s="14"/>
      <c r="AX668" s="14">
        <v>5.8147799490953299E-2</v>
      </c>
    </row>
    <row r="669" spans="2:50" x14ac:dyDescent="0.3">
      <c r="B669" t="s">
        <v>108</v>
      </c>
      <c r="C669" s="14">
        <v>0.53830193112122104</v>
      </c>
      <c r="D669" s="14">
        <v>0.59966514542432003</v>
      </c>
      <c r="E669" s="14">
        <v>0.48106211208650101</v>
      </c>
      <c r="F669" s="14"/>
      <c r="G669" s="14">
        <v>0.35046855558363599</v>
      </c>
      <c r="H669" s="14">
        <v>0.50132727983685299</v>
      </c>
      <c r="I669" s="14">
        <v>0.47660088192559802</v>
      </c>
      <c r="J669" s="14">
        <v>0.56873461361962796</v>
      </c>
      <c r="K669" s="14">
        <v>0.56447866741546804</v>
      </c>
      <c r="L669" s="14">
        <v>0.68069458462215204</v>
      </c>
      <c r="M669" s="14"/>
      <c r="N669" s="14">
        <v>0.56214618481895495</v>
      </c>
      <c r="O669" s="14">
        <v>0.54692507847025595</v>
      </c>
      <c r="P669" s="14">
        <v>0.574599805283034</v>
      </c>
      <c r="Q669" s="14">
        <v>0.49805003033694001</v>
      </c>
      <c r="R669" s="14"/>
      <c r="S669" s="14">
        <v>0.53893993913981497</v>
      </c>
      <c r="T669" s="14">
        <v>0.61885750664900396</v>
      </c>
      <c r="U669" s="14">
        <v>0.47293865897472798</v>
      </c>
      <c r="V669" s="14"/>
      <c r="W669" s="14">
        <v>0.64309927647617304</v>
      </c>
      <c r="X669" s="14">
        <v>0.55065139119301398</v>
      </c>
      <c r="Y669" s="14">
        <v>0.33764430030006698</v>
      </c>
      <c r="Z669" s="14"/>
      <c r="AA669" s="14">
        <v>0.19120278347870601</v>
      </c>
      <c r="AB669" s="14">
        <v>0.37481257002721002</v>
      </c>
      <c r="AC669" s="14">
        <v>0.454518839249069</v>
      </c>
      <c r="AD669" s="14">
        <v>0.48923651780625999</v>
      </c>
      <c r="AE669" s="14">
        <v>0.589359109873</v>
      </c>
      <c r="AF669" s="14">
        <v>0.55724518644243204</v>
      </c>
      <c r="AG669" s="14">
        <v>0.68496377293973598</v>
      </c>
      <c r="AH669" s="14">
        <v>0.65847555755090303</v>
      </c>
      <c r="AI669" s="14">
        <v>0.61443237151636299</v>
      </c>
      <c r="AJ669" s="14">
        <v>0.76156335272987496</v>
      </c>
      <c r="AK669" s="14">
        <v>6.1965685982767402E-2</v>
      </c>
      <c r="AL669" s="14">
        <v>0.63665289259253699</v>
      </c>
      <c r="AM669" s="14"/>
      <c r="AN669" s="14">
        <v>0.57250100229350298</v>
      </c>
      <c r="AO669" s="14">
        <v>0.52417239791506398</v>
      </c>
      <c r="AP669" s="14"/>
      <c r="AQ669" s="14">
        <v>0.529044947860841</v>
      </c>
      <c r="AR669" s="14">
        <v>0.54046307939855098</v>
      </c>
      <c r="AS669" s="14"/>
      <c r="AT669" s="14">
        <v>0.50849693327558898</v>
      </c>
      <c r="AU669" s="14">
        <v>0.460517344691937</v>
      </c>
      <c r="AV669" s="14">
        <v>0.677316629868706</v>
      </c>
      <c r="AW669" s="14"/>
      <c r="AX669" s="14">
        <v>0.62713369379902595</v>
      </c>
    </row>
    <row r="670" spans="2:50" x14ac:dyDescent="0.3"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</row>
    <row r="671" spans="2:50" x14ac:dyDescent="0.3">
      <c r="B671" s="6" t="s">
        <v>274</v>
      </c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</row>
    <row r="672" spans="2:50" x14ac:dyDescent="0.3">
      <c r="B672" s="24" t="s">
        <v>82</v>
      </c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</row>
    <row r="673" spans="2:50" x14ac:dyDescent="0.3">
      <c r="B673" t="s">
        <v>175</v>
      </c>
      <c r="C673" s="14">
        <v>0.234092239836862</v>
      </c>
      <c r="D673" s="14">
        <v>0.28909669725847598</v>
      </c>
      <c r="E673" s="14">
        <v>0.18309350562444299</v>
      </c>
      <c r="F673" s="14"/>
      <c r="G673" s="14">
        <v>0.185366222243985</v>
      </c>
      <c r="H673" s="14">
        <v>0.22155205581210699</v>
      </c>
      <c r="I673" s="14">
        <v>0.28523033724568397</v>
      </c>
      <c r="J673" s="14">
        <v>0.22822265167470901</v>
      </c>
      <c r="K673" s="14">
        <v>0.247063194637515</v>
      </c>
      <c r="L673" s="14">
        <v>0.22721525711103099</v>
      </c>
      <c r="M673" s="14"/>
      <c r="N673" s="14">
        <v>0.215670094536975</v>
      </c>
      <c r="O673" s="14">
        <v>0.20739992705568799</v>
      </c>
      <c r="P673" s="14">
        <v>0.26399168015501701</v>
      </c>
      <c r="Q673" s="14">
        <v>0.23663734913115</v>
      </c>
      <c r="R673" s="14"/>
      <c r="S673" s="14">
        <v>0.20639396539697399</v>
      </c>
      <c r="T673" s="14">
        <v>0.316904918697058</v>
      </c>
      <c r="U673" s="14">
        <v>0.17205473585602499</v>
      </c>
      <c r="V673" s="14"/>
      <c r="W673" s="14">
        <v>0.33586730652751801</v>
      </c>
      <c r="X673" s="14">
        <v>0.18930776603564201</v>
      </c>
      <c r="Y673" s="14">
        <v>0.14294258918674499</v>
      </c>
      <c r="Z673" s="14"/>
      <c r="AA673" s="14">
        <v>9.4201112352618396E-2</v>
      </c>
      <c r="AB673" s="14">
        <v>0.25550053744027001</v>
      </c>
      <c r="AC673" s="14">
        <v>0.196477333915586</v>
      </c>
      <c r="AD673" s="14">
        <v>0.22292999424606499</v>
      </c>
      <c r="AE673" s="14">
        <v>0.21088592266074699</v>
      </c>
      <c r="AF673" s="14">
        <v>0.26075654933902498</v>
      </c>
      <c r="AG673" s="14">
        <v>0.264129588649892</v>
      </c>
      <c r="AH673" s="14">
        <v>0.26668478097612502</v>
      </c>
      <c r="AI673" s="14">
        <v>0.29193860947050698</v>
      </c>
      <c r="AJ673" s="14">
        <v>0.251026744084834</v>
      </c>
      <c r="AK673" s="14">
        <v>0.27751406018140401</v>
      </c>
      <c r="AL673" s="14">
        <v>0.36902091749965699</v>
      </c>
      <c r="AM673" s="14"/>
      <c r="AN673" s="14">
        <v>0.24357780620333599</v>
      </c>
      <c r="AO673" s="14">
        <v>0.23017322623912001</v>
      </c>
      <c r="AP673" s="14"/>
      <c r="AQ673" s="14">
        <v>0.20707177736207899</v>
      </c>
      <c r="AR673" s="14">
        <v>0.24040047485117499</v>
      </c>
      <c r="AS673" s="14"/>
      <c r="AT673" s="14">
        <v>0.20296451988938899</v>
      </c>
      <c r="AU673" s="14">
        <v>0.17432631781597199</v>
      </c>
      <c r="AV673" s="14">
        <v>0.33610623570746001</v>
      </c>
      <c r="AW673" s="14"/>
      <c r="AX673" s="14">
        <v>0.304687749613546</v>
      </c>
    </row>
    <row r="674" spans="2:50" x14ac:dyDescent="0.3">
      <c r="B674" t="s">
        <v>200</v>
      </c>
      <c r="C674" s="14">
        <v>0.40604951750291701</v>
      </c>
      <c r="D674" s="14">
        <v>0.39424185496086001</v>
      </c>
      <c r="E674" s="14">
        <v>0.417151563818076</v>
      </c>
      <c r="F674" s="14"/>
      <c r="G674" s="14">
        <v>0.333151412288402</v>
      </c>
      <c r="H674" s="14">
        <v>0.38855806123249498</v>
      </c>
      <c r="I674" s="14">
        <v>0.332170168839374</v>
      </c>
      <c r="J674" s="14">
        <v>0.41675779032089699</v>
      </c>
      <c r="K674" s="14">
        <v>0.41425959388112399</v>
      </c>
      <c r="L674" s="14">
        <v>0.50492453870411502</v>
      </c>
      <c r="M674" s="14"/>
      <c r="N674" s="14">
        <v>0.44897300544364599</v>
      </c>
      <c r="O674" s="14">
        <v>0.42498473539817</v>
      </c>
      <c r="P674" s="14">
        <v>0.397236937672718</v>
      </c>
      <c r="Q674" s="14">
        <v>0.38189115880077601</v>
      </c>
      <c r="R674" s="14"/>
      <c r="S674" s="14">
        <v>0.41392158069274998</v>
      </c>
      <c r="T674" s="14">
        <v>0.42422303307954301</v>
      </c>
      <c r="U674" s="14">
        <v>0.39931893587568401</v>
      </c>
      <c r="V674" s="14"/>
      <c r="W674" s="14">
        <v>0.42666623509741602</v>
      </c>
      <c r="X674" s="14">
        <v>0.424949880972816</v>
      </c>
      <c r="Y674" s="14">
        <v>0.31894858585660102</v>
      </c>
      <c r="Z674" s="14"/>
      <c r="AA674" s="14">
        <v>0.33662649968712499</v>
      </c>
      <c r="AB674" s="14">
        <v>0.28338951438488902</v>
      </c>
      <c r="AC674" s="14">
        <v>0.36857067635451601</v>
      </c>
      <c r="AD674" s="14">
        <v>0.37917828090289202</v>
      </c>
      <c r="AE674" s="14">
        <v>0.45868086841320499</v>
      </c>
      <c r="AF674" s="14">
        <v>0.417471889341682</v>
      </c>
      <c r="AG674" s="14">
        <v>0.48979534713933898</v>
      </c>
      <c r="AH674" s="14">
        <v>0.48853738532746499</v>
      </c>
      <c r="AI674" s="14">
        <v>0.34887243056444101</v>
      </c>
      <c r="AJ674" s="14">
        <v>0.446248096471977</v>
      </c>
      <c r="AK674" s="14">
        <v>0.174883101287547</v>
      </c>
      <c r="AL674" s="14">
        <v>0.26763197509288</v>
      </c>
      <c r="AM674" s="14"/>
      <c r="AN674" s="14">
        <v>0.40668442708396402</v>
      </c>
      <c r="AO674" s="14">
        <v>0.40578720113873401</v>
      </c>
      <c r="AP674" s="14"/>
      <c r="AQ674" s="14">
        <v>0.43960233478236799</v>
      </c>
      <c r="AR674" s="14">
        <v>0.39821622978666799</v>
      </c>
      <c r="AS674" s="14"/>
      <c r="AT674" s="14">
        <v>0.41463596518953799</v>
      </c>
      <c r="AU674" s="14">
        <v>0.407355647126734</v>
      </c>
      <c r="AV674" s="14">
        <v>0.42190785021105198</v>
      </c>
      <c r="AW674" s="14"/>
      <c r="AX674" s="14">
        <v>0.44254575065305002</v>
      </c>
    </row>
    <row r="675" spans="2:50" x14ac:dyDescent="0.3">
      <c r="B675" t="s">
        <v>201</v>
      </c>
      <c r="C675" s="14">
        <v>0.20590780159345901</v>
      </c>
      <c r="D675" s="14">
        <v>0.18830296273040201</v>
      </c>
      <c r="E675" s="14">
        <v>0.22423938287353601</v>
      </c>
      <c r="F675" s="14"/>
      <c r="G675" s="14">
        <v>0.26675629621732799</v>
      </c>
      <c r="H675" s="14">
        <v>0.21963406443526501</v>
      </c>
      <c r="I675" s="14">
        <v>0.215431777047214</v>
      </c>
      <c r="J675" s="14">
        <v>0.191610982583373</v>
      </c>
      <c r="K675" s="14">
        <v>0.201250682184904</v>
      </c>
      <c r="L675" s="14">
        <v>0.16675281708951201</v>
      </c>
      <c r="M675" s="14"/>
      <c r="N675" s="14">
        <v>0.21418292845300399</v>
      </c>
      <c r="O675" s="14">
        <v>0.22614982402019401</v>
      </c>
      <c r="P675" s="14">
        <v>0.18566226465916799</v>
      </c>
      <c r="Q675" s="14">
        <v>0.20500272076926301</v>
      </c>
      <c r="R675" s="14"/>
      <c r="S675" s="14">
        <v>0.218515182753591</v>
      </c>
      <c r="T675" s="14">
        <v>0.15271182752347501</v>
      </c>
      <c r="U675" s="14">
        <v>0.26035403879069702</v>
      </c>
      <c r="V675" s="14"/>
      <c r="W675" s="14">
        <v>0.139005622785525</v>
      </c>
      <c r="X675" s="14">
        <v>0.230685382459902</v>
      </c>
      <c r="Y675" s="14">
        <v>0.30125627031192498</v>
      </c>
      <c r="Z675" s="14"/>
      <c r="AA675" s="14">
        <v>0.21987950289491601</v>
      </c>
      <c r="AB675" s="14">
        <v>0.20501602438520999</v>
      </c>
      <c r="AC675" s="14">
        <v>0.21634993200101199</v>
      </c>
      <c r="AD675" s="14">
        <v>0.237498259603204</v>
      </c>
      <c r="AE675" s="14">
        <v>0.205095785217732</v>
      </c>
      <c r="AF675" s="14">
        <v>0.17290625180046501</v>
      </c>
      <c r="AG675" s="14">
        <v>0.164511191148946</v>
      </c>
      <c r="AH675" s="14">
        <v>0.19053220244782099</v>
      </c>
      <c r="AI675" s="14">
        <v>0.275869739830923</v>
      </c>
      <c r="AJ675" s="14">
        <v>0.17725147412773501</v>
      </c>
      <c r="AK675" s="14">
        <v>0.43661188837260001</v>
      </c>
      <c r="AL675" s="14">
        <v>0.24215602804948899</v>
      </c>
      <c r="AM675" s="14"/>
      <c r="AN675" s="14">
        <v>0.21145336594705</v>
      </c>
      <c r="AO675" s="14">
        <v>0.20361662136560299</v>
      </c>
      <c r="AP675" s="14"/>
      <c r="AQ675" s="14">
        <v>0.220643571224789</v>
      </c>
      <c r="AR675" s="14">
        <v>0.20246756817636</v>
      </c>
      <c r="AS675" s="14"/>
      <c r="AT675" s="14">
        <v>0.220675216831733</v>
      </c>
      <c r="AU675" s="14">
        <v>0.25209927183639902</v>
      </c>
      <c r="AV675" s="14">
        <v>0.150349665366971</v>
      </c>
      <c r="AW675" s="14"/>
      <c r="AX675" s="14">
        <v>0.13507113741172899</v>
      </c>
    </row>
    <row r="676" spans="2:50" x14ac:dyDescent="0.3">
      <c r="B676" t="s">
        <v>202</v>
      </c>
      <c r="C676" s="14">
        <v>5.4964393658774001E-2</v>
      </c>
      <c r="D676" s="14">
        <v>5.7063086498206801E-2</v>
      </c>
      <c r="E676" s="14">
        <v>5.2389213476507497E-2</v>
      </c>
      <c r="F676" s="14"/>
      <c r="G676" s="14">
        <v>8.6043774630179107E-2</v>
      </c>
      <c r="H676" s="14">
        <v>6.3624308370186095E-2</v>
      </c>
      <c r="I676" s="14">
        <v>5.7856930331523199E-2</v>
      </c>
      <c r="J676" s="14">
        <v>5.3624466654303399E-2</v>
      </c>
      <c r="K676" s="14">
        <v>5.3544194853878603E-2</v>
      </c>
      <c r="L676" s="14">
        <v>2.98305621054368E-2</v>
      </c>
      <c r="M676" s="14"/>
      <c r="N676" s="14">
        <v>3.2227122023663103E-2</v>
      </c>
      <c r="O676" s="14">
        <v>4.0182281818758103E-2</v>
      </c>
      <c r="P676" s="14">
        <v>7.0244877011578999E-2</v>
      </c>
      <c r="Q676" s="14">
        <v>6.3105131659524097E-2</v>
      </c>
      <c r="R676" s="14"/>
      <c r="S676" s="14">
        <v>6.2840212174716803E-2</v>
      </c>
      <c r="T676" s="14">
        <v>3.9668154435318501E-2</v>
      </c>
      <c r="U676" s="14">
        <v>7.5649045773611201E-2</v>
      </c>
      <c r="V676" s="14"/>
      <c r="W676" s="14">
        <v>3.1804053873953998E-2</v>
      </c>
      <c r="X676" s="14">
        <v>7.0809084946327594E-2</v>
      </c>
      <c r="Y676" s="14">
        <v>6.6708233343899595E-2</v>
      </c>
      <c r="Z676" s="14"/>
      <c r="AA676" s="14">
        <v>6.2876985288339293E-2</v>
      </c>
      <c r="AB676" s="14">
        <v>6.0248404600977898E-2</v>
      </c>
      <c r="AC676" s="14">
        <v>6.8870588197035801E-2</v>
      </c>
      <c r="AD676" s="14">
        <v>7.1834166767406504E-2</v>
      </c>
      <c r="AE676" s="14">
        <v>4.9399211480696502E-2</v>
      </c>
      <c r="AF676" s="14">
        <v>5.2683712545150897E-2</v>
      </c>
      <c r="AG676" s="14">
        <v>3.8551703790443703E-2</v>
      </c>
      <c r="AH676" s="14">
        <v>3.9144700500889501E-2</v>
      </c>
      <c r="AI676" s="14">
        <v>3.2031737086327401E-2</v>
      </c>
      <c r="AJ676" s="14">
        <v>9.7411999162039201E-2</v>
      </c>
      <c r="AK676" s="14">
        <v>0</v>
      </c>
      <c r="AL676" s="14">
        <v>0</v>
      </c>
      <c r="AM676" s="14"/>
      <c r="AN676" s="14">
        <v>6.13091964714245E-2</v>
      </c>
      <c r="AO676" s="14">
        <v>5.2343003692472002E-2</v>
      </c>
      <c r="AP676" s="14"/>
      <c r="AQ676" s="14">
        <v>4.77735326619401E-2</v>
      </c>
      <c r="AR676" s="14">
        <v>5.6643182138638802E-2</v>
      </c>
      <c r="AS676" s="14"/>
      <c r="AT676" s="14">
        <v>8.1099343373232602E-2</v>
      </c>
      <c r="AU676" s="14">
        <v>5.3315676914919202E-2</v>
      </c>
      <c r="AV676" s="14">
        <v>4.3847137706488903E-2</v>
      </c>
      <c r="AW676" s="14"/>
      <c r="AX676" s="14">
        <v>2.7945899620842301E-2</v>
      </c>
    </row>
    <row r="677" spans="2:50" x14ac:dyDescent="0.3">
      <c r="B677" t="s">
        <v>178</v>
      </c>
      <c r="C677" s="14">
        <v>2.0054240621727299E-2</v>
      </c>
      <c r="D677" s="14">
        <v>2.05671266273371E-2</v>
      </c>
      <c r="E677" s="14">
        <v>1.9727157128423899E-2</v>
      </c>
      <c r="F677" s="14"/>
      <c r="G677" s="14">
        <v>3.01122522352625E-2</v>
      </c>
      <c r="H677" s="14">
        <v>2.8870391418175899E-2</v>
      </c>
      <c r="I677" s="14">
        <v>3.4913214155239902E-2</v>
      </c>
      <c r="J677" s="14">
        <v>1.3469654461183001E-2</v>
      </c>
      <c r="K677" s="14">
        <v>1.07099568678192E-2</v>
      </c>
      <c r="L677" s="14">
        <v>7.6710291510252602E-3</v>
      </c>
      <c r="M677" s="14"/>
      <c r="N677" s="14">
        <v>1.9272144680833599E-2</v>
      </c>
      <c r="O677" s="14">
        <v>2.2604729326371299E-2</v>
      </c>
      <c r="P677" s="14">
        <v>1.1572424983930799E-2</v>
      </c>
      <c r="Q677" s="14">
        <v>2.4801968411680499E-2</v>
      </c>
      <c r="R677" s="14"/>
      <c r="S677" s="14">
        <v>2.8159129578457998E-2</v>
      </c>
      <c r="T677" s="14">
        <v>1.16224983258854E-2</v>
      </c>
      <c r="U677" s="14">
        <v>1.1918412429802501E-2</v>
      </c>
      <c r="V677" s="14"/>
      <c r="W677" s="14">
        <v>1.4573291476680199E-2</v>
      </c>
      <c r="X677" s="14">
        <v>2.52736216732199E-2</v>
      </c>
      <c r="Y677" s="14">
        <v>1.3989581564708401E-2</v>
      </c>
      <c r="Z677" s="14"/>
      <c r="AA677" s="14">
        <v>3.87398775788814E-2</v>
      </c>
      <c r="AB677" s="14">
        <v>3.9269436925085201E-2</v>
      </c>
      <c r="AC677" s="14">
        <v>2.68888731009931E-2</v>
      </c>
      <c r="AD677" s="14">
        <v>1.20163226074563E-2</v>
      </c>
      <c r="AE677" s="14">
        <v>1.7329273372667601E-2</v>
      </c>
      <c r="AF677" s="14">
        <v>1.9445319613861999E-2</v>
      </c>
      <c r="AG677" s="14">
        <v>1.20133835608371E-2</v>
      </c>
      <c r="AH677" s="14">
        <v>1.51009307477004E-2</v>
      </c>
      <c r="AI677" s="14">
        <v>1.58483706218101E-2</v>
      </c>
      <c r="AJ677" s="14">
        <v>0</v>
      </c>
      <c r="AK677" s="14">
        <v>0.11099095015844899</v>
      </c>
      <c r="AL677" s="14">
        <v>0</v>
      </c>
      <c r="AM677" s="14"/>
      <c r="AN677" s="14">
        <v>1.58685365008653E-2</v>
      </c>
      <c r="AO677" s="14">
        <v>2.17835871606709E-2</v>
      </c>
      <c r="AP677" s="14"/>
      <c r="AQ677" s="14">
        <v>1.26723901199192E-2</v>
      </c>
      <c r="AR677" s="14">
        <v>2.1777617778924001E-2</v>
      </c>
      <c r="AS677" s="14"/>
      <c r="AT677" s="14">
        <v>2.9722806251649501E-2</v>
      </c>
      <c r="AU677" s="14">
        <v>1.7466622538321701E-2</v>
      </c>
      <c r="AV677" s="14">
        <v>1.2760797079049001E-2</v>
      </c>
      <c r="AW677" s="14"/>
      <c r="AX677" s="14">
        <v>1.4807779965957E-2</v>
      </c>
    </row>
    <row r="678" spans="2:50" x14ac:dyDescent="0.3">
      <c r="B678" t="s">
        <v>79</v>
      </c>
      <c r="C678" s="14">
        <v>7.8931806786261896E-2</v>
      </c>
      <c r="D678" s="14">
        <v>5.0728271924717801E-2</v>
      </c>
      <c r="E678" s="14">
        <v>0.103399177079013</v>
      </c>
      <c r="F678" s="14"/>
      <c r="G678" s="14">
        <v>9.8570042384843598E-2</v>
      </c>
      <c r="H678" s="14">
        <v>7.7761118731770995E-2</v>
      </c>
      <c r="I678" s="14">
        <v>7.4397572380965005E-2</v>
      </c>
      <c r="J678" s="14">
        <v>9.63144543055343E-2</v>
      </c>
      <c r="K678" s="14">
        <v>7.3172377574758904E-2</v>
      </c>
      <c r="L678" s="14">
        <v>6.3605795838880097E-2</v>
      </c>
      <c r="M678" s="14"/>
      <c r="N678" s="14">
        <v>6.9674704861877906E-2</v>
      </c>
      <c r="O678" s="14">
        <v>7.8678502380818402E-2</v>
      </c>
      <c r="P678" s="14">
        <v>7.1291815517587107E-2</v>
      </c>
      <c r="Q678" s="14">
        <v>8.8561671227606095E-2</v>
      </c>
      <c r="R678" s="14"/>
      <c r="S678" s="14">
        <v>7.0169929403509898E-2</v>
      </c>
      <c r="T678" s="14">
        <v>5.4869567938720797E-2</v>
      </c>
      <c r="U678" s="14">
        <v>8.07048312741801E-2</v>
      </c>
      <c r="V678" s="14"/>
      <c r="W678" s="14">
        <v>5.2083490238907203E-2</v>
      </c>
      <c r="X678" s="14">
        <v>5.8974263912093101E-2</v>
      </c>
      <c r="Y678" s="14">
        <v>0.15615473973612101</v>
      </c>
      <c r="Z678" s="14"/>
      <c r="AA678" s="14">
        <v>0.24767602219811999</v>
      </c>
      <c r="AB678" s="14">
        <v>0.15657608226356801</v>
      </c>
      <c r="AC678" s="14">
        <v>0.122842596430857</v>
      </c>
      <c r="AD678" s="14">
        <v>7.6542975872976093E-2</v>
      </c>
      <c r="AE678" s="14">
        <v>5.86089388549519E-2</v>
      </c>
      <c r="AF678" s="14">
        <v>7.6736277359814697E-2</v>
      </c>
      <c r="AG678" s="14">
        <v>3.0998785710543202E-2</v>
      </c>
      <c r="AH678" s="14">
        <v>0</v>
      </c>
      <c r="AI678" s="14">
        <v>3.5439112425991598E-2</v>
      </c>
      <c r="AJ678" s="14">
        <v>2.8061686153414901E-2</v>
      </c>
      <c r="AK678" s="14">
        <v>0</v>
      </c>
      <c r="AL678" s="14">
        <v>0.121191079357974</v>
      </c>
      <c r="AM678" s="14"/>
      <c r="AN678" s="14">
        <v>6.11066677933607E-2</v>
      </c>
      <c r="AO678" s="14">
        <v>8.62963604033994E-2</v>
      </c>
      <c r="AP678" s="14"/>
      <c r="AQ678" s="14">
        <v>7.2236393848904998E-2</v>
      </c>
      <c r="AR678" s="14">
        <v>8.0494927268234998E-2</v>
      </c>
      <c r="AS678" s="14"/>
      <c r="AT678" s="14">
        <v>5.0902148464457703E-2</v>
      </c>
      <c r="AU678" s="14">
        <v>9.5436463767653495E-2</v>
      </c>
      <c r="AV678" s="14">
        <v>3.50283139289796E-2</v>
      </c>
      <c r="AW678" s="14"/>
      <c r="AX678" s="14">
        <v>7.49416827348761E-2</v>
      </c>
    </row>
    <row r="679" spans="2:50" x14ac:dyDescent="0.3">
      <c r="B679" t="s">
        <v>179</v>
      </c>
      <c r="C679" s="14">
        <v>0.64014175733977796</v>
      </c>
      <c r="D679" s="14">
        <v>0.68333855221933604</v>
      </c>
      <c r="E679" s="14">
        <v>0.60024506944251899</v>
      </c>
      <c r="F679" s="14"/>
      <c r="G679" s="14">
        <v>0.51851763453238697</v>
      </c>
      <c r="H679" s="14">
        <v>0.61011011704460205</v>
      </c>
      <c r="I679" s="14">
        <v>0.61740050608505803</v>
      </c>
      <c r="J679" s="14">
        <v>0.644980441995606</v>
      </c>
      <c r="K679" s="14">
        <v>0.66132278851863902</v>
      </c>
      <c r="L679" s="14">
        <v>0.73213979581514499</v>
      </c>
      <c r="M679" s="14"/>
      <c r="N679" s="14">
        <v>0.66464309998062199</v>
      </c>
      <c r="O679" s="14">
        <v>0.63238466245385905</v>
      </c>
      <c r="P679" s="14">
        <v>0.66122861782773501</v>
      </c>
      <c r="Q679" s="14">
        <v>0.61852850793192604</v>
      </c>
      <c r="R679" s="14"/>
      <c r="S679" s="14">
        <v>0.62031554608972395</v>
      </c>
      <c r="T679" s="14">
        <v>0.74112795177660096</v>
      </c>
      <c r="U679" s="14">
        <v>0.57137367173171005</v>
      </c>
      <c r="V679" s="14"/>
      <c r="W679" s="14">
        <v>0.76253354162493403</v>
      </c>
      <c r="X679" s="14">
        <v>0.61425764700845797</v>
      </c>
      <c r="Y679" s="14">
        <v>0.46189117504334598</v>
      </c>
      <c r="Z679" s="14"/>
      <c r="AA679" s="14">
        <v>0.43082761203974401</v>
      </c>
      <c r="AB679" s="14">
        <v>0.53889005182515903</v>
      </c>
      <c r="AC679" s="14">
        <v>0.56504801027010199</v>
      </c>
      <c r="AD679" s="14">
        <v>0.60210827514895704</v>
      </c>
      <c r="AE679" s="14">
        <v>0.66956679107395201</v>
      </c>
      <c r="AF679" s="14">
        <v>0.67822843868070704</v>
      </c>
      <c r="AG679" s="14">
        <v>0.75392493578923003</v>
      </c>
      <c r="AH679" s="14">
        <v>0.75522216630358996</v>
      </c>
      <c r="AI679" s="14">
        <v>0.64081104003494804</v>
      </c>
      <c r="AJ679" s="14">
        <v>0.69727484055681099</v>
      </c>
      <c r="AK679" s="14">
        <v>0.45239716146895098</v>
      </c>
      <c r="AL679" s="14">
        <v>0.63665289259253699</v>
      </c>
      <c r="AM679" s="14"/>
      <c r="AN679" s="14">
        <v>0.65026223328729904</v>
      </c>
      <c r="AO679" s="14">
        <v>0.63596042737785496</v>
      </c>
      <c r="AP679" s="14"/>
      <c r="AQ679" s="14">
        <v>0.64667411214444703</v>
      </c>
      <c r="AR679" s="14">
        <v>0.63861670463784204</v>
      </c>
      <c r="AS679" s="14"/>
      <c r="AT679" s="14">
        <v>0.61760048507892695</v>
      </c>
      <c r="AU679" s="14">
        <v>0.58168196494270596</v>
      </c>
      <c r="AV679" s="14">
        <v>0.75801408591851205</v>
      </c>
      <c r="AW679" s="14"/>
      <c r="AX679" s="14">
        <v>0.74723350026659596</v>
      </c>
    </row>
    <row r="680" spans="2:50" x14ac:dyDescent="0.3">
      <c r="B680" t="s">
        <v>180</v>
      </c>
      <c r="C680" s="14">
        <v>7.5018634280501303E-2</v>
      </c>
      <c r="D680" s="14">
        <v>7.7630213125543898E-2</v>
      </c>
      <c r="E680" s="14">
        <v>7.2116370604931299E-2</v>
      </c>
      <c r="F680" s="14"/>
      <c r="G680" s="14">
        <v>0.11615602686544201</v>
      </c>
      <c r="H680" s="14">
        <v>9.2494699788362E-2</v>
      </c>
      <c r="I680" s="14">
        <v>9.2770144486763004E-2</v>
      </c>
      <c r="J680" s="14">
        <v>6.7094121115486294E-2</v>
      </c>
      <c r="K680" s="14">
        <v>6.4254151721697794E-2</v>
      </c>
      <c r="L680" s="14">
        <v>3.7501591256462102E-2</v>
      </c>
      <c r="M680" s="14"/>
      <c r="N680" s="14">
        <v>5.1499266704496699E-2</v>
      </c>
      <c r="O680" s="14">
        <v>6.2787011145129398E-2</v>
      </c>
      <c r="P680" s="14">
        <v>8.1817301995509795E-2</v>
      </c>
      <c r="Q680" s="14">
        <v>8.79071000712046E-2</v>
      </c>
      <c r="R680" s="14"/>
      <c r="S680" s="14">
        <v>9.0999341753174798E-2</v>
      </c>
      <c r="T680" s="14">
        <v>5.1290652761203898E-2</v>
      </c>
      <c r="U680" s="14">
        <v>8.7567458203413703E-2</v>
      </c>
      <c r="V680" s="14"/>
      <c r="W680" s="14">
        <v>4.6377345350634203E-2</v>
      </c>
      <c r="X680" s="14">
        <v>9.60827066195475E-2</v>
      </c>
      <c r="Y680" s="14">
        <v>8.0697814908607904E-2</v>
      </c>
      <c r="Z680" s="14"/>
      <c r="AA680" s="14">
        <v>0.10161686286722101</v>
      </c>
      <c r="AB680" s="14">
        <v>9.9517841526063106E-2</v>
      </c>
      <c r="AC680" s="14">
        <v>9.5759461298028897E-2</v>
      </c>
      <c r="AD680" s="14">
        <v>8.3850489374862794E-2</v>
      </c>
      <c r="AE680" s="14">
        <v>6.6728484853363995E-2</v>
      </c>
      <c r="AF680" s="14">
        <v>7.2129032159013007E-2</v>
      </c>
      <c r="AG680" s="14">
        <v>5.0565087351280798E-2</v>
      </c>
      <c r="AH680" s="14">
        <v>5.4245631248589797E-2</v>
      </c>
      <c r="AI680" s="14">
        <v>4.7880107708137498E-2</v>
      </c>
      <c r="AJ680" s="14">
        <v>9.7411999162039201E-2</v>
      </c>
      <c r="AK680" s="14">
        <v>0.11099095015844899</v>
      </c>
      <c r="AL680" s="14">
        <v>0</v>
      </c>
      <c r="AM680" s="14"/>
      <c r="AN680" s="14">
        <v>7.7177732972289803E-2</v>
      </c>
      <c r="AO680" s="14">
        <v>7.4126590853142896E-2</v>
      </c>
      <c r="AP680" s="14"/>
      <c r="AQ680" s="14">
        <v>6.0445922781859299E-2</v>
      </c>
      <c r="AR680" s="14">
        <v>7.8420799917562803E-2</v>
      </c>
      <c r="AS680" s="14"/>
      <c r="AT680" s="14">
        <v>0.110822149624882</v>
      </c>
      <c r="AU680" s="14">
        <v>7.0782299453240799E-2</v>
      </c>
      <c r="AV680" s="14">
        <v>5.6607934785537897E-2</v>
      </c>
      <c r="AW680" s="14"/>
      <c r="AX680" s="14">
        <v>4.2753679586799299E-2</v>
      </c>
    </row>
    <row r="681" spans="2:50" x14ac:dyDescent="0.3">
      <c r="B681" t="s">
        <v>108</v>
      </c>
      <c r="C681" s="14">
        <v>0.56512312305927703</v>
      </c>
      <c r="D681" s="14">
        <v>0.60570833909379296</v>
      </c>
      <c r="E681" s="14">
        <v>0.52812869883758795</v>
      </c>
      <c r="F681" s="14"/>
      <c r="G681" s="14">
        <v>0.40236160766694601</v>
      </c>
      <c r="H681" s="14">
        <v>0.51761541725624005</v>
      </c>
      <c r="I681" s="14">
        <v>0.52463036159829501</v>
      </c>
      <c r="J681" s="14">
        <v>0.57788632088011904</v>
      </c>
      <c r="K681" s="14">
        <v>0.597068636796942</v>
      </c>
      <c r="L681" s="14">
        <v>0.69463820455868297</v>
      </c>
      <c r="M681" s="14"/>
      <c r="N681" s="14">
        <v>0.61314383327612498</v>
      </c>
      <c r="O681" s="14">
        <v>0.56959765130872897</v>
      </c>
      <c r="P681" s="14">
        <v>0.57941131583222505</v>
      </c>
      <c r="Q681" s="14">
        <v>0.53062140786072198</v>
      </c>
      <c r="R681" s="14"/>
      <c r="S681" s="14">
        <v>0.52931620433654902</v>
      </c>
      <c r="T681" s="14">
        <v>0.68983729901539703</v>
      </c>
      <c r="U681" s="14">
        <v>0.483806213528296</v>
      </c>
      <c r="V681" s="14"/>
      <c r="W681" s="14">
        <v>0.71615619627430005</v>
      </c>
      <c r="X681" s="14">
        <v>0.51817494038890999</v>
      </c>
      <c r="Y681" s="14">
        <v>0.38119336013473798</v>
      </c>
      <c r="Z681" s="14"/>
      <c r="AA681" s="14">
        <v>0.32921074917252302</v>
      </c>
      <c r="AB681" s="14">
        <v>0.43937221029909601</v>
      </c>
      <c r="AC681" s="14">
        <v>0.469288548972074</v>
      </c>
      <c r="AD681" s="14">
        <v>0.51825778577409398</v>
      </c>
      <c r="AE681" s="14">
        <v>0.60283830622058798</v>
      </c>
      <c r="AF681" s="14">
        <v>0.60609940652169403</v>
      </c>
      <c r="AG681" s="14">
        <v>0.70335984843794996</v>
      </c>
      <c r="AH681" s="14">
        <v>0.70097653505500002</v>
      </c>
      <c r="AI681" s="14">
        <v>0.59293093232681104</v>
      </c>
      <c r="AJ681" s="14">
        <v>0.59986284139477197</v>
      </c>
      <c r="AK681" s="14">
        <v>0.34140621131050197</v>
      </c>
      <c r="AL681" s="14">
        <v>0.63665289259253699</v>
      </c>
      <c r="AM681" s="14"/>
      <c r="AN681" s="14">
        <v>0.57308450031501001</v>
      </c>
      <c r="AO681" s="14">
        <v>0.56183383652471197</v>
      </c>
      <c r="AP681" s="14"/>
      <c r="AQ681" s="14">
        <v>0.58622818936258703</v>
      </c>
      <c r="AR681" s="14">
        <v>0.56019590472028002</v>
      </c>
      <c r="AS681" s="14"/>
      <c r="AT681" s="14">
        <v>0.50677833545404505</v>
      </c>
      <c r="AU681" s="14">
        <v>0.51089966548946597</v>
      </c>
      <c r="AV681" s="14">
        <v>0.701406151132974</v>
      </c>
      <c r="AW681" s="14"/>
      <c r="AX681" s="14">
        <v>0.70447982067979598</v>
      </c>
    </row>
    <row r="682" spans="2:50" x14ac:dyDescent="0.3"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</row>
    <row r="683" spans="2:50" x14ac:dyDescent="0.3">
      <c r="B683" s="6" t="s">
        <v>275</v>
      </c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</row>
    <row r="684" spans="2:50" x14ac:dyDescent="0.3">
      <c r="B684" s="24" t="s">
        <v>82</v>
      </c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</row>
    <row r="685" spans="2:50" x14ac:dyDescent="0.3">
      <c r="B685" t="s">
        <v>175</v>
      </c>
      <c r="C685" s="14">
        <v>0.210989684802632</v>
      </c>
      <c r="D685" s="14">
        <v>0.25983600829097703</v>
      </c>
      <c r="E685" s="14">
        <v>0.16335864493570601</v>
      </c>
      <c r="F685" s="14"/>
      <c r="G685" s="14">
        <v>0.16999375471012099</v>
      </c>
      <c r="H685" s="14">
        <v>0.235330453930817</v>
      </c>
      <c r="I685" s="14">
        <v>0.21280896385798501</v>
      </c>
      <c r="J685" s="14">
        <v>0.21014930050722699</v>
      </c>
      <c r="K685" s="14">
        <v>0.236671766548705</v>
      </c>
      <c r="L685" s="14">
        <v>0.19283052618865401</v>
      </c>
      <c r="M685" s="14"/>
      <c r="N685" s="14">
        <v>0.20539485606484301</v>
      </c>
      <c r="O685" s="14">
        <v>0.19016128594850401</v>
      </c>
      <c r="P685" s="14">
        <v>0.234906551081838</v>
      </c>
      <c r="Q685" s="14">
        <v>0.20846961056153199</v>
      </c>
      <c r="R685" s="14"/>
      <c r="S685" s="14">
        <v>0.19007191908544799</v>
      </c>
      <c r="T685" s="14">
        <v>0.267583316177741</v>
      </c>
      <c r="U685" s="14">
        <v>0.18468301391130101</v>
      </c>
      <c r="V685" s="14"/>
      <c r="W685" s="14">
        <v>0.28517635492263099</v>
      </c>
      <c r="X685" s="14">
        <v>0.18742113282956599</v>
      </c>
      <c r="Y685" s="14">
        <v>0.121793853202741</v>
      </c>
      <c r="Z685" s="14"/>
      <c r="AA685" s="14">
        <v>0.160005844942082</v>
      </c>
      <c r="AB685" s="14">
        <v>0.22952200393804301</v>
      </c>
      <c r="AC685" s="14">
        <v>0.156789614019157</v>
      </c>
      <c r="AD685" s="14">
        <v>0.178720716942325</v>
      </c>
      <c r="AE685" s="14">
        <v>0.17051297604922599</v>
      </c>
      <c r="AF685" s="14">
        <v>0.20698407517261899</v>
      </c>
      <c r="AG685" s="14">
        <v>0.28133116526142998</v>
      </c>
      <c r="AH685" s="14">
        <v>0.271694232460644</v>
      </c>
      <c r="AI685" s="14">
        <v>0.31881185370573201</v>
      </c>
      <c r="AJ685" s="14">
        <v>0.31698437480777097</v>
      </c>
      <c r="AK685" s="14">
        <v>0.27751406018140401</v>
      </c>
      <c r="AL685" s="14">
        <v>0.12487940004286301</v>
      </c>
      <c r="AM685" s="14"/>
      <c r="AN685" s="14">
        <v>0.222453702568361</v>
      </c>
      <c r="AO685" s="14">
        <v>0.20625326319396201</v>
      </c>
      <c r="AP685" s="14"/>
      <c r="AQ685" s="14">
        <v>0.17434865322599899</v>
      </c>
      <c r="AR685" s="14">
        <v>0.21954395135406399</v>
      </c>
      <c r="AS685" s="14"/>
      <c r="AT685" s="14">
        <v>0.201096142850445</v>
      </c>
      <c r="AU685" s="14">
        <v>0.16968623292106499</v>
      </c>
      <c r="AV685" s="14">
        <v>0.27926274204346402</v>
      </c>
      <c r="AW685" s="14"/>
      <c r="AX685" s="14">
        <v>0.22696090721763801</v>
      </c>
    </row>
    <row r="686" spans="2:50" x14ac:dyDescent="0.3">
      <c r="B686" t="s">
        <v>200</v>
      </c>
      <c r="C686" s="14">
        <v>0.44036285153597099</v>
      </c>
      <c r="D686" s="14">
        <v>0.448227691523361</v>
      </c>
      <c r="E686" s="14">
        <v>0.43536974342722501</v>
      </c>
      <c r="F686" s="14"/>
      <c r="G686" s="14">
        <v>0.35174929603880101</v>
      </c>
      <c r="H686" s="14">
        <v>0.37019168349035397</v>
      </c>
      <c r="I686" s="14">
        <v>0.416318196625582</v>
      </c>
      <c r="J686" s="14">
        <v>0.453387578406031</v>
      </c>
      <c r="K686" s="14">
        <v>0.45253553165954802</v>
      </c>
      <c r="L686" s="14">
        <v>0.54944653872052296</v>
      </c>
      <c r="M686" s="14"/>
      <c r="N686" s="14">
        <v>0.48242481316805802</v>
      </c>
      <c r="O686" s="14">
        <v>0.42155899442640599</v>
      </c>
      <c r="P686" s="14">
        <v>0.46322353905439601</v>
      </c>
      <c r="Q686" s="14">
        <v>0.41517626306164801</v>
      </c>
      <c r="R686" s="14"/>
      <c r="S686" s="14">
        <v>0.45009483267870498</v>
      </c>
      <c r="T686" s="14">
        <v>0.454229548063938</v>
      </c>
      <c r="U686" s="14">
        <v>0.44045376010485698</v>
      </c>
      <c r="V686" s="14"/>
      <c r="W686" s="14">
        <v>0.44246624575392901</v>
      </c>
      <c r="X686" s="14">
        <v>0.47833687824035198</v>
      </c>
      <c r="Y686" s="14">
        <v>0.34317829800348998</v>
      </c>
      <c r="Z686" s="14"/>
      <c r="AA686" s="14">
        <v>0.33262936586342701</v>
      </c>
      <c r="AB686" s="14">
        <v>0.27263095198053799</v>
      </c>
      <c r="AC686" s="14">
        <v>0.42773975180634799</v>
      </c>
      <c r="AD686" s="14">
        <v>0.43359843442109403</v>
      </c>
      <c r="AE686" s="14">
        <v>0.52179511617607299</v>
      </c>
      <c r="AF686" s="14">
        <v>0.433299890092054</v>
      </c>
      <c r="AG686" s="14">
        <v>0.50673479090175499</v>
      </c>
      <c r="AH686" s="14">
        <v>0.48590674366317299</v>
      </c>
      <c r="AI686" s="14">
        <v>0.36812198338868402</v>
      </c>
      <c r="AJ686" s="14">
        <v>0.49947474860009</v>
      </c>
      <c r="AK686" s="14">
        <v>0.35805196516084897</v>
      </c>
      <c r="AL686" s="14">
        <v>0.51177349254967397</v>
      </c>
      <c r="AM686" s="14"/>
      <c r="AN686" s="14">
        <v>0.44257608959115802</v>
      </c>
      <c r="AO686" s="14">
        <v>0.43944844013466799</v>
      </c>
      <c r="AP686" s="14"/>
      <c r="AQ686" s="14">
        <v>0.47789479383884098</v>
      </c>
      <c r="AR686" s="14">
        <v>0.43160059171857901</v>
      </c>
      <c r="AS686" s="14"/>
      <c r="AT686" s="14">
        <v>0.46225733823264198</v>
      </c>
      <c r="AU686" s="14">
        <v>0.42829839362264499</v>
      </c>
      <c r="AV686" s="14">
        <v>0.46640762555305498</v>
      </c>
      <c r="AW686" s="14"/>
      <c r="AX686" s="14">
        <v>0.47783209779819102</v>
      </c>
    </row>
    <row r="687" spans="2:50" x14ac:dyDescent="0.3">
      <c r="B687" t="s">
        <v>201</v>
      </c>
      <c r="C687" s="14">
        <v>0.21734306451469301</v>
      </c>
      <c r="D687" s="14">
        <v>0.18583132192000301</v>
      </c>
      <c r="E687" s="14">
        <v>0.24895428024092001</v>
      </c>
      <c r="F687" s="14"/>
      <c r="G687" s="14">
        <v>0.25211373330853398</v>
      </c>
      <c r="H687" s="14">
        <v>0.24423669383642399</v>
      </c>
      <c r="I687" s="14">
        <v>0.23567387769866099</v>
      </c>
      <c r="J687" s="14">
        <v>0.18093921156588999</v>
      </c>
      <c r="K687" s="14">
        <v>0.22220423019796501</v>
      </c>
      <c r="L687" s="14">
        <v>0.18434583155668899</v>
      </c>
      <c r="M687" s="14"/>
      <c r="N687" s="14">
        <v>0.19090512781053401</v>
      </c>
      <c r="O687" s="14">
        <v>0.248717775450638</v>
      </c>
      <c r="P687" s="14">
        <v>0.18439154906830099</v>
      </c>
      <c r="Q687" s="14">
        <v>0.23538215602120599</v>
      </c>
      <c r="R687" s="14"/>
      <c r="S687" s="14">
        <v>0.23678583779280801</v>
      </c>
      <c r="T687" s="14">
        <v>0.18063442602839699</v>
      </c>
      <c r="U687" s="14">
        <v>0.235977253910438</v>
      </c>
      <c r="V687" s="14"/>
      <c r="W687" s="14">
        <v>0.17288681647156201</v>
      </c>
      <c r="X687" s="14">
        <v>0.227360195358697</v>
      </c>
      <c r="Y687" s="14">
        <v>0.31243176373112203</v>
      </c>
      <c r="Z687" s="14"/>
      <c r="AA687" s="14">
        <v>0.17164613302811901</v>
      </c>
      <c r="AB687" s="14">
        <v>0.22765310827414201</v>
      </c>
      <c r="AC687" s="14">
        <v>0.21370740857616999</v>
      </c>
      <c r="AD687" s="14">
        <v>0.26703729977325202</v>
      </c>
      <c r="AE687" s="14">
        <v>0.21772615417270899</v>
      </c>
      <c r="AF687" s="14">
        <v>0.22138261611100199</v>
      </c>
      <c r="AG687" s="14">
        <v>0.14967342911853801</v>
      </c>
      <c r="AH687" s="14">
        <v>0.20617753946238801</v>
      </c>
      <c r="AI687" s="14">
        <v>0.29695882140922197</v>
      </c>
      <c r="AJ687" s="14">
        <v>0.146630639891318</v>
      </c>
      <c r="AK687" s="14">
        <v>0.23438072138618901</v>
      </c>
      <c r="AL687" s="14">
        <v>0.12583123005514299</v>
      </c>
      <c r="AM687" s="14"/>
      <c r="AN687" s="14">
        <v>0.21475129026877701</v>
      </c>
      <c r="AO687" s="14">
        <v>0.21841387021248601</v>
      </c>
      <c r="AP687" s="14"/>
      <c r="AQ687" s="14">
        <v>0.23208388985863199</v>
      </c>
      <c r="AR687" s="14">
        <v>0.21390165078384701</v>
      </c>
      <c r="AS687" s="14"/>
      <c r="AT687" s="14">
        <v>0.23752722385806099</v>
      </c>
      <c r="AU687" s="14">
        <v>0.252212166822599</v>
      </c>
      <c r="AV687" s="14">
        <v>0.171456210318502</v>
      </c>
      <c r="AW687" s="14"/>
      <c r="AX687" s="14">
        <v>0.14928970307839001</v>
      </c>
    </row>
    <row r="688" spans="2:50" x14ac:dyDescent="0.3">
      <c r="B688" t="s">
        <v>202</v>
      </c>
      <c r="C688" s="14">
        <v>3.6850809072040802E-2</v>
      </c>
      <c r="D688" s="14">
        <v>3.6392808599994698E-2</v>
      </c>
      <c r="E688" s="14">
        <v>3.7577916348502001E-2</v>
      </c>
      <c r="F688" s="14"/>
      <c r="G688" s="14">
        <v>9.9866115513625703E-2</v>
      </c>
      <c r="H688" s="14">
        <v>5.0382448774638801E-2</v>
      </c>
      <c r="I688" s="14">
        <v>4.22211721918739E-2</v>
      </c>
      <c r="J688" s="14">
        <v>2.7654696196158599E-2</v>
      </c>
      <c r="K688" s="14">
        <v>1.37889750784036E-2</v>
      </c>
      <c r="L688" s="14">
        <v>1.0379025353637401E-2</v>
      </c>
      <c r="M688" s="14"/>
      <c r="N688" s="14">
        <v>3.0943289025538501E-2</v>
      </c>
      <c r="O688" s="14">
        <v>3.6035476277556398E-2</v>
      </c>
      <c r="P688" s="14">
        <v>4.0479592992490397E-2</v>
      </c>
      <c r="Q688" s="14">
        <v>3.7595645782367799E-2</v>
      </c>
      <c r="R688" s="14"/>
      <c r="S688" s="14">
        <v>4.6824013383872702E-2</v>
      </c>
      <c r="T688" s="14">
        <v>2.5714341492054E-2</v>
      </c>
      <c r="U688" s="14">
        <v>3.9328485774849903E-2</v>
      </c>
      <c r="V688" s="14"/>
      <c r="W688" s="14">
        <v>3.0755508442165701E-2</v>
      </c>
      <c r="X688" s="14">
        <v>4.1902337367772297E-2</v>
      </c>
      <c r="Y688" s="14">
        <v>3.74268540814508E-2</v>
      </c>
      <c r="Z688" s="14"/>
      <c r="AA688" s="14">
        <v>2.0089178538362101E-2</v>
      </c>
      <c r="AB688" s="14">
        <v>5.9495847668209499E-2</v>
      </c>
      <c r="AC688" s="14">
        <v>3.9650478812174601E-2</v>
      </c>
      <c r="AD688" s="14">
        <v>3.2729682564547502E-2</v>
      </c>
      <c r="AE688" s="14">
        <v>2.4017324948839999E-2</v>
      </c>
      <c r="AF688" s="14">
        <v>5.7828532976555998E-2</v>
      </c>
      <c r="AG688" s="14">
        <v>3.4280054710714297E-2</v>
      </c>
      <c r="AH688" s="14">
        <v>2.6303807566546499E-2</v>
      </c>
      <c r="AI688" s="14">
        <v>1.6107341496361598E-2</v>
      </c>
      <c r="AJ688" s="14">
        <v>1.85199146346368E-2</v>
      </c>
      <c r="AK688" s="14">
        <v>0</v>
      </c>
      <c r="AL688" s="14">
        <v>0</v>
      </c>
      <c r="AM688" s="14"/>
      <c r="AN688" s="14">
        <v>4.2733641987128798E-2</v>
      </c>
      <c r="AO688" s="14">
        <v>3.4420284494303698E-2</v>
      </c>
      <c r="AP688" s="14"/>
      <c r="AQ688" s="14">
        <v>3.1118294313547502E-2</v>
      </c>
      <c r="AR688" s="14">
        <v>3.8189129996538E-2</v>
      </c>
      <c r="AS688" s="14"/>
      <c r="AT688" s="14">
        <v>4.4184099094435603E-2</v>
      </c>
      <c r="AU688" s="14">
        <v>3.6342974709657402E-2</v>
      </c>
      <c r="AV688" s="14">
        <v>3.59275467596415E-2</v>
      </c>
      <c r="AW688" s="14"/>
      <c r="AX688" s="14">
        <v>4.9171808788017898E-2</v>
      </c>
    </row>
    <row r="689" spans="2:50" x14ac:dyDescent="0.3">
      <c r="B689" t="s">
        <v>178</v>
      </c>
      <c r="C689" s="14">
        <v>1.34040252954424E-2</v>
      </c>
      <c r="D689" s="14">
        <v>1.7152142210517699E-2</v>
      </c>
      <c r="E689" s="14">
        <v>9.9559377485224192E-3</v>
      </c>
      <c r="F689" s="14"/>
      <c r="G689" s="14">
        <v>2.2857759636774399E-2</v>
      </c>
      <c r="H689" s="14">
        <v>2.5042498082012601E-2</v>
      </c>
      <c r="I689" s="14">
        <v>1.7155976215619501E-2</v>
      </c>
      <c r="J689" s="14">
        <v>1.00388769951252E-2</v>
      </c>
      <c r="K689" s="14">
        <v>7.21922159745192E-3</v>
      </c>
      <c r="L689" s="14">
        <v>2.6492785014412298E-3</v>
      </c>
      <c r="M689" s="14"/>
      <c r="N689" s="14">
        <v>1.72388081254072E-2</v>
      </c>
      <c r="O689" s="14">
        <v>9.6591319914620197E-3</v>
      </c>
      <c r="P689" s="14">
        <v>1.07787922882705E-2</v>
      </c>
      <c r="Q689" s="14">
        <v>1.5364503516184499E-2</v>
      </c>
      <c r="R689" s="14"/>
      <c r="S689" s="14">
        <v>8.1360987040555999E-3</v>
      </c>
      <c r="T689" s="14">
        <v>1.11002022008325E-2</v>
      </c>
      <c r="U689" s="14">
        <v>1.70859645864062E-2</v>
      </c>
      <c r="V689" s="14"/>
      <c r="W689" s="14">
        <v>9.9436629912844094E-3</v>
      </c>
      <c r="X689" s="14">
        <v>1.1784773863426501E-2</v>
      </c>
      <c r="Y689" s="14">
        <v>2.2345502103417202E-2</v>
      </c>
      <c r="Z689" s="14"/>
      <c r="AA689" s="14">
        <v>2.1069493609898599E-2</v>
      </c>
      <c r="AB689" s="14">
        <v>4.05768101860918E-2</v>
      </c>
      <c r="AC689" s="14">
        <v>2.17926092945952E-2</v>
      </c>
      <c r="AD689" s="14">
        <v>1.2557449401488899E-2</v>
      </c>
      <c r="AE689" s="14">
        <v>1.30138107017448E-2</v>
      </c>
      <c r="AF689" s="14">
        <v>3.7167150073504898E-3</v>
      </c>
      <c r="AG689" s="14">
        <v>0</v>
      </c>
      <c r="AH689" s="14">
        <v>0</v>
      </c>
      <c r="AI689" s="14">
        <v>0</v>
      </c>
      <c r="AJ689" s="14">
        <v>1.8390322066184302E-2</v>
      </c>
      <c r="AK689" s="14">
        <v>0</v>
      </c>
      <c r="AL689" s="14">
        <v>0</v>
      </c>
      <c r="AM689" s="14"/>
      <c r="AN689" s="14">
        <v>1.00134451838589E-2</v>
      </c>
      <c r="AO689" s="14">
        <v>1.48048620033581E-2</v>
      </c>
      <c r="AP689" s="14"/>
      <c r="AQ689" s="14">
        <v>1.22957750052762E-2</v>
      </c>
      <c r="AR689" s="14">
        <v>1.36627589604037E-2</v>
      </c>
      <c r="AS689" s="14"/>
      <c r="AT689" s="14">
        <v>7.81771378806876E-3</v>
      </c>
      <c r="AU689" s="14">
        <v>1.6374421990752199E-2</v>
      </c>
      <c r="AV689" s="14">
        <v>1.1323074063000701E-2</v>
      </c>
      <c r="AW689" s="14"/>
      <c r="AX689" s="14">
        <v>1.06806652907506E-2</v>
      </c>
    </row>
    <row r="690" spans="2:50" x14ac:dyDescent="0.3">
      <c r="B690" t="s">
        <v>79</v>
      </c>
      <c r="C690" s="14">
        <v>8.1049564779221303E-2</v>
      </c>
      <c r="D690" s="14">
        <v>5.2560027455146999E-2</v>
      </c>
      <c r="E690" s="14">
        <v>0.104783477299125</v>
      </c>
      <c r="F690" s="14"/>
      <c r="G690" s="14">
        <v>0.103419340792144</v>
      </c>
      <c r="H690" s="14">
        <v>7.4816221885753806E-2</v>
      </c>
      <c r="I690" s="14">
        <v>7.58218134102778E-2</v>
      </c>
      <c r="J690" s="14">
        <v>0.11783033632956801</v>
      </c>
      <c r="K690" s="14">
        <v>6.7580274917926994E-2</v>
      </c>
      <c r="L690" s="14">
        <v>6.0348799679056098E-2</v>
      </c>
      <c r="M690" s="14"/>
      <c r="N690" s="14">
        <v>7.3093105805619105E-2</v>
      </c>
      <c r="O690" s="14">
        <v>9.3867335905434099E-2</v>
      </c>
      <c r="P690" s="14">
        <v>6.6219975514703697E-2</v>
      </c>
      <c r="Q690" s="14">
        <v>8.8011821057061304E-2</v>
      </c>
      <c r="R690" s="14"/>
      <c r="S690" s="14">
        <v>6.8087298355110196E-2</v>
      </c>
      <c r="T690" s="14">
        <v>6.07381660370368E-2</v>
      </c>
      <c r="U690" s="14">
        <v>8.2471521712147305E-2</v>
      </c>
      <c r="V690" s="14"/>
      <c r="W690" s="14">
        <v>5.87714114184286E-2</v>
      </c>
      <c r="X690" s="14">
        <v>5.3194682340185602E-2</v>
      </c>
      <c r="Y690" s="14">
        <v>0.16282372887777999</v>
      </c>
      <c r="Z690" s="14"/>
      <c r="AA690" s="14">
        <v>0.29455998401811001</v>
      </c>
      <c r="AB690" s="14">
        <v>0.17012127795297599</v>
      </c>
      <c r="AC690" s="14">
        <v>0.140320137491556</v>
      </c>
      <c r="AD690" s="14">
        <v>7.5356416897292597E-2</v>
      </c>
      <c r="AE690" s="14">
        <v>5.2934617951406603E-2</v>
      </c>
      <c r="AF690" s="14">
        <v>7.6788170640418499E-2</v>
      </c>
      <c r="AG690" s="14">
        <v>2.7980560007563E-2</v>
      </c>
      <c r="AH690" s="14">
        <v>9.9176768472484696E-3</v>
      </c>
      <c r="AI690" s="14">
        <v>0</v>
      </c>
      <c r="AJ690" s="14">
        <v>0</v>
      </c>
      <c r="AK690" s="14">
        <v>0.13005325327155701</v>
      </c>
      <c r="AL690" s="14">
        <v>0.23751587735231999</v>
      </c>
      <c r="AM690" s="14"/>
      <c r="AN690" s="14">
        <v>6.7471830400716595E-2</v>
      </c>
      <c r="AO690" s="14">
        <v>8.6659279961221899E-2</v>
      </c>
      <c r="AP690" s="14"/>
      <c r="AQ690" s="14">
        <v>7.2258593757703299E-2</v>
      </c>
      <c r="AR690" s="14">
        <v>8.31019171865683E-2</v>
      </c>
      <c r="AS690" s="14"/>
      <c r="AT690" s="14">
        <v>4.7117482176347703E-2</v>
      </c>
      <c r="AU690" s="14">
        <v>9.7085809933281905E-2</v>
      </c>
      <c r="AV690" s="14">
        <v>3.5622801262337397E-2</v>
      </c>
      <c r="AW690" s="14"/>
      <c r="AX690" s="14">
        <v>8.6064817827012502E-2</v>
      </c>
    </row>
    <row r="691" spans="2:50" x14ac:dyDescent="0.3">
      <c r="B691" t="s">
        <v>179</v>
      </c>
      <c r="C691" s="14">
        <v>0.65135253633860302</v>
      </c>
      <c r="D691" s="14">
        <v>0.70806369981433803</v>
      </c>
      <c r="E691" s="14">
        <v>0.59872838836293096</v>
      </c>
      <c r="F691" s="14"/>
      <c r="G691" s="14">
        <v>0.52174305074892202</v>
      </c>
      <c r="H691" s="14">
        <v>0.605522137421171</v>
      </c>
      <c r="I691" s="14">
        <v>0.62912716048356798</v>
      </c>
      <c r="J691" s="14">
        <v>0.66353687891325797</v>
      </c>
      <c r="K691" s="14">
        <v>0.68920729820825299</v>
      </c>
      <c r="L691" s="14">
        <v>0.742277064909176</v>
      </c>
      <c r="M691" s="14"/>
      <c r="N691" s="14">
        <v>0.68781966923290105</v>
      </c>
      <c r="O691" s="14">
        <v>0.61172028037491</v>
      </c>
      <c r="P691" s="14">
        <v>0.69813009013623395</v>
      </c>
      <c r="Q691" s="14">
        <v>0.62364587362318002</v>
      </c>
      <c r="R691" s="14"/>
      <c r="S691" s="14">
        <v>0.64016675176415305</v>
      </c>
      <c r="T691" s="14">
        <v>0.72181286424167901</v>
      </c>
      <c r="U691" s="14">
        <v>0.62513677401615897</v>
      </c>
      <c r="V691" s="14"/>
      <c r="W691" s="14">
        <v>0.72764260067655995</v>
      </c>
      <c r="X691" s="14">
        <v>0.66575801106991805</v>
      </c>
      <c r="Y691" s="14">
        <v>0.46497215120623098</v>
      </c>
      <c r="Z691" s="14"/>
      <c r="AA691" s="14">
        <v>0.49263521080550998</v>
      </c>
      <c r="AB691" s="14">
        <v>0.502152955918581</v>
      </c>
      <c r="AC691" s="14">
        <v>0.58452936582550497</v>
      </c>
      <c r="AD691" s="14">
        <v>0.61231915136341897</v>
      </c>
      <c r="AE691" s="14">
        <v>0.69230809222529999</v>
      </c>
      <c r="AF691" s="14">
        <v>0.64028396526467302</v>
      </c>
      <c r="AG691" s="14">
        <v>0.78806595616318398</v>
      </c>
      <c r="AH691" s="14">
        <v>0.75760097612381705</v>
      </c>
      <c r="AI691" s="14">
        <v>0.68693383709441602</v>
      </c>
      <c r="AJ691" s="14">
        <v>0.81645912340786098</v>
      </c>
      <c r="AK691" s="14">
        <v>0.63556602534225404</v>
      </c>
      <c r="AL691" s="14">
        <v>0.63665289259253699</v>
      </c>
      <c r="AM691" s="14"/>
      <c r="AN691" s="14">
        <v>0.66502979215951896</v>
      </c>
      <c r="AO691" s="14">
        <v>0.64570170332862997</v>
      </c>
      <c r="AP691" s="14"/>
      <c r="AQ691" s="14">
        <v>0.65224344706484105</v>
      </c>
      <c r="AR691" s="14">
        <v>0.65114454307264302</v>
      </c>
      <c r="AS691" s="14"/>
      <c r="AT691" s="14">
        <v>0.663353481083087</v>
      </c>
      <c r="AU691" s="14">
        <v>0.59798462654370999</v>
      </c>
      <c r="AV691" s="14">
        <v>0.74567036759651895</v>
      </c>
      <c r="AW691" s="14"/>
      <c r="AX691" s="14">
        <v>0.70479300501582898</v>
      </c>
    </row>
    <row r="692" spans="2:50" x14ac:dyDescent="0.3">
      <c r="B692" t="s">
        <v>180</v>
      </c>
      <c r="C692" s="14">
        <v>5.0254834367483202E-2</v>
      </c>
      <c r="D692" s="14">
        <v>5.3544950810512401E-2</v>
      </c>
      <c r="E692" s="14">
        <v>4.75338540970245E-2</v>
      </c>
      <c r="F692" s="14"/>
      <c r="G692" s="14">
        <v>0.12272387515039999</v>
      </c>
      <c r="H692" s="14">
        <v>7.5424946856651298E-2</v>
      </c>
      <c r="I692" s="14">
        <v>5.9377148407493398E-2</v>
      </c>
      <c r="J692" s="14">
        <v>3.7693573191283802E-2</v>
      </c>
      <c r="K692" s="14">
        <v>2.10081966758555E-2</v>
      </c>
      <c r="L692" s="14">
        <v>1.30283038550787E-2</v>
      </c>
      <c r="M692" s="14"/>
      <c r="N692" s="14">
        <v>4.8182097150945701E-2</v>
      </c>
      <c r="O692" s="14">
        <v>4.5694608269018402E-2</v>
      </c>
      <c r="P692" s="14">
        <v>5.12583852807608E-2</v>
      </c>
      <c r="Q692" s="14">
        <v>5.2960149298552299E-2</v>
      </c>
      <c r="R692" s="14"/>
      <c r="S692" s="14">
        <v>5.4960112087928302E-2</v>
      </c>
      <c r="T692" s="14">
        <v>3.6814543692886503E-2</v>
      </c>
      <c r="U692" s="14">
        <v>5.6414450361256099E-2</v>
      </c>
      <c r="V692" s="14"/>
      <c r="W692" s="14">
        <v>4.0699171433450101E-2</v>
      </c>
      <c r="X692" s="14">
        <v>5.3687111231198702E-2</v>
      </c>
      <c r="Y692" s="14">
        <v>5.9772356184868002E-2</v>
      </c>
      <c r="Z692" s="14"/>
      <c r="AA692" s="14">
        <v>4.1158672148260599E-2</v>
      </c>
      <c r="AB692" s="14">
        <v>0.100072657854301</v>
      </c>
      <c r="AC692" s="14">
        <v>6.1443088106769697E-2</v>
      </c>
      <c r="AD692" s="14">
        <v>4.5287131966036398E-2</v>
      </c>
      <c r="AE692" s="14">
        <v>3.7031135650584801E-2</v>
      </c>
      <c r="AF692" s="14">
        <v>6.1545247983906502E-2</v>
      </c>
      <c r="AG692" s="14">
        <v>3.4280054710714297E-2</v>
      </c>
      <c r="AH692" s="14">
        <v>2.6303807566546499E-2</v>
      </c>
      <c r="AI692" s="14">
        <v>1.6107341496361598E-2</v>
      </c>
      <c r="AJ692" s="14">
        <v>3.6910236700821102E-2</v>
      </c>
      <c r="AK692" s="14">
        <v>0</v>
      </c>
      <c r="AL692" s="14">
        <v>0</v>
      </c>
      <c r="AM692" s="14"/>
      <c r="AN692" s="14">
        <v>5.2747087170987798E-2</v>
      </c>
      <c r="AO692" s="14">
        <v>4.9225146497661798E-2</v>
      </c>
      <c r="AP692" s="14"/>
      <c r="AQ692" s="14">
        <v>4.3414069318823703E-2</v>
      </c>
      <c r="AR692" s="14">
        <v>5.1851888956941698E-2</v>
      </c>
      <c r="AS692" s="14"/>
      <c r="AT692" s="14">
        <v>5.20018128825043E-2</v>
      </c>
      <c r="AU692" s="14">
        <v>5.2717396700409598E-2</v>
      </c>
      <c r="AV692" s="14">
        <v>4.7250620822642302E-2</v>
      </c>
      <c r="AW692" s="14"/>
      <c r="AX692" s="14">
        <v>5.9852474078768501E-2</v>
      </c>
    </row>
    <row r="693" spans="2:50" x14ac:dyDescent="0.3">
      <c r="B693" t="s">
        <v>108</v>
      </c>
      <c r="C693" s="14">
        <v>0.60109770197112</v>
      </c>
      <c r="D693" s="14">
        <v>0.65451874900382501</v>
      </c>
      <c r="E693" s="14">
        <v>0.55119453426590603</v>
      </c>
      <c r="F693" s="14"/>
      <c r="G693" s="14">
        <v>0.39901917559852201</v>
      </c>
      <c r="H693" s="14">
        <v>0.53009719056451898</v>
      </c>
      <c r="I693" s="14">
        <v>0.56975001207607401</v>
      </c>
      <c r="J693" s="14">
        <v>0.625843305721975</v>
      </c>
      <c r="K693" s="14">
        <v>0.66819910153239703</v>
      </c>
      <c r="L693" s="14">
        <v>0.72924876105409797</v>
      </c>
      <c r="M693" s="14"/>
      <c r="N693" s="14">
        <v>0.63963757208195504</v>
      </c>
      <c r="O693" s="14">
        <v>0.56602567210589105</v>
      </c>
      <c r="P693" s="14">
        <v>0.64687170485547296</v>
      </c>
      <c r="Q693" s="14">
        <v>0.57068572432462805</v>
      </c>
      <c r="R693" s="14"/>
      <c r="S693" s="14">
        <v>0.58520663967622499</v>
      </c>
      <c r="T693" s="14">
        <v>0.68499832054879295</v>
      </c>
      <c r="U693" s="14">
        <v>0.56872232365490205</v>
      </c>
      <c r="V693" s="14"/>
      <c r="W693" s="14">
        <v>0.68694342924311003</v>
      </c>
      <c r="X693" s="14">
        <v>0.61207089983871998</v>
      </c>
      <c r="Y693" s="14">
        <v>0.405199795021363</v>
      </c>
      <c r="Z693" s="14"/>
      <c r="AA693" s="14">
        <v>0.45147653865724902</v>
      </c>
      <c r="AB693" s="14">
        <v>0.40208029806427997</v>
      </c>
      <c r="AC693" s="14">
        <v>0.52308627771873495</v>
      </c>
      <c r="AD693" s="14">
        <v>0.56703201939738201</v>
      </c>
      <c r="AE693" s="14">
        <v>0.65527695657471496</v>
      </c>
      <c r="AF693" s="14">
        <v>0.57873871728076598</v>
      </c>
      <c r="AG693" s="14">
        <v>0.75378590145247004</v>
      </c>
      <c r="AH693" s="14">
        <v>0.731297168557271</v>
      </c>
      <c r="AI693" s="14">
        <v>0.67082649559805496</v>
      </c>
      <c r="AJ693" s="14">
        <v>0.77954888670704003</v>
      </c>
      <c r="AK693" s="14">
        <v>0.63556602534225404</v>
      </c>
      <c r="AL693" s="14">
        <v>0.63665289259253699</v>
      </c>
      <c r="AM693" s="14"/>
      <c r="AN693" s="14">
        <v>0.61228270498853099</v>
      </c>
      <c r="AO693" s="14">
        <v>0.59647655683096801</v>
      </c>
      <c r="AP693" s="14"/>
      <c r="AQ693" s="14">
        <v>0.60882937774601698</v>
      </c>
      <c r="AR693" s="14">
        <v>0.59929265411570098</v>
      </c>
      <c r="AS693" s="14"/>
      <c r="AT693" s="14">
        <v>0.61135166820058295</v>
      </c>
      <c r="AU693" s="14">
        <v>0.54526722984330001</v>
      </c>
      <c r="AV693" s="14">
        <v>0.69841974677387597</v>
      </c>
      <c r="AW693" s="14"/>
      <c r="AX693" s="14">
        <v>0.64494053093706105</v>
      </c>
    </row>
    <row r="694" spans="2:50" x14ac:dyDescent="0.3"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</row>
    <row r="695" spans="2:50" x14ac:dyDescent="0.3">
      <c r="B695" s="6" t="s">
        <v>287</v>
      </c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</row>
    <row r="696" spans="2:50" x14ac:dyDescent="0.3">
      <c r="B696" s="24" t="s">
        <v>82</v>
      </c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</row>
    <row r="697" spans="2:50" x14ac:dyDescent="0.3">
      <c r="B697" t="s">
        <v>281</v>
      </c>
      <c r="C697" s="14">
        <v>0.20047938714232999</v>
      </c>
      <c r="D697" s="14">
        <v>0.22417327460322001</v>
      </c>
      <c r="E697" s="14">
        <v>0.17858404112565099</v>
      </c>
      <c r="F697" s="14"/>
      <c r="G697" s="14">
        <v>0.18361461276601801</v>
      </c>
      <c r="H697" s="14">
        <v>0.23918036817286101</v>
      </c>
      <c r="I697" s="14">
        <v>0.22453500834412499</v>
      </c>
      <c r="J697" s="14">
        <v>0.17088880066345399</v>
      </c>
      <c r="K697" s="14">
        <v>0.180957842923026</v>
      </c>
      <c r="L697" s="14">
        <v>0.196360379078901</v>
      </c>
      <c r="M697" s="14"/>
      <c r="N697" s="14">
        <v>0.21694483674734799</v>
      </c>
      <c r="O697" s="14">
        <v>0.19292048620125199</v>
      </c>
      <c r="P697" s="14">
        <v>0.21225780797072799</v>
      </c>
      <c r="Q697" s="14">
        <v>0.18881280634320699</v>
      </c>
      <c r="R697" s="14"/>
      <c r="S697" s="14">
        <v>0.24245014603156301</v>
      </c>
      <c r="T697" s="14">
        <v>0.191560079288744</v>
      </c>
      <c r="U697" s="14">
        <v>0.151707274436542</v>
      </c>
      <c r="V697" s="14"/>
      <c r="W697" s="14">
        <v>0.18394271380301799</v>
      </c>
      <c r="X697" s="14">
        <v>0.232329737708447</v>
      </c>
      <c r="Y697" s="14">
        <v>0.17097083668260801</v>
      </c>
      <c r="Z697" s="14"/>
      <c r="AA697" s="14">
        <v>0.20281225379064499</v>
      </c>
      <c r="AB697" s="14">
        <v>0.14740681755624699</v>
      </c>
      <c r="AC697" s="14">
        <v>0.19110019809638401</v>
      </c>
      <c r="AD697" s="14">
        <v>0.16879642324657701</v>
      </c>
      <c r="AE697" s="14">
        <v>0.18306154934937</v>
      </c>
      <c r="AF697" s="14">
        <v>0.23092982111730501</v>
      </c>
      <c r="AG697" s="14">
        <v>0.24499768069514499</v>
      </c>
      <c r="AH697" s="14">
        <v>0.27667315225517197</v>
      </c>
      <c r="AI697" s="14">
        <v>0.28349562293325398</v>
      </c>
      <c r="AJ697" s="14">
        <v>0.223025895797445</v>
      </c>
      <c r="AK697" s="14">
        <v>0</v>
      </c>
      <c r="AL697" s="14">
        <v>0.36966495404946997</v>
      </c>
      <c r="AM697" s="14"/>
      <c r="AN697" s="14">
        <v>0.19789759527100001</v>
      </c>
      <c r="AO697" s="14">
        <v>0.20154606856749399</v>
      </c>
      <c r="AP697" s="14"/>
      <c r="AQ697" s="14">
        <v>0.18399960154297201</v>
      </c>
      <c r="AR697" s="14">
        <v>0.20432678096999901</v>
      </c>
      <c r="AS697" s="14"/>
      <c r="AT697" s="14">
        <v>0.25207606307149699</v>
      </c>
      <c r="AU697" s="14">
        <v>0.16958714831338501</v>
      </c>
      <c r="AV697" s="14">
        <v>0.214436419209491</v>
      </c>
      <c r="AW697" s="14"/>
      <c r="AX697" s="14">
        <v>0.144302039449209</v>
      </c>
    </row>
    <row r="698" spans="2:50" x14ac:dyDescent="0.3">
      <c r="B698" t="s">
        <v>282</v>
      </c>
      <c r="C698" s="14">
        <v>0.43050124962275099</v>
      </c>
      <c r="D698" s="14">
        <v>0.44100726952007302</v>
      </c>
      <c r="E698" s="14">
        <v>0.42292500078848</v>
      </c>
      <c r="F698" s="14"/>
      <c r="G698" s="14">
        <v>0.41050470456956301</v>
      </c>
      <c r="H698" s="14">
        <v>0.39127664630405401</v>
      </c>
      <c r="I698" s="14">
        <v>0.45395201962334703</v>
      </c>
      <c r="J698" s="14">
        <v>0.4681104736674</v>
      </c>
      <c r="K698" s="14">
        <v>0.415408559329148</v>
      </c>
      <c r="L698" s="14">
        <v>0.440341179880474</v>
      </c>
      <c r="M698" s="14"/>
      <c r="N698" s="14">
        <v>0.448199336464005</v>
      </c>
      <c r="O698" s="14">
        <v>0.42086507269366202</v>
      </c>
      <c r="P698" s="14">
        <v>0.42676988776497599</v>
      </c>
      <c r="Q698" s="14">
        <v>0.42983703968023601</v>
      </c>
      <c r="R698" s="14"/>
      <c r="S698" s="14">
        <v>0.43862114694270399</v>
      </c>
      <c r="T698" s="14">
        <v>0.41766114058836601</v>
      </c>
      <c r="U698" s="14">
        <v>0.46454730341469602</v>
      </c>
      <c r="V698" s="14"/>
      <c r="W698" s="14">
        <v>0.41986610941925201</v>
      </c>
      <c r="X698" s="14">
        <v>0.458162958034109</v>
      </c>
      <c r="Y698" s="14">
        <v>0.39814314694191899</v>
      </c>
      <c r="Z698" s="14"/>
      <c r="AA698" s="14">
        <v>0.122547099593878</v>
      </c>
      <c r="AB698" s="14">
        <v>0.38972899878650802</v>
      </c>
      <c r="AC698" s="14">
        <v>0.37889969839805998</v>
      </c>
      <c r="AD698" s="14">
        <v>0.42208875348077901</v>
      </c>
      <c r="AE698" s="14">
        <v>0.45441168515563002</v>
      </c>
      <c r="AF698" s="14">
        <v>0.43529028823390498</v>
      </c>
      <c r="AG698" s="14">
        <v>0.48229641016462599</v>
      </c>
      <c r="AH698" s="14">
        <v>0.466709423538886</v>
      </c>
      <c r="AI698" s="14">
        <v>0.48750435944571202</v>
      </c>
      <c r="AJ698" s="14">
        <v>0.474492676022577</v>
      </c>
      <c r="AK698" s="14">
        <v>0.50780166460581799</v>
      </c>
      <c r="AL698" s="14">
        <v>0.50674057130189698</v>
      </c>
      <c r="AM698" s="14"/>
      <c r="AN698" s="14">
        <v>0.44646316719170898</v>
      </c>
      <c r="AO698" s="14">
        <v>0.42390649612233</v>
      </c>
      <c r="AP698" s="14"/>
      <c r="AQ698" s="14">
        <v>0.46999642398119901</v>
      </c>
      <c r="AR698" s="14">
        <v>0.42128065089995398</v>
      </c>
      <c r="AS698" s="14"/>
      <c r="AT698" s="14">
        <v>0.49487652897511403</v>
      </c>
      <c r="AU698" s="14">
        <v>0.42743535317775599</v>
      </c>
      <c r="AV698" s="14">
        <v>0.41332095063525498</v>
      </c>
      <c r="AW698" s="14"/>
      <c r="AX698" s="14">
        <v>0.48123138274284699</v>
      </c>
    </row>
    <row r="699" spans="2:50" x14ac:dyDescent="0.3">
      <c r="B699" t="s">
        <v>283</v>
      </c>
      <c r="C699" s="14">
        <v>0.25046614563911701</v>
      </c>
      <c r="D699" s="14">
        <v>0.21821248466788001</v>
      </c>
      <c r="E699" s="14">
        <v>0.277844438536621</v>
      </c>
      <c r="F699" s="14"/>
      <c r="G699" s="14">
        <v>0.26093082948598501</v>
      </c>
      <c r="H699" s="14">
        <v>0.20006904753817401</v>
      </c>
      <c r="I699" s="14">
        <v>0.20340484253510799</v>
      </c>
      <c r="J699" s="14">
        <v>0.24456975880109799</v>
      </c>
      <c r="K699" s="14">
        <v>0.30124395245378</v>
      </c>
      <c r="L699" s="14">
        <v>0.28831316466886903</v>
      </c>
      <c r="M699" s="14"/>
      <c r="N699" s="14">
        <v>0.21973663124847601</v>
      </c>
      <c r="O699" s="14">
        <v>0.26995404007483198</v>
      </c>
      <c r="P699" s="14">
        <v>0.22923087261493</v>
      </c>
      <c r="Q699" s="14">
        <v>0.26888756017903498</v>
      </c>
      <c r="R699" s="14"/>
      <c r="S699" s="14">
        <v>0.216425451326344</v>
      </c>
      <c r="T699" s="14">
        <v>0.26524629005115702</v>
      </c>
      <c r="U699" s="14">
        <v>0.25746331590584698</v>
      </c>
      <c r="V699" s="14"/>
      <c r="W699" s="14">
        <v>0.260670491825298</v>
      </c>
      <c r="X699" s="14">
        <v>0.21957795289052401</v>
      </c>
      <c r="Y699" s="14">
        <v>0.286913479690527</v>
      </c>
      <c r="Z699" s="14"/>
      <c r="AA699" s="14">
        <v>0.38869180847505402</v>
      </c>
      <c r="AB699" s="14">
        <v>0.23348028569873</v>
      </c>
      <c r="AC699" s="14">
        <v>0.28107724301300202</v>
      </c>
      <c r="AD699" s="14">
        <v>0.29252901541930798</v>
      </c>
      <c r="AE699" s="14">
        <v>0.271247565874223</v>
      </c>
      <c r="AF699" s="14">
        <v>0.237420434790486</v>
      </c>
      <c r="AG699" s="14">
        <v>0.21141481360356501</v>
      </c>
      <c r="AH699" s="14">
        <v>0.15834255115477699</v>
      </c>
      <c r="AI699" s="14">
        <v>0.15325666614069899</v>
      </c>
      <c r="AJ699" s="14">
        <v>0.20339739953368599</v>
      </c>
      <c r="AK699" s="14">
        <v>0.39919272168773301</v>
      </c>
      <c r="AL699" s="14">
        <v>0</v>
      </c>
      <c r="AM699" s="14"/>
      <c r="AN699" s="14">
        <v>0.240308585589146</v>
      </c>
      <c r="AO699" s="14">
        <v>0.25466279710069001</v>
      </c>
      <c r="AP699" s="14"/>
      <c r="AQ699" s="14">
        <v>0.23646360378939901</v>
      </c>
      <c r="AR699" s="14">
        <v>0.25373519867135902</v>
      </c>
      <c r="AS699" s="14"/>
      <c r="AT699" s="14">
        <v>0.19577470889656401</v>
      </c>
      <c r="AU699" s="14">
        <v>0.27058369477137401</v>
      </c>
      <c r="AV699" s="14">
        <v>0.23784092175268501</v>
      </c>
      <c r="AW699" s="14"/>
      <c r="AX699" s="14">
        <v>0.23392658651286599</v>
      </c>
    </row>
    <row r="700" spans="2:50" x14ac:dyDescent="0.3">
      <c r="B700" t="s">
        <v>284</v>
      </c>
      <c r="C700" s="14">
        <v>9.0497718537187299E-2</v>
      </c>
      <c r="D700" s="14">
        <v>8.9626834960780805E-2</v>
      </c>
      <c r="E700" s="14">
        <v>9.2042580018247E-2</v>
      </c>
      <c r="F700" s="14"/>
      <c r="G700" s="14">
        <v>0.112516952678246</v>
      </c>
      <c r="H700" s="14">
        <v>0.131205471700514</v>
      </c>
      <c r="I700" s="14">
        <v>8.6479086655173107E-2</v>
      </c>
      <c r="J700" s="14">
        <v>9.22716629726026E-2</v>
      </c>
      <c r="K700" s="14">
        <v>7.52101437064744E-2</v>
      </c>
      <c r="L700" s="14">
        <v>5.7202156023392202E-2</v>
      </c>
      <c r="M700" s="14"/>
      <c r="N700" s="14">
        <v>9.6475035850691906E-2</v>
      </c>
      <c r="O700" s="14">
        <v>9.0442979012333502E-2</v>
      </c>
      <c r="P700" s="14">
        <v>0.103721529570427</v>
      </c>
      <c r="Q700" s="14">
        <v>7.8793123684760505E-2</v>
      </c>
      <c r="R700" s="14"/>
      <c r="S700" s="14">
        <v>7.5452214400214601E-2</v>
      </c>
      <c r="T700" s="14">
        <v>9.9889033034324906E-2</v>
      </c>
      <c r="U700" s="14">
        <v>0.103497961309055</v>
      </c>
      <c r="V700" s="14"/>
      <c r="W700" s="14">
        <v>0.10668068598784999</v>
      </c>
      <c r="X700" s="14">
        <v>6.69083231205128E-2</v>
      </c>
      <c r="Y700" s="14">
        <v>0.115666143311773</v>
      </c>
      <c r="Z700" s="14"/>
      <c r="AA700" s="14">
        <v>0.26944050293979799</v>
      </c>
      <c r="AB700" s="14">
        <v>0.14626291633043101</v>
      </c>
      <c r="AC700" s="14">
        <v>9.9181598779583005E-2</v>
      </c>
      <c r="AD700" s="14">
        <v>8.2773262864553707E-2</v>
      </c>
      <c r="AE700" s="14">
        <v>7.5554206166426302E-2</v>
      </c>
      <c r="AF700" s="14">
        <v>8.8620146803747496E-2</v>
      </c>
      <c r="AG700" s="14">
        <v>5.4867334538618598E-2</v>
      </c>
      <c r="AH700" s="14">
        <v>8.8204648818180395E-2</v>
      </c>
      <c r="AI700" s="14">
        <v>4.86343733194348E-2</v>
      </c>
      <c r="AJ700" s="14">
        <v>7.9643367202253804E-2</v>
      </c>
      <c r="AK700" s="14">
        <v>9.3005613706448997E-2</v>
      </c>
      <c r="AL700" s="14">
        <v>0.123594474648633</v>
      </c>
      <c r="AM700" s="14"/>
      <c r="AN700" s="14">
        <v>9.2764539453531802E-2</v>
      </c>
      <c r="AO700" s="14">
        <v>8.9561169083883396E-2</v>
      </c>
      <c r="AP700" s="14"/>
      <c r="AQ700" s="14">
        <v>8.14001881766485E-2</v>
      </c>
      <c r="AR700" s="14">
        <v>9.2621640717190104E-2</v>
      </c>
      <c r="AS700" s="14"/>
      <c r="AT700" s="14">
        <v>4.0076742418774999E-2</v>
      </c>
      <c r="AU700" s="14">
        <v>0.101983000511605</v>
      </c>
      <c r="AV700" s="14">
        <v>0.108102366314956</v>
      </c>
      <c r="AW700" s="14"/>
      <c r="AX700" s="14">
        <v>0.112573391026423</v>
      </c>
    </row>
    <row r="701" spans="2:50" x14ac:dyDescent="0.3">
      <c r="B701" t="s">
        <v>285</v>
      </c>
      <c r="C701" s="14">
        <v>2.8055499058615201E-2</v>
      </c>
      <c r="D701" s="14">
        <v>2.6980136248045999E-2</v>
      </c>
      <c r="E701" s="14">
        <v>2.8603939531000398E-2</v>
      </c>
      <c r="F701" s="14"/>
      <c r="G701" s="14">
        <v>3.24329005001893E-2</v>
      </c>
      <c r="H701" s="14">
        <v>3.8268466284397E-2</v>
      </c>
      <c r="I701" s="14">
        <v>3.1629042842246401E-2</v>
      </c>
      <c r="J701" s="14">
        <v>2.4159303895444802E-2</v>
      </c>
      <c r="K701" s="14">
        <v>2.7179501587571701E-2</v>
      </c>
      <c r="L701" s="14">
        <v>1.7783120348363799E-2</v>
      </c>
      <c r="M701" s="14"/>
      <c r="N701" s="14">
        <v>1.8644159689478999E-2</v>
      </c>
      <c r="O701" s="14">
        <v>2.5817422017920699E-2</v>
      </c>
      <c r="P701" s="14">
        <v>2.8019902078938699E-2</v>
      </c>
      <c r="Q701" s="14">
        <v>3.3669470112760502E-2</v>
      </c>
      <c r="R701" s="14"/>
      <c r="S701" s="14">
        <v>2.7051041299174201E-2</v>
      </c>
      <c r="T701" s="14">
        <v>2.5643457037407599E-2</v>
      </c>
      <c r="U701" s="14">
        <v>2.2784144933859801E-2</v>
      </c>
      <c r="V701" s="14"/>
      <c r="W701" s="14">
        <v>2.8839998964581899E-2</v>
      </c>
      <c r="X701" s="14">
        <v>2.30210282464074E-2</v>
      </c>
      <c r="Y701" s="14">
        <v>2.8306393373172901E-2</v>
      </c>
      <c r="Z701" s="14"/>
      <c r="AA701" s="14">
        <v>1.6508335200625002E-2</v>
      </c>
      <c r="AB701" s="14">
        <v>8.3120981628083498E-2</v>
      </c>
      <c r="AC701" s="14">
        <v>4.9741261712970802E-2</v>
      </c>
      <c r="AD701" s="14">
        <v>3.38125449887825E-2</v>
      </c>
      <c r="AE701" s="14">
        <v>1.5724993454350501E-2</v>
      </c>
      <c r="AF701" s="14">
        <v>7.7393090545563601E-3</v>
      </c>
      <c r="AG701" s="14">
        <v>6.4237609980459503E-3</v>
      </c>
      <c r="AH701" s="14">
        <v>1.00702242329849E-2</v>
      </c>
      <c r="AI701" s="14">
        <v>2.7108978160900101E-2</v>
      </c>
      <c r="AJ701" s="14">
        <v>1.9440661444038498E-2</v>
      </c>
      <c r="AK701" s="14">
        <v>0</v>
      </c>
      <c r="AL701" s="14">
        <v>0</v>
      </c>
      <c r="AM701" s="14"/>
      <c r="AN701" s="14">
        <v>2.2566112494612899E-2</v>
      </c>
      <c r="AO701" s="14">
        <v>3.03234691256026E-2</v>
      </c>
      <c r="AP701" s="14"/>
      <c r="AQ701" s="14">
        <v>2.8140182509781699E-2</v>
      </c>
      <c r="AR701" s="14">
        <v>2.8035728741498001E-2</v>
      </c>
      <c r="AS701" s="14"/>
      <c r="AT701" s="14">
        <v>1.7195956638049899E-2</v>
      </c>
      <c r="AU701" s="14">
        <v>3.0410803225879902E-2</v>
      </c>
      <c r="AV701" s="14">
        <v>2.6299342087613101E-2</v>
      </c>
      <c r="AW701" s="14"/>
      <c r="AX701" s="14">
        <v>2.7966600268654E-2</v>
      </c>
    </row>
    <row r="702" spans="2:50" x14ac:dyDescent="0.3"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</row>
    <row r="703" spans="2:50" x14ac:dyDescent="0.3">
      <c r="B703" s="6" t="s">
        <v>288</v>
      </c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</row>
    <row r="704" spans="2:50" x14ac:dyDescent="0.3">
      <c r="B704" s="24" t="s">
        <v>82</v>
      </c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</row>
    <row r="705" spans="2:50" x14ac:dyDescent="0.3">
      <c r="B705" t="s">
        <v>281</v>
      </c>
      <c r="C705" s="14">
        <v>0.14083042687331099</v>
      </c>
      <c r="D705" s="14">
        <v>0.15031637677448301</v>
      </c>
      <c r="E705" s="14">
        <v>0.130664201476655</v>
      </c>
      <c r="F705" s="14"/>
      <c r="G705" s="14">
        <v>0.100173781057966</v>
      </c>
      <c r="H705" s="14">
        <v>0.19289645607709399</v>
      </c>
      <c r="I705" s="14">
        <v>0.16464053407715201</v>
      </c>
      <c r="J705" s="14">
        <v>0.134156879352265</v>
      </c>
      <c r="K705" s="14">
        <v>0.112200674579628</v>
      </c>
      <c r="L705" s="14">
        <v>0.12890207629963499</v>
      </c>
      <c r="M705" s="14"/>
      <c r="N705" s="14">
        <v>0.13974394273291699</v>
      </c>
      <c r="O705" s="14">
        <v>0.13776512169733199</v>
      </c>
      <c r="P705" s="14">
        <v>0.147860268707283</v>
      </c>
      <c r="Q705" s="14">
        <v>0.13821095251420901</v>
      </c>
      <c r="R705" s="14"/>
      <c r="S705" s="14">
        <v>0.16478923018906999</v>
      </c>
      <c r="T705" s="14">
        <v>0.13213241426139999</v>
      </c>
      <c r="U705" s="14">
        <v>0.11441936590888099</v>
      </c>
      <c r="V705" s="14"/>
      <c r="W705" s="14">
        <v>0.132852375545987</v>
      </c>
      <c r="X705" s="14">
        <v>0.15178163408860801</v>
      </c>
      <c r="Y705" s="14">
        <v>0.13748002782056801</v>
      </c>
      <c r="Z705" s="14"/>
      <c r="AA705" s="14">
        <v>0.24921620498626901</v>
      </c>
      <c r="AB705" s="14">
        <v>0.180716063851661</v>
      </c>
      <c r="AC705" s="14">
        <v>0.16164887053448901</v>
      </c>
      <c r="AD705" s="14">
        <v>0.122433101184846</v>
      </c>
      <c r="AE705" s="14">
        <v>0.100232668306222</v>
      </c>
      <c r="AF705" s="14">
        <v>0.153749030134707</v>
      </c>
      <c r="AG705" s="14">
        <v>0.142638645768112</v>
      </c>
      <c r="AH705" s="14">
        <v>0.19020980177924199</v>
      </c>
      <c r="AI705" s="14">
        <v>0.120602692558563</v>
      </c>
      <c r="AJ705" s="14">
        <v>8.0164772308808294E-2</v>
      </c>
      <c r="AK705" s="14">
        <v>9.69114450701897E-2</v>
      </c>
      <c r="AL705" s="14">
        <v>0.24607047940083701</v>
      </c>
      <c r="AM705" s="14"/>
      <c r="AN705" s="14">
        <v>0.14374310216305899</v>
      </c>
      <c r="AO705" s="14">
        <v>0.13962703915503299</v>
      </c>
      <c r="AP705" s="14"/>
      <c r="AQ705" s="14">
        <v>9.3831607735630804E-2</v>
      </c>
      <c r="AR705" s="14">
        <v>0.151802837015897</v>
      </c>
      <c r="AS705" s="14"/>
      <c r="AT705" s="14">
        <v>0.13939947015610499</v>
      </c>
      <c r="AU705" s="14">
        <v>0.13154634522161199</v>
      </c>
      <c r="AV705" s="14">
        <v>0.153136568956387</v>
      </c>
      <c r="AW705" s="14"/>
      <c r="AX705" s="14">
        <v>0.13725998409242199</v>
      </c>
    </row>
    <row r="706" spans="2:50" x14ac:dyDescent="0.3">
      <c r="B706" t="s">
        <v>282</v>
      </c>
      <c r="C706" s="14">
        <v>0.30181178476234499</v>
      </c>
      <c r="D706" s="14">
        <v>0.31418285907855598</v>
      </c>
      <c r="E706" s="14">
        <v>0.290422914192288</v>
      </c>
      <c r="F706" s="14"/>
      <c r="G706" s="14">
        <v>0.334090407980277</v>
      </c>
      <c r="H706" s="14">
        <v>0.24500678405086601</v>
      </c>
      <c r="I706" s="14">
        <v>0.33794076672437801</v>
      </c>
      <c r="J706" s="14">
        <v>0.31736370208133002</v>
      </c>
      <c r="K706" s="14">
        <v>0.29742496724630402</v>
      </c>
      <c r="L706" s="14">
        <v>0.29531443165693599</v>
      </c>
      <c r="M706" s="14"/>
      <c r="N706" s="14">
        <v>0.30225762629255498</v>
      </c>
      <c r="O706" s="14">
        <v>0.33869368802812799</v>
      </c>
      <c r="P706" s="14">
        <v>0.27728002805108698</v>
      </c>
      <c r="Q706" s="14">
        <v>0.29866258902412002</v>
      </c>
      <c r="R706" s="14"/>
      <c r="S706" s="14">
        <v>0.32084280299444701</v>
      </c>
      <c r="T706" s="14">
        <v>0.304982430581341</v>
      </c>
      <c r="U706" s="14">
        <v>0.286207294299959</v>
      </c>
      <c r="V706" s="14"/>
      <c r="W706" s="14">
        <v>0.30291416695915002</v>
      </c>
      <c r="X706" s="14">
        <v>0.32765072982259702</v>
      </c>
      <c r="Y706" s="14">
        <v>0.255438621032611</v>
      </c>
      <c r="Z706" s="14"/>
      <c r="AA706" s="14">
        <v>0.12868501840482299</v>
      </c>
      <c r="AB706" s="14">
        <v>0.246552317735238</v>
      </c>
      <c r="AC706" s="14">
        <v>0.32764050645700099</v>
      </c>
      <c r="AD706" s="14">
        <v>0.31439861115914702</v>
      </c>
      <c r="AE706" s="14">
        <v>0.33017036818233098</v>
      </c>
      <c r="AF706" s="14">
        <v>0.27917334634219998</v>
      </c>
      <c r="AG706" s="14">
        <v>0.33874721619668802</v>
      </c>
      <c r="AH706" s="14">
        <v>0.25856628399683002</v>
      </c>
      <c r="AI706" s="14">
        <v>0.31523188413446901</v>
      </c>
      <c r="AJ706" s="14">
        <v>0.33291007432804098</v>
      </c>
      <c r="AK706" s="14">
        <v>0.227413590375078</v>
      </c>
      <c r="AL706" s="14">
        <v>0.382671847692996</v>
      </c>
      <c r="AM706" s="14"/>
      <c r="AN706" s="14">
        <v>0.30312630777442601</v>
      </c>
      <c r="AO706" s="14">
        <v>0.30126868239398302</v>
      </c>
      <c r="AP706" s="14"/>
      <c r="AQ706" s="14">
        <v>0.34074447026369697</v>
      </c>
      <c r="AR706" s="14">
        <v>0.29272250547595002</v>
      </c>
      <c r="AS706" s="14"/>
      <c r="AT706" s="14">
        <v>0.323979311670131</v>
      </c>
      <c r="AU706" s="14">
        <v>0.305462577826488</v>
      </c>
      <c r="AV706" s="14">
        <v>0.302511182694991</v>
      </c>
      <c r="AW706" s="14"/>
      <c r="AX706" s="14">
        <v>0.297230719631637</v>
      </c>
    </row>
    <row r="707" spans="2:50" x14ac:dyDescent="0.3">
      <c r="B707" t="s">
        <v>283</v>
      </c>
      <c r="C707" s="14">
        <v>0.29671283040379198</v>
      </c>
      <c r="D707" s="14">
        <v>0.25295234683710499</v>
      </c>
      <c r="E707" s="14">
        <v>0.33766396474445398</v>
      </c>
      <c r="F707" s="14"/>
      <c r="G707" s="14">
        <v>0.25039918728557298</v>
      </c>
      <c r="H707" s="14">
        <v>0.26457022415492598</v>
      </c>
      <c r="I707" s="14">
        <v>0.25210411761955098</v>
      </c>
      <c r="J707" s="14">
        <v>0.29493798190501402</v>
      </c>
      <c r="K707" s="14">
        <v>0.35112537555572998</v>
      </c>
      <c r="L707" s="14">
        <v>0.34354558180549399</v>
      </c>
      <c r="M707" s="14"/>
      <c r="N707" s="14">
        <v>0.312679079666973</v>
      </c>
      <c r="O707" s="14">
        <v>0.29387491733121102</v>
      </c>
      <c r="P707" s="14">
        <v>0.29392577560385102</v>
      </c>
      <c r="Q707" s="14">
        <v>0.29262378389045701</v>
      </c>
      <c r="R707" s="14"/>
      <c r="S707" s="14">
        <v>0.29471172444406502</v>
      </c>
      <c r="T707" s="14">
        <v>0.26154138482980299</v>
      </c>
      <c r="U707" s="14">
        <v>0.34204071683549597</v>
      </c>
      <c r="V707" s="14"/>
      <c r="W707" s="14">
        <v>0.244094124369684</v>
      </c>
      <c r="X707" s="14">
        <v>0.32224722852329901</v>
      </c>
      <c r="Y707" s="14">
        <v>0.34997406963207101</v>
      </c>
      <c r="Z707" s="14"/>
      <c r="AA707" s="14">
        <v>0.29873515750507501</v>
      </c>
      <c r="AB707" s="14">
        <v>0.222209910781069</v>
      </c>
      <c r="AC707" s="14">
        <v>0.31500639110307999</v>
      </c>
      <c r="AD707" s="14">
        <v>0.34801781332422099</v>
      </c>
      <c r="AE707" s="14">
        <v>0.31758476552757298</v>
      </c>
      <c r="AF707" s="14">
        <v>0.321460018655015</v>
      </c>
      <c r="AG707" s="14">
        <v>0.25130726488413802</v>
      </c>
      <c r="AH707" s="14">
        <v>0.23829118426756299</v>
      </c>
      <c r="AI707" s="14">
        <v>0.28829602978019397</v>
      </c>
      <c r="AJ707" s="14">
        <v>0.20002928942339199</v>
      </c>
      <c r="AK707" s="14">
        <v>0.47716437790508898</v>
      </c>
      <c r="AL707" s="14">
        <v>0</v>
      </c>
      <c r="AM707" s="14"/>
      <c r="AN707" s="14">
        <v>0.28403220132854801</v>
      </c>
      <c r="AO707" s="14">
        <v>0.30195190162566898</v>
      </c>
      <c r="AP707" s="14"/>
      <c r="AQ707" s="14">
        <v>0.27784759853929197</v>
      </c>
      <c r="AR707" s="14">
        <v>0.30111713385758498</v>
      </c>
      <c r="AS707" s="14"/>
      <c r="AT707" s="14">
        <v>0.30492516685021598</v>
      </c>
      <c r="AU707" s="14">
        <v>0.31909542657546802</v>
      </c>
      <c r="AV707" s="14">
        <v>0.24658812244196299</v>
      </c>
      <c r="AW707" s="14"/>
      <c r="AX707" s="14">
        <v>0.27590536347252997</v>
      </c>
    </row>
    <row r="708" spans="2:50" x14ac:dyDescent="0.3">
      <c r="B708" t="s">
        <v>284</v>
      </c>
      <c r="C708" s="14">
        <v>0.214611225528301</v>
      </c>
      <c r="D708" s="14">
        <v>0.23763203213409001</v>
      </c>
      <c r="E708" s="14">
        <v>0.19448410433480501</v>
      </c>
      <c r="F708" s="14"/>
      <c r="G708" s="14">
        <v>0.24890705502350399</v>
      </c>
      <c r="H708" s="14">
        <v>0.24908213346600799</v>
      </c>
      <c r="I708" s="14">
        <v>0.19456309737180999</v>
      </c>
      <c r="J708" s="14">
        <v>0.208988554384165</v>
      </c>
      <c r="K708" s="14">
        <v>0.20354903066862101</v>
      </c>
      <c r="L708" s="14">
        <v>0.194293089714417</v>
      </c>
      <c r="M708" s="14"/>
      <c r="N708" s="14">
        <v>0.21326793057180299</v>
      </c>
      <c r="O708" s="14">
        <v>0.178823748759357</v>
      </c>
      <c r="P708" s="14">
        <v>0.24035060906967201</v>
      </c>
      <c r="Q708" s="14">
        <v>0.216785383808382</v>
      </c>
      <c r="R708" s="14"/>
      <c r="S708" s="14">
        <v>0.17637735474012201</v>
      </c>
      <c r="T708" s="14">
        <v>0.24073762726786599</v>
      </c>
      <c r="U708" s="14">
        <v>0.23832432363836101</v>
      </c>
      <c r="V708" s="14"/>
      <c r="W708" s="14">
        <v>0.26229896282147702</v>
      </c>
      <c r="X708" s="14">
        <v>0.16480371652588199</v>
      </c>
      <c r="Y708" s="14">
        <v>0.210036502946682</v>
      </c>
      <c r="Z708" s="14"/>
      <c r="AA708" s="14">
        <v>0.28462374152495301</v>
      </c>
      <c r="AB708" s="14">
        <v>0.23761998729369899</v>
      </c>
      <c r="AC708" s="14">
        <v>0.15930423976334099</v>
      </c>
      <c r="AD708" s="14">
        <v>0.16926678687946101</v>
      </c>
      <c r="AE708" s="14">
        <v>0.228854526515995</v>
      </c>
      <c r="AF708" s="14">
        <v>0.214650850207877</v>
      </c>
      <c r="AG708" s="14">
        <v>0.21897654010266901</v>
      </c>
      <c r="AH708" s="14">
        <v>0.26714381649573599</v>
      </c>
      <c r="AI708" s="14">
        <v>0.24575509430039499</v>
      </c>
      <c r="AJ708" s="14">
        <v>0.33531557727097</v>
      </c>
      <c r="AK708" s="14">
        <v>0.19851058664964299</v>
      </c>
      <c r="AL708" s="14">
        <v>0.37125767290616701</v>
      </c>
      <c r="AM708" s="14"/>
      <c r="AN708" s="14">
        <v>0.23006608538147499</v>
      </c>
      <c r="AO708" s="14">
        <v>0.208225965695018</v>
      </c>
      <c r="AP708" s="14"/>
      <c r="AQ708" s="14">
        <v>0.235719776636268</v>
      </c>
      <c r="AR708" s="14">
        <v>0.209683193621927</v>
      </c>
      <c r="AS708" s="14"/>
      <c r="AT708" s="14">
        <v>0.19807115856138999</v>
      </c>
      <c r="AU708" s="14">
        <v>0.199551108013414</v>
      </c>
      <c r="AV708" s="14">
        <v>0.24556548537560099</v>
      </c>
      <c r="AW708" s="14"/>
      <c r="AX708" s="14">
        <v>0.25343235806516901</v>
      </c>
    </row>
    <row r="709" spans="2:50" x14ac:dyDescent="0.3">
      <c r="B709" t="s">
        <v>285</v>
      </c>
      <c r="C709" s="14">
        <v>4.6033732432251E-2</v>
      </c>
      <c r="D709" s="14">
        <v>4.4916385175765301E-2</v>
      </c>
      <c r="E709" s="14">
        <v>4.6764815251798E-2</v>
      </c>
      <c r="F709" s="14"/>
      <c r="G709" s="14">
        <v>6.6429568652679696E-2</v>
      </c>
      <c r="H709" s="14">
        <v>4.8444402251106501E-2</v>
      </c>
      <c r="I709" s="14">
        <v>5.0751484207108899E-2</v>
      </c>
      <c r="J709" s="14">
        <v>4.4552882277226702E-2</v>
      </c>
      <c r="K709" s="14">
        <v>3.5699951949717E-2</v>
      </c>
      <c r="L709" s="14">
        <v>3.7944820523517497E-2</v>
      </c>
      <c r="M709" s="14"/>
      <c r="N709" s="14">
        <v>3.20514207357512E-2</v>
      </c>
      <c r="O709" s="14">
        <v>5.0842524183971498E-2</v>
      </c>
      <c r="P709" s="14">
        <v>4.0583318568106402E-2</v>
      </c>
      <c r="Q709" s="14">
        <v>5.3717290762831799E-2</v>
      </c>
      <c r="R709" s="14"/>
      <c r="S709" s="14">
        <v>4.32788876322956E-2</v>
      </c>
      <c r="T709" s="14">
        <v>6.0606143059590299E-2</v>
      </c>
      <c r="U709" s="14">
        <v>1.9008299317303499E-2</v>
      </c>
      <c r="V709" s="14"/>
      <c r="W709" s="14">
        <v>5.7840370303701899E-2</v>
      </c>
      <c r="X709" s="14">
        <v>3.35166910396145E-2</v>
      </c>
      <c r="Y709" s="14">
        <v>4.70707785680686E-2</v>
      </c>
      <c r="Z709" s="14"/>
      <c r="AA709" s="14">
        <v>3.87398775788814E-2</v>
      </c>
      <c r="AB709" s="14">
        <v>0.112901720338332</v>
      </c>
      <c r="AC709" s="14">
        <v>3.6399992142088701E-2</v>
      </c>
      <c r="AD709" s="14">
        <v>4.5883687452324802E-2</v>
      </c>
      <c r="AE709" s="14">
        <v>2.31576714678784E-2</v>
      </c>
      <c r="AF709" s="14">
        <v>3.0966754660201101E-2</v>
      </c>
      <c r="AG709" s="14">
        <v>4.8330333048394E-2</v>
      </c>
      <c r="AH709" s="14">
        <v>4.57889134606283E-2</v>
      </c>
      <c r="AI709" s="14">
        <v>3.0114299226379499E-2</v>
      </c>
      <c r="AJ709" s="14">
        <v>5.15802866687897E-2</v>
      </c>
      <c r="AK709" s="14">
        <v>0</v>
      </c>
      <c r="AL709" s="14">
        <v>0</v>
      </c>
      <c r="AM709" s="14"/>
      <c r="AN709" s="14">
        <v>3.9032303352491797E-2</v>
      </c>
      <c r="AO709" s="14">
        <v>4.8926411130296797E-2</v>
      </c>
      <c r="AP709" s="14"/>
      <c r="AQ709" s="14">
        <v>5.1856546825111399E-2</v>
      </c>
      <c r="AR709" s="14">
        <v>4.4674330028640401E-2</v>
      </c>
      <c r="AS709" s="14"/>
      <c r="AT709" s="14">
        <v>3.3624892762157702E-2</v>
      </c>
      <c r="AU709" s="14">
        <v>4.4344542363017797E-2</v>
      </c>
      <c r="AV709" s="14">
        <v>5.2198640531058098E-2</v>
      </c>
      <c r="AW709" s="14"/>
      <c r="AX709" s="14">
        <v>3.6171574738242097E-2</v>
      </c>
    </row>
    <row r="710" spans="2:50" x14ac:dyDescent="0.3"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</row>
    <row r="711" spans="2:50" x14ac:dyDescent="0.3">
      <c r="B711" s="6" t="s">
        <v>289</v>
      </c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</row>
    <row r="712" spans="2:50" x14ac:dyDescent="0.3">
      <c r="B712" s="24" t="s">
        <v>82</v>
      </c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</row>
    <row r="713" spans="2:50" x14ac:dyDescent="0.3">
      <c r="B713" t="s">
        <v>281</v>
      </c>
      <c r="C713" s="14">
        <v>0.23574981812288601</v>
      </c>
      <c r="D713" s="14">
        <v>0.27551844252775998</v>
      </c>
      <c r="E713" s="14">
        <v>0.19888999320454101</v>
      </c>
      <c r="F713" s="14"/>
      <c r="G713" s="14">
        <v>0.19316804999086501</v>
      </c>
      <c r="H713" s="14">
        <v>0.26760582878319</v>
      </c>
      <c r="I713" s="14">
        <v>0.25552272531978998</v>
      </c>
      <c r="J713" s="14">
        <v>0.22377268974376699</v>
      </c>
      <c r="K713" s="14">
        <v>0.229566605026189</v>
      </c>
      <c r="L713" s="14">
        <v>0.231610309563204</v>
      </c>
      <c r="M713" s="14"/>
      <c r="N713" s="14">
        <v>0.23795124145791499</v>
      </c>
      <c r="O713" s="14">
        <v>0.22990793020540901</v>
      </c>
      <c r="P713" s="14">
        <v>0.25608018013558198</v>
      </c>
      <c r="Q713" s="14">
        <v>0.22407319368366399</v>
      </c>
      <c r="R713" s="14"/>
      <c r="S713" s="14">
        <v>0.27501379392883002</v>
      </c>
      <c r="T713" s="14">
        <v>0.221717826346473</v>
      </c>
      <c r="U713" s="14">
        <v>0.215308291857957</v>
      </c>
      <c r="V713" s="14"/>
      <c r="W713" s="14">
        <v>0.212704586088277</v>
      </c>
      <c r="X713" s="14">
        <v>0.28550009363748802</v>
      </c>
      <c r="Y713" s="14">
        <v>0.17137982276672101</v>
      </c>
      <c r="Z713" s="14"/>
      <c r="AA713" s="14">
        <v>0.16924142585319199</v>
      </c>
      <c r="AB713" s="14">
        <v>0.21730371812629601</v>
      </c>
      <c r="AC713" s="14">
        <v>0.19921891046217399</v>
      </c>
      <c r="AD713" s="14">
        <v>0.19959699847172599</v>
      </c>
      <c r="AE713" s="14">
        <v>0.20416664224735301</v>
      </c>
      <c r="AF713" s="14">
        <v>0.27463119514859002</v>
      </c>
      <c r="AG713" s="14">
        <v>0.282357874996572</v>
      </c>
      <c r="AH713" s="14">
        <v>0.32271031115516302</v>
      </c>
      <c r="AI713" s="14">
        <v>0.27065587914480399</v>
      </c>
      <c r="AJ713" s="14">
        <v>0.342687522309716</v>
      </c>
      <c r="AK713" s="14">
        <v>0.20961350495005099</v>
      </c>
      <c r="AL713" s="14">
        <v>0.49549618410461399</v>
      </c>
      <c r="AM713" s="14"/>
      <c r="AN713" s="14">
        <v>0.244021270129994</v>
      </c>
      <c r="AO713" s="14">
        <v>0.23233242250974701</v>
      </c>
      <c r="AP713" s="14"/>
      <c r="AQ713" s="14">
        <v>0.18967606190959499</v>
      </c>
      <c r="AR713" s="14">
        <v>0.246506261779498</v>
      </c>
      <c r="AS713" s="14"/>
      <c r="AT713" s="14">
        <v>0.30292020613999698</v>
      </c>
      <c r="AU713" s="14">
        <v>0.20351987292682799</v>
      </c>
      <c r="AV713" s="14">
        <v>0.247272897648804</v>
      </c>
      <c r="AW713" s="14"/>
      <c r="AX713" s="14">
        <v>0.222931279286634</v>
      </c>
    </row>
    <row r="714" spans="2:50" x14ac:dyDescent="0.3">
      <c r="B714" t="s">
        <v>282</v>
      </c>
      <c r="C714" s="14">
        <v>0.42174546948305702</v>
      </c>
      <c r="D714" s="14">
        <v>0.434886582018849</v>
      </c>
      <c r="E714" s="14">
        <v>0.40930783863223402</v>
      </c>
      <c r="F714" s="14"/>
      <c r="G714" s="14">
        <v>0.434858136698765</v>
      </c>
      <c r="H714" s="14">
        <v>0.41205977547612599</v>
      </c>
      <c r="I714" s="14">
        <v>0.40427336378374801</v>
      </c>
      <c r="J714" s="14">
        <v>0.408139371910964</v>
      </c>
      <c r="K714" s="14">
        <v>0.42187322241303199</v>
      </c>
      <c r="L714" s="14">
        <v>0.44618903356511003</v>
      </c>
      <c r="M714" s="14"/>
      <c r="N714" s="14">
        <v>0.43617234992375797</v>
      </c>
      <c r="O714" s="14">
        <v>0.40538284869137903</v>
      </c>
      <c r="P714" s="14">
        <v>0.38851356356606298</v>
      </c>
      <c r="Q714" s="14">
        <v>0.44610588741060597</v>
      </c>
      <c r="R714" s="14"/>
      <c r="S714" s="14">
        <v>0.45974858558183002</v>
      </c>
      <c r="T714" s="14">
        <v>0.40322031398450697</v>
      </c>
      <c r="U714" s="14">
        <v>0.40367670250242599</v>
      </c>
      <c r="V714" s="14"/>
      <c r="W714" s="14">
        <v>0.419668190936551</v>
      </c>
      <c r="X714" s="14">
        <v>0.455609367223344</v>
      </c>
      <c r="Y714" s="14">
        <v>0.348570260223176</v>
      </c>
      <c r="Z714" s="14"/>
      <c r="AA714" s="14">
        <v>0.229973751702538</v>
      </c>
      <c r="AB714" s="14">
        <v>0.37024493552926202</v>
      </c>
      <c r="AC714" s="14">
        <v>0.327185036702342</v>
      </c>
      <c r="AD714" s="14">
        <v>0.43687205957900799</v>
      </c>
      <c r="AE714" s="14">
        <v>0.47807413497787998</v>
      </c>
      <c r="AF714" s="14">
        <v>0.44695465026464098</v>
      </c>
      <c r="AG714" s="14">
        <v>0.45789146971504102</v>
      </c>
      <c r="AH714" s="14">
        <v>0.41456345287589602</v>
      </c>
      <c r="AI714" s="14">
        <v>0.44573130099316299</v>
      </c>
      <c r="AJ714" s="14">
        <v>0.45958403542948301</v>
      </c>
      <c r="AK714" s="14">
        <v>0.31322211714485998</v>
      </c>
      <c r="AL714" s="14">
        <v>0.25907737304436301</v>
      </c>
      <c r="AM714" s="14"/>
      <c r="AN714" s="14">
        <v>0.42256540140680998</v>
      </c>
      <c r="AO714" s="14">
        <v>0.42140671012655001</v>
      </c>
      <c r="AP714" s="14"/>
      <c r="AQ714" s="14">
        <v>0.45332339535164901</v>
      </c>
      <c r="AR714" s="14">
        <v>0.41437324268162701</v>
      </c>
      <c r="AS714" s="14"/>
      <c r="AT714" s="14">
        <v>0.49137839154313501</v>
      </c>
      <c r="AU714" s="14">
        <v>0.39984549502088101</v>
      </c>
      <c r="AV714" s="14">
        <v>0.415110521597222</v>
      </c>
      <c r="AW714" s="14"/>
      <c r="AX714" s="14">
        <v>0.45487401041473402</v>
      </c>
    </row>
    <row r="715" spans="2:50" x14ac:dyDescent="0.3">
      <c r="B715" t="s">
        <v>283</v>
      </c>
      <c r="C715" s="14">
        <v>0.22730687667177199</v>
      </c>
      <c r="D715" s="14">
        <v>0.173991799721157</v>
      </c>
      <c r="E715" s="14">
        <v>0.27676784366916302</v>
      </c>
      <c r="F715" s="14"/>
      <c r="G715" s="14">
        <v>0.219157464853105</v>
      </c>
      <c r="H715" s="14">
        <v>0.15261276477723601</v>
      </c>
      <c r="I715" s="14">
        <v>0.211411500617042</v>
      </c>
      <c r="J715" s="14">
        <v>0.25702369967620697</v>
      </c>
      <c r="K715" s="14">
        <v>0.26219116636191597</v>
      </c>
      <c r="L715" s="14">
        <v>0.25773365565023498</v>
      </c>
      <c r="M715" s="14"/>
      <c r="N715" s="14">
        <v>0.23278122069007801</v>
      </c>
      <c r="O715" s="14">
        <v>0.24317694920910701</v>
      </c>
      <c r="P715" s="14">
        <v>0.22726084281808001</v>
      </c>
      <c r="Q715" s="14">
        <v>0.21637735063317901</v>
      </c>
      <c r="R715" s="14"/>
      <c r="S715" s="14">
        <v>0.180578676981799</v>
      </c>
      <c r="T715" s="14">
        <v>0.23926925632962201</v>
      </c>
      <c r="U715" s="14">
        <v>0.26630140839049699</v>
      </c>
      <c r="V715" s="14"/>
      <c r="W715" s="14">
        <v>0.23561995095961999</v>
      </c>
      <c r="X715" s="14">
        <v>0.18220444276411099</v>
      </c>
      <c r="Y715" s="14">
        <v>0.32770232784467501</v>
      </c>
      <c r="Z715" s="14"/>
      <c r="AA715" s="14">
        <v>0.285797305188981</v>
      </c>
      <c r="AB715" s="14">
        <v>0.21164217186149001</v>
      </c>
      <c r="AC715" s="14">
        <v>0.341031279519593</v>
      </c>
      <c r="AD715" s="14">
        <v>0.25694188630424902</v>
      </c>
      <c r="AE715" s="14">
        <v>0.24645868178237801</v>
      </c>
      <c r="AF715" s="14">
        <v>0.20392013905600601</v>
      </c>
      <c r="AG715" s="14">
        <v>0.149265425207075</v>
      </c>
      <c r="AH715" s="14">
        <v>0.17298950562198601</v>
      </c>
      <c r="AI715" s="14">
        <v>0.172030665879121</v>
      </c>
      <c r="AJ715" s="14">
        <v>9.7313330631185496E-2</v>
      </c>
      <c r="AK715" s="14">
        <v>0.36617342774664002</v>
      </c>
      <c r="AL715" s="14">
        <v>0</v>
      </c>
      <c r="AM715" s="14"/>
      <c r="AN715" s="14">
        <v>0.211395459791929</v>
      </c>
      <c r="AO715" s="14">
        <v>0.23388076553642001</v>
      </c>
      <c r="AP715" s="14"/>
      <c r="AQ715" s="14">
        <v>0.23319049108300199</v>
      </c>
      <c r="AR715" s="14">
        <v>0.22593327981071601</v>
      </c>
      <c r="AS715" s="14"/>
      <c r="AT715" s="14">
        <v>0.144802572576364</v>
      </c>
      <c r="AU715" s="14">
        <v>0.27145181073406399</v>
      </c>
      <c r="AV715" s="14">
        <v>0.21519249056990999</v>
      </c>
      <c r="AW715" s="14"/>
      <c r="AX715" s="14">
        <v>0.22836121020890601</v>
      </c>
    </row>
    <row r="716" spans="2:50" x14ac:dyDescent="0.3">
      <c r="B716" t="s">
        <v>284</v>
      </c>
      <c r="C716" s="14">
        <v>9.0350549736334801E-2</v>
      </c>
      <c r="D716" s="14">
        <v>9.0227847721376403E-2</v>
      </c>
      <c r="E716" s="14">
        <v>9.11846945869519E-2</v>
      </c>
      <c r="F716" s="14"/>
      <c r="G716" s="14">
        <v>0.11542297100263001</v>
      </c>
      <c r="H716" s="14">
        <v>0.14001152014085899</v>
      </c>
      <c r="I716" s="14">
        <v>9.3978200306653506E-2</v>
      </c>
      <c r="J716" s="14">
        <v>8.8152014521273303E-2</v>
      </c>
      <c r="K716" s="14">
        <v>7.1694843885837106E-2</v>
      </c>
      <c r="L716" s="14">
        <v>4.7463585289086001E-2</v>
      </c>
      <c r="M716" s="14"/>
      <c r="N716" s="14">
        <v>7.9386262343594804E-2</v>
      </c>
      <c r="O716" s="14">
        <v>0.10036012750782999</v>
      </c>
      <c r="P716" s="14">
        <v>9.7900119960570506E-2</v>
      </c>
      <c r="Q716" s="14">
        <v>8.5084964251352202E-2</v>
      </c>
      <c r="R716" s="14"/>
      <c r="S716" s="14">
        <v>7.1744449535602106E-2</v>
      </c>
      <c r="T716" s="14">
        <v>0.10490777805505801</v>
      </c>
      <c r="U716" s="14">
        <v>8.9833790639450503E-2</v>
      </c>
      <c r="V716" s="14"/>
      <c r="W716" s="14">
        <v>9.8413472906457203E-2</v>
      </c>
      <c r="X716" s="14">
        <v>6.4290060797731904E-2</v>
      </c>
      <c r="Y716" s="14">
        <v>0.12537811754749101</v>
      </c>
      <c r="Z716" s="14"/>
      <c r="AA716" s="14">
        <v>0.28241460730095802</v>
      </c>
      <c r="AB716" s="14">
        <v>0.130096820047822</v>
      </c>
      <c r="AC716" s="14">
        <v>9.66406362288844E-2</v>
      </c>
      <c r="AD716" s="14">
        <v>7.6750814261384095E-2</v>
      </c>
      <c r="AE716" s="14">
        <v>6.3328617179258806E-2</v>
      </c>
      <c r="AF716" s="14">
        <v>7.4494015530761903E-2</v>
      </c>
      <c r="AG716" s="14">
        <v>9.3200993375490704E-2</v>
      </c>
      <c r="AH716" s="14">
        <v>7.6094114143078498E-2</v>
      </c>
      <c r="AI716" s="14">
        <v>9.9266972381318305E-2</v>
      </c>
      <c r="AJ716" s="14">
        <v>8.0974450185577307E-2</v>
      </c>
      <c r="AK716" s="14">
        <v>0.11099095015844899</v>
      </c>
      <c r="AL716" s="14">
        <v>0.12183196820239001</v>
      </c>
      <c r="AM716" s="14"/>
      <c r="AN716" s="14">
        <v>0.108813179501474</v>
      </c>
      <c r="AO716" s="14">
        <v>8.2722613321764393E-2</v>
      </c>
      <c r="AP716" s="14"/>
      <c r="AQ716" s="14">
        <v>9.8712372966275899E-2</v>
      </c>
      <c r="AR716" s="14">
        <v>8.8398386773475099E-2</v>
      </c>
      <c r="AS716" s="14"/>
      <c r="AT716" s="14">
        <v>4.9926602779347899E-2</v>
      </c>
      <c r="AU716" s="14">
        <v>0.100330925281349</v>
      </c>
      <c r="AV716" s="14">
        <v>9.7216559306766204E-2</v>
      </c>
      <c r="AW716" s="14"/>
      <c r="AX716" s="14">
        <v>6.6090857941188394E-2</v>
      </c>
    </row>
    <row r="717" spans="2:50" x14ac:dyDescent="0.3">
      <c r="B717" t="s">
        <v>285</v>
      </c>
      <c r="C717" s="14">
        <v>2.48472859859507E-2</v>
      </c>
      <c r="D717" s="14">
        <v>2.5375328010857401E-2</v>
      </c>
      <c r="E717" s="14">
        <v>2.38496299071096E-2</v>
      </c>
      <c r="F717" s="14"/>
      <c r="G717" s="14">
        <v>3.7393377454636299E-2</v>
      </c>
      <c r="H717" s="14">
        <v>2.77101108225884E-2</v>
      </c>
      <c r="I717" s="14">
        <v>3.48142099727669E-2</v>
      </c>
      <c r="J717" s="14">
        <v>2.2912224147787701E-2</v>
      </c>
      <c r="K717" s="14">
        <v>1.4674162313026101E-2</v>
      </c>
      <c r="L717" s="14">
        <v>1.70034159323647E-2</v>
      </c>
      <c r="M717" s="14"/>
      <c r="N717" s="14">
        <v>1.3708925584654899E-2</v>
      </c>
      <c r="O717" s="14">
        <v>2.11721443862747E-2</v>
      </c>
      <c r="P717" s="14">
        <v>3.0245293519704401E-2</v>
      </c>
      <c r="Q717" s="14">
        <v>2.8358604021198799E-2</v>
      </c>
      <c r="R717" s="14"/>
      <c r="S717" s="14">
        <v>1.29144939719384E-2</v>
      </c>
      <c r="T717" s="14">
        <v>3.0884825284339501E-2</v>
      </c>
      <c r="U717" s="14">
        <v>2.48798066096696E-2</v>
      </c>
      <c r="V717" s="14"/>
      <c r="W717" s="14">
        <v>3.3593799109094803E-2</v>
      </c>
      <c r="X717" s="14">
        <v>1.23960355773239E-2</v>
      </c>
      <c r="Y717" s="14">
        <v>2.6969471617936801E-2</v>
      </c>
      <c r="Z717" s="14"/>
      <c r="AA717" s="14">
        <v>3.2572909954330799E-2</v>
      </c>
      <c r="AB717" s="14">
        <v>7.0712354435131006E-2</v>
      </c>
      <c r="AC717" s="14">
        <v>3.5924137087006598E-2</v>
      </c>
      <c r="AD717" s="14">
        <v>2.9838241383632402E-2</v>
      </c>
      <c r="AE717" s="14">
        <v>7.9719238131297897E-3</v>
      </c>
      <c r="AF717" s="14">
        <v>0</v>
      </c>
      <c r="AG717" s="14">
        <v>1.7284236705821101E-2</v>
      </c>
      <c r="AH717" s="14">
        <v>1.3642616203876299E-2</v>
      </c>
      <c r="AI717" s="14">
        <v>1.23151816015929E-2</v>
      </c>
      <c r="AJ717" s="14">
        <v>1.9440661444038498E-2</v>
      </c>
      <c r="AK717" s="14">
        <v>0</v>
      </c>
      <c r="AL717" s="14">
        <v>0.123594474648633</v>
      </c>
      <c r="AM717" s="14"/>
      <c r="AN717" s="14">
        <v>1.3204689169792999E-2</v>
      </c>
      <c r="AO717" s="14">
        <v>2.96574885055189E-2</v>
      </c>
      <c r="AP717" s="14"/>
      <c r="AQ717" s="14">
        <v>2.5097678689477699E-2</v>
      </c>
      <c r="AR717" s="14">
        <v>2.47888289546844E-2</v>
      </c>
      <c r="AS717" s="14"/>
      <c r="AT717" s="14">
        <v>1.09722269611571E-2</v>
      </c>
      <c r="AU717" s="14">
        <v>2.4851896036878301E-2</v>
      </c>
      <c r="AV717" s="14">
        <v>2.5207530877297601E-2</v>
      </c>
      <c r="AW717" s="14"/>
      <c r="AX717" s="14">
        <v>2.7742642148537399E-2</v>
      </c>
    </row>
    <row r="718" spans="2:50" x14ac:dyDescent="0.3"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</row>
    <row r="719" spans="2:50" x14ac:dyDescent="0.3">
      <c r="B719" s="6" t="s">
        <v>290</v>
      </c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</row>
    <row r="720" spans="2:50" x14ac:dyDescent="0.3">
      <c r="B720" s="24" t="s">
        <v>82</v>
      </c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</row>
    <row r="721" spans="2:50" x14ac:dyDescent="0.3">
      <c r="B721" t="s">
        <v>281</v>
      </c>
      <c r="C721" s="14">
        <v>0.228095708579753</v>
      </c>
      <c r="D721" s="14">
        <v>0.25924844462457097</v>
      </c>
      <c r="E721" s="14">
        <v>0.19934606344971301</v>
      </c>
      <c r="F721" s="14"/>
      <c r="G721" s="14">
        <v>0.15944606988748999</v>
      </c>
      <c r="H721" s="14">
        <v>0.26480396208287499</v>
      </c>
      <c r="I721" s="14">
        <v>0.26630804266201802</v>
      </c>
      <c r="J721" s="14">
        <v>0.22935783696866799</v>
      </c>
      <c r="K721" s="14">
        <v>0.20312290046304199</v>
      </c>
      <c r="L721" s="14">
        <v>0.22511227060448899</v>
      </c>
      <c r="M721" s="14"/>
      <c r="N721" s="14">
        <v>0.226937346529127</v>
      </c>
      <c r="O721" s="14">
        <v>0.23185443348024601</v>
      </c>
      <c r="P721" s="14">
        <v>0.23957680551080701</v>
      </c>
      <c r="Q721" s="14">
        <v>0.21889102349835901</v>
      </c>
      <c r="R721" s="14"/>
      <c r="S721" s="14">
        <v>0.27283531496401098</v>
      </c>
      <c r="T721" s="14">
        <v>0.207121933925621</v>
      </c>
      <c r="U721" s="14">
        <v>0.20153144141294299</v>
      </c>
      <c r="V721" s="14"/>
      <c r="W721" s="14">
        <v>0.199658766139924</v>
      </c>
      <c r="X721" s="14">
        <v>0.27967902913482201</v>
      </c>
      <c r="Y721" s="14">
        <v>0.17132505637029299</v>
      </c>
      <c r="Z721" s="14"/>
      <c r="AA721" s="14">
        <v>0.228077209415355</v>
      </c>
      <c r="AB721" s="14">
        <v>0.20536152486621201</v>
      </c>
      <c r="AC721" s="14">
        <v>0.18629408370988401</v>
      </c>
      <c r="AD721" s="14">
        <v>0.19545718035125001</v>
      </c>
      <c r="AE721" s="14">
        <v>0.20054462892573099</v>
      </c>
      <c r="AF721" s="14">
        <v>0.27442929766290203</v>
      </c>
      <c r="AG721" s="14">
        <v>0.27143249903295702</v>
      </c>
      <c r="AH721" s="14">
        <v>0.33737535790843898</v>
      </c>
      <c r="AI721" s="14">
        <v>0.25038146960442798</v>
      </c>
      <c r="AJ721" s="14">
        <v>0.22510821738541201</v>
      </c>
      <c r="AK721" s="14">
        <v>0.20961350495005099</v>
      </c>
      <c r="AL721" s="14">
        <v>0.24607047940083701</v>
      </c>
      <c r="AM721" s="14"/>
      <c r="AN721" s="14">
        <v>0.23162167067984901</v>
      </c>
      <c r="AO721" s="14">
        <v>0.22663893806321</v>
      </c>
      <c r="AP721" s="14"/>
      <c r="AQ721" s="14">
        <v>0.199485628121641</v>
      </c>
      <c r="AR721" s="14">
        <v>0.234775058034879</v>
      </c>
      <c r="AS721" s="14"/>
      <c r="AT721" s="14">
        <v>0.29469918893915598</v>
      </c>
      <c r="AU721" s="14">
        <v>0.20767155305336901</v>
      </c>
      <c r="AV721" s="14">
        <v>0.22577401755305301</v>
      </c>
      <c r="AW721" s="14"/>
      <c r="AX721" s="14">
        <v>0.16515966464110399</v>
      </c>
    </row>
    <row r="722" spans="2:50" x14ac:dyDescent="0.3">
      <c r="B722" t="s">
        <v>282</v>
      </c>
      <c r="C722" s="14">
        <v>0.431959587539057</v>
      </c>
      <c r="D722" s="14">
        <v>0.45495776975781899</v>
      </c>
      <c r="E722" s="14">
        <v>0.41025502453509299</v>
      </c>
      <c r="F722" s="14"/>
      <c r="G722" s="14">
        <v>0.43667406671536602</v>
      </c>
      <c r="H722" s="14">
        <v>0.41799600365565698</v>
      </c>
      <c r="I722" s="14">
        <v>0.39412196784868803</v>
      </c>
      <c r="J722" s="14">
        <v>0.43646799413493298</v>
      </c>
      <c r="K722" s="14">
        <v>0.450934987318029</v>
      </c>
      <c r="L722" s="14">
        <v>0.45209189654983201</v>
      </c>
      <c r="M722" s="14"/>
      <c r="N722" s="14">
        <v>0.47441304394275802</v>
      </c>
      <c r="O722" s="14">
        <v>0.420819574891036</v>
      </c>
      <c r="P722" s="14">
        <v>0.418044932566772</v>
      </c>
      <c r="Q722" s="14">
        <v>0.42738378360881002</v>
      </c>
      <c r="R722" s="14"/>
      <c r="S722" s="14">
        <v>0.43291202087393998</v>
      </c>
      <c r="T722" s="14">
        <v>0.43326900437705002</v>
      </c>
      <c r="U722" s="14">
        <v>0.44650233739971001</v>
      </c>
      <c r="V722" s="14"/>
      <c r="W722" s="14">
        <v>0.436470820780885</v>
      </c>
      <c r="X722" s="14">
        <v>0.44627405601805598</v>
      </c>
      <c r="Y722" s="14">
        <v>0.39335735851814302</v>
      </c>
      <c r="Z722" s="14"/>
      <c r="AA722" s="14">
        <v>0.311530840423074</v>
      </c>
      <c r="AB722" s="14">
        <v>0.364076972392541</v>
      </c>
      <c r="AC722" s="14">
        <v>0.37706117110774601</v>
      </c>
      <c r="AD722" s="14">
        <v>0.44682616228821997</v>
      </c>
      <c r="AE722" s="14">
        <v>0.44474478276436302</v>
      </c>
      <c r="AF722" s="14">
        <v>0.416595162197124</v>
      </c>
      <c r="AG722" s="14">
        <v>0.43977981929037602</v>
      </c>
      <c r="AH722" s="14">
        <v>0.49250331375936002</v>
      </c>
      <c r="AI722" s="14">
        <v>0.51039020045149697</v>
      </c>
      <c r="AJ722" s="14">
        <v>0.62993508086454597</v>
      </c>
      <c r="AK722" s="14">
        <v>0.39509960472595801</v>
      </c>
      <c r="AL722" s="14">
        <v>0.48758247090051199</v>
      </c>
      <c r="AM722" s="14"/>
      <c r="AN722" s="14">
        <v>0.45993991038621101</v>
      </c>
      <c r="AO722" s="14">
        <v>0.42039936419859603</v>
      </c>
      <c r="AP722" s="14"/>
      <c r="AQ722" s="14">
        <v>0.47264529048288301</v>
      </c>
      <c r="AR722" s="14">
        <v>0.42246104634525899</v>
      </c>
      <c r="AS722" s="14"/>
      <c r="AT722" s="14">
        <v>0.47963106521868798</v>
      </c>
      <c r="AU722" s="14">
        <v>0.408957292675524</v>
      </c>
      <c r="AV722" s="14">
        <v>0.435304150789874</v>
      </c>
      <c r="AW722" s="14"/>
      <c r="AX722" s="14">
        <v>0.45363059319396198</v>
      </c>
    </row>
    <row r="723" spans="2:50" x14ac:dyDescent="0.3">
      <c r="B723" t="s">
        <v>283</v>
      </c>
      <c r="C723" s="14">
        <v>0.22709919662608599</v>
      </c>
      <c r="D723" s="14">
        <v>0.17606752053308</v>
      </c>
      <c r="E723" s="14">
        <v>0.27439302159254297</v>
      </c>
      <c r="F723" s="14"/>
      <c r="G723" s="14">
        <v>0.23900791370285199</v>
      </c>
      <c r="H723" s="14">
        <v>0.199185189609763</v>
      </c>
      <c r="I723" s="14">
        <v>0.214394015903658</v>
      </c>
      <c r="J723" s="14">
        <v>0.23403661268961001</v>
      </c>
      <c r="K723" s="14">
        <v>0.25254633965761902</v>
      </c>
      <c r="L723" s="14">
        <v>0.22863168746766099</v>
      </c>
      <c r="M723" s="14"/>
      <c r="N723" s="14">
        <v>0.21457560534078199</v>
      </c>
      <c r="O723" s="14">
        <v>0.24311912497509899</v>
      </c>
      <c r="P723" s="14">
        <v>0.22960191550328299</v>
      </c>
      <c r="Q723" s="14">
        <v>0.222793249853249</v>
      </c>
      <c r="R723" s="14"/>
      <c r="S723" s="14">
        <v>0.195697924718373</v>
      </c>
      <c r="T723" s="14">
        <v>0.22045935809442699</v>
      </c>
      <c r="U723" s="14">
        <v>0.26893631104183002</v>
      </c>
      <c r="V723" s="14"/>
      <c r="W723" s="14">
        <v>0.22057818331232701</v>
      </c>
      <c r="X723" s="14">
        <v>0.196681053010138</v>
      </c>
      <c r="Y723" s="14">
        <v>0.32159517543799798</v>
      </c>
      <c r="Z723" s="14"/>
      <c r="AA723" s="14">
        <v>0.29628262284415102</v>
      </c>
      <c r="AB723" s="14">
        <v>0.21808747170439499</v>
      </c>
      <c r="AC723" s="14">
        <v>0.31228059899154698</v>
      </c>
      <c r="AD723" s="14">
        <v>0.25201358063155499</v>
      </c>
      <c r="AE723" s="14">
        <v>0.25029402565877901</v>
      </c>
      <c r="AF723" s="14">
        <v>0.22148472088980101</v>
      </c>
      <c r="AG723" s="14">
        <v>0.20091482483693701</v>
      </c>
      <c r="AH723" s="14">
        <v>0.109574024989123</v>
      </c>
      <c r="AI723" s="14">
        <v>0.16204678372259099</v>
      </c>
      <c r="AJ723" s="14">
        <v>5.4498961850643998E-2</v>
      </c>
      <c r="AK723" s="14">
        <v>0.28429594016554199</v>
      </c>
      <c r="AL723" s="14">
        <v>0.14275257505001801</v>
      </c>
      <c r="AM723" s="14"/>
      <c r="AN723" s="14">
        <v>0.20268856024103599</v>
      </c>
      <c r="AO723" s="14">
        <v>0.237184584490817</v>
      </c>
      <c r="AP723" s="14"/>
      <c r="AQ723" s="14">
        <v>0.22728101531429101</v>
      </c>
      <c r="AR723" s="14">
        <v>0.227056748980482</v>
      </c>
      <c r="AS723" s="14"/>
      <c r="AT723" s="14">
        <v>0.16199858872362799</v>
      </c>
      <c r="AU723" s="14">
        <v>0.28373718122727098</v>
      </c>
      <c r="AV723" s="14">
        <v>0.19544776220472901</v>
      </c>
      <c r="AW723" s="14"/>
      <c r="AX723" s="14">
        <v>0.27306343977668601</v>
      </c>
    </row>
    <row r="724" spans="2:50" x14ac:dyDescent="0.3">
      <c r="B724" t="s">
        <v>284</v>
      </c>
      <c r="C724" s="14">
        <v>8.8299905440068605E-2</v>
      </c>
      <c r="D724" s="14">
        <v>8.2718049889824993E-2</v>
      </c>
      <c r="E724" s="14">
        <v>9.4295016641644705E-2</v>
      </c>
      <c r="F724" s="14"/>
      <c r="G724" s="14">
        <v>0.13186122487259</v>
      </c>
      <c r="H724" s="14">
        <v>8.9640249504432307E-2</v>
      </c>
      <c r="I724" s="14">
        <v>9.8960082990820805E-2</v>
      </c>
      <c r="J724" s="14">
        <v>8.2354389829454394E-2</v>
      </c>
      <c r="K724" s="14">
        <v>7.3206939684808001E-2</v>
      </c>
      <c r="L724" s="14">
        <v>7.0444782737281803E-2</v>
      </c>
      <c r="M724" s="14"/>
      <c r="N724" s="14">
        <v>6.8032061243087999E-2</v>
      </c>
      <c r="O724" s="14">
        <v>8.4059781926489094E-2</v>
      </c>
      <c r="P724" s="14">
        <v>9.2533737643300501E-2</v>
      </c>
      <c r="Q724" s="14">
        <v>9.71704915494805E-2</v>
      </c>
      <c r="R724" s="14"/>
      <c r="S724" s="14">
        <v>8.1125581836982499E-2</v>
      </c>
      <c r="T724" s="14">
        <v>0.10905396052223799</v>
      </c>
      <c r="U724" s="14">
        <v>6.6139451129521201E-2</v>
      </c>
      <c r="V724" s="14"/>
      <c r="W724" s="14">
        <v>0.109792616030082</v>
      </c>
      <c r="X724" s="14">
        <v>6.3593985859097299E-2</v>
      </c>
      <c r="Y724" s="14">
        <v>8.9296344156598498E-2</v>
      </c>
      <c r="Z724" s="14"/>
      <c r="AA724" s="14">
        <v>0.147600992116795</v>
      </c>
      <c r="AB724" s="14">
        <v>0.14020653777772099</v>
      </c>
      <c r="AC724" s="14">
        <v>9.3708098703098403E-2</v>
      </c>
      <c r="AD724" s="14">
        <v>6.6147277829452206E-2</v>
      </c>
      <c r="AE724" s="14">
        <v>8.7904191706900295E-2</v>
      </c>
      <c r="AF724" s="14">
        <v>8.7490819250172797E-2</v>
      </c>
      <c r="AG724" s="14">
        <v>8.3754848235462503E-2</v>
      </c>
      <c r="AH724" s="14">
        <v>5.3033658026863002E-2</v>
      </c>
      <c r="AI724" s="14">
        <v>6.4866364619890607E-2</v>
      </c>
      <c r="AJ724" s="14">
        <v>5.5428234627198203E-2</v>
      </c>
      <c r="AK724" s="14">
        <v>0.11099095015844899</v>
      </c>
      <c r="AL724" s="14">
        <v>0.123594474648633</v>
      </c>
      <c r="AM724" s="14"/>
      <c r="AN724" s="14">
        <v>9.3390957196590005E-2</v>
      </c>
      <c r="AO724" s="14">
        <v>8.6196509576313807E-2</v>
      </c>
      <c r="AP724" s="14"/>
      <c r="AQ724" s="14">
        <v>6.8194002301080206E-2</v>
      </c>
      <c r="AR724" s="14">
        <v>9.2993857747292005E-2</v>
      </c>
      <c r="AS724" s="14"/>
      <c r="AT724" s="14">
        <v>5.66303809827053E-2</v>
      </c>
      <c r="AU724" s="14">
        <v>7.4725115126416594E-2</v>
      </c>
      <c r="AV724" s="14">
        <v>0.113889048935938</v>
      </c>
      <c r="AW724" s="14"/>
      <c r="AX724" s="14">
        <v>7.2229095287156403E-2</v>
      </c>
    </row>
    <row r="725" spans="2:50" x14ac:dyDescent="0.3">
      <c r="B725" t="s">
        <v>285</v>
      </c>
      <c r="C725" s="14">
        <v>2.4545601815035501E-2</v>
      </c>
      <c r="D725" s="14">
        <v>2.7008215194705101E-2</v>
      </c>
      <c r="E725" s="14">
        <v>2.1710873781005599E-2</v>
      </c>
      <c r="F725" s="14"/>
      <c r="G725" s="14">
        <v>3.3010724821701198E-2</v>
      </c>
      <c r="H725" s="14">
        <v>2.8374595147272402E-2</v>
      </c>
      <c r="I725" s="14">
        <v>2.6215890594815001E-2</v>
      </c>
      <c r="J725" s="14">
        <v>1.7783166377335201E-2</v>
      </c>
      <c r="K725" s="14">
        <v>2.01888328765021E-2</v>
      </c>
      <c r="L725" s="14">
        <v>2.3719362640735899E-2</v>
      </c>
      <c r="M725" s="14"/>
      <c r="N725" s="14">
        <v>1.6041942944245199E-2</v>
      </c>
      <c r="O725" s="14">
        <v>2.0147084727129401E-2</v>
      </c>
      <c r="P725" s="14">
        <v>2.0242608775838399E-2</v>
      </c>
      <c r="Q725" s="14">
        <v>3.3761451490101298E-2</v>
      </c>
      <c r="R725" s="14"/>
      <c r="S725" s="14">
        <v>1.74291576066938E-2</v>
      </c>
      <c r="T725" s="14">
        <v>3.0095743080663501E-2</v>
      </c>
      <c r="U725" s="14">
        <v>1.6890459015995202E-2</v>
      </c>
      <c r="V725" s="14"/>
      <c r="W725" s="14">
        <v>3.3499613736782903E-2</v>
      </c>
      <c r="X725" s="14">
        <v>1.37718759778864E-2</v>
      </c>
      <c r="Y725" s="14">
        <v>2.4426065516967799E-2</v>
      </c>
      <c r="Z725" s="14"/>
      <c r="AA725" s="14">
        <v>1.6508335200625002E-2</v>
      </c>
      <c r="AB725" s="14">
        <v>7.22674932591299E-2</v>
      </c>
      <c r="AC725" s="14">
        <v>3.0656047487724401E-2</v>
      </c>
      <c r="AD725" s="14">
        <v>3.95557988995228E-2</v>
      </c>
      <c r="AE725" s="14">
        <v>1.6512370944226602E-2</v>
      </c>
      <c r="AF725" s="14">
        <v>0</v>
      </c>
      <c r="AG725" s="14">
        <v>4.1180086042676102E-3</v>
      </c>
      <c r="AH725" s="14">
        <v>7.5136453162149104E-3</v>
      </c>
      <c r="AI725" s="14">
        <v>1.23151816015929E-2</v>
      </c>
      <c r="AJ725" s="14">
        <v>3.50295052721998E-2</v>
      </c>
      <c r="AK725" s="14">
        <v>0</v>
      </c>
      <c r="AL725" s="14">
        <v>0</v>
      </c>
      <c r="AM725" s="14"/>
      <c r="AN725" s="14">
        <v>1.23589014963136E-2</v>
      </c>
      <c r="AO725" s="14">
        <v>2.95806036710634E-2</v>
      </c>
      <c r="AP725" s="14"/>
      <c r="AQ725" s="14">
        <v>3.23940637801046E-2</v>
      </c>
      <c r="AR725" s="14">
        <v>2.2713288892088301E-2</v>
      </c>
      <c r="AS725" s="14"/>
      <c r="AT725" s="14">
        <v>7.0407761358230103E-3</v>
      </c>
      <c r="AU725" s="14">
        <v>2.4908857917420001E-2</v>
      </c>
      <c r="AV725" s="14">
        <v>2.9585020516406501E-2</v>
      </c>
      <c r="AW725" s="14"/>
      <c r="AX725" s="14">
        <v>3.5917207101091503E-2</v>
      </c>
    </row>
    <row r="726" spans="2:50" x14ac:dyDescent="0.3"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</row>
    <row r="727" spans="2:50" x14ac:dyDescent="0.3">
      <c r="B727" s="6" t="s">
        <v>291</v>
      </c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</row>
    <row r="728" spans="2:50" x14ac:dyDescent="0.3">
      <c r="B728" s="24" t="s">
        <v>82</v>
      </c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</row>
    <row r="729" spans="2:50" x14ac:dyDescent="0.3">
      <c r="B729" t="s">
        <v>281</v>
      </c>
      <c r="C729" s="14">
        <v>0.177837301133383</v>
      </c>
      <c r="D729" s="14">
        <v>0.18905645421071199</v>
      </c>
      <c r="E729" s="14">
        <v>0.16657113419880301</v>
      </c>
      <c r="F729" s="14"/>
      <c r="G729" s="14">
        <v>0.12881351790370099</v>
      </c>
      <c r="H729" s="14">
        <v>0.21405165455948699</v>
      </c>
      <c r="I729" s="14">
        <v>0.18005093800929201</v>
      </c>
      <c r="J729" s="14">
        <v>0.17897757725991101</v>
      </c>
      <c r="K729" s="14">
        <v>0.169435079853442</v>
      </c>
      <c r="L729" s="14">
        <v>0.17905226388947701</v>
      </c>
      <c r="M729" s="14"/>
      <c r="N729" s="14">
        <v>0.184905695962511</v>
      </c>
      <c r="O729" s="14">
        <v>0.19097529335546701</v>
      </c>
      <c r="P729" s="14">
        <v>0.170222445589014</v>
      </c>
      <c r="Q729" s="14">
        <v>0.17272166345170001</v>
      </c>
      <c r="R729" s="14"/>
      <c r="S729" s="14">
        <v>0.239412819912523</v>
      </c>
      <c r="T729" s="14">
        <v>0.14402776281450599</v>
      </c>
      <c r="U729" s="14">
        <v>0.13361889865521101</v>
      </c>
      <c r="V729" s="14"/>
      <c r="W729" s="14">
        <v>0.14299285508930101</v>
      </c>
      <c r="X729" s="14">
        <v>0.23246254851412601</v>
      </c>
      <c r="Y729" s="14">
        <v>0.13128196956542501</v>
      </c>
      <c r="Z729" s="14"/>
      <c r="AA729" s="14">
        <v>0.18926481743898599</v>
      </c>
      <c r="AB729" s="14">
        <v>0.153276044580481</v>
      </c>
      <c r="AC729" s="14">
        <v>0.189654619204463</v>
      </c>
      <c r="AD729" s="14">
        <v>0.16947012230420799</v>
      </c>
      <c r="AE729" s="14">
        <v>0.15661447096200801</v>
      </c>
      <c r="AF729" s="14">
        <v>0.179742343006799</v>
      </c>
      <c r="AG729" s="14">
        <v>0.20636403534054801</v>
      </c>
      <c r="AH729" s="14">
        <v>0.22345153201263401</v>
      </c>
      <c r="AI729" s="14">
        <v>0.18102618093240899</v>
      </c>
      <c r="AJ729" s="14">
        <v>0.19772664753147301</v>
      </c>
      <c r="AK729" s="14">
        <v>9.69114450701897E-2</v>
      </c>
      <c r="AL729" s="14">
        <v>0.37190170945598</v>
      </c>
      <c r="AM729" s="14"/>
      <c r="AN729" s="14">
        <v>0.178928503651541</v>
      </c>
      <c r="AO729" s="14">
        <v>0.17738646484788001</v>
      </c>
      <c r="AP729" s="14"/>
      <c r="AQ729" s="14">
        <v>0.14760707507461199</v>
      </c>
      <c r="AR729" s="14">
        <v>0.18489489204961901</v>
      </c>
      <c r="AS729" s="14"/>
      <c r="AT729" s="14">
        <v>0.25323548266298102</v>
      </c>
      <c r="AU729" s="14">
        <v>0.159592511580184</v>
      </c>
      <c r="AV729" s="14">
        <v>0.160512093570812</v>
      </c>
      <c r="AW729" s="14"/>
      <c r="AX729" s="14">
        <v>0.13601136442105</v>
      </c>
    </row>
    <row r="730" spans="2:50" x14ac:dyDescent="0.3">
      <c r="B730" t="s">
        <v>282</v>
      </c>
      <c r="C730" s="14">
        <v>0.41243021331087998</v>
      </c>
      <c r="D730" s="14">
        <v>0.427880707871719</v>
      </c>
      <c r="E730" s="14">
        <v>0.39874996294137199</v>
      </c>
      <c r="F730" s="14"/>
      <c r="G730" s="14">
        <v>0.47799205045418702</v>
      </c>
      <c r="H730" s="14">
        <v>0.41099879669519102</v>
      </c>
      <c r="I730" s="14">
        <v>0.40407949762457901</v>
      </c>
      <c r="J730" s="14">
        <v>0.38506056241133801</v>
      </c>
      <c r="K730" s="14">
        <v>0.37889113276736203</v>
      </c>
      <c r="L730" s="14">
        <v>0.42974124021542198</v>
      </c>
      <c r="M730" s="14"/>
      <c r="N730" s="14">
        <v>0.41890677811370802</v>
      </c>
      <c r="O730" s="14">
        <v>0.42029440355259001</v>
      </c>
      <c r="P730" s="14">
        <v>0.39871289223635498</v>
      </c>
      <c r="Q730" s="14">
        <v>0.41450588250314002</v>
      </c>
      <c r="R730" s="14"/>
      <c r="S730" s="14">
        <v>0.436603308532024</v>
      </c>
      <c r="T730" s="14">
        <v>0.39502778722814802</v>
      </c>
      <c r="U730" s="14">
        <v>0.42603299334604999</v>
      </c>
      <c r="V730" s="14"/>
      <c r="W730" s="14">
        <v>0.389704538096808</v>
      </c>
      <c r="X730" s="14">
        <v>0.45136446970031602</v>
      </c>
      <c r="Y730" s="14">
        <v>0.370727798031186</v>
      </c>
      <c r="Z730" s="14"/>
      <c r="AA730" s="14">
        <v>0.21370374496702699</v>
      </c>
      <c r="AB730" s="14">
        <v>0.36719498137992002</v>
      </c>
      <c r="AC730" s="14">
        <v>0.30799908620977101</v>
      </c>
      <c r="AD730" s="14">
        <v>0.40470264948259699</v>
      </c>
      <c r="AE730" s="14">
        <v>0.436620975030652</v>
      </c>
      <c r="AF730" s="14">
        <v>0.42817132299437899</v>
      </c>
      <c r="AG730" s="14">
        <v>0.46711195271030398</v>
      </c>
      <c r="AH730" s="14">
        <v>0.48374540208401401</v>
      </c>
      <c r="AI730" s="14">
        <v>0.49238274213098199</v>
      </c>
      <c r="AJ730" s="14">
        <v>0.48309334751439198</v>
      </c>
      <c r="AK730" s="14">
        <v>0.42592417702472102</v>
      </c>
      <c r="AL730" s="14">
        <v>0.50450381589538595</v>
      </c>
      <c r="AM730" s="14"/>
      <c r="AN730" s="14">
        <v>0.42308847100700298</v>
      </c>
      <c r="AO730" s="14">
        <v>0.40802669587970403</v>
      </c>
      <c r="AP730" s="14"/>
      <c r="AQ730" s="14">
        <v>0.42165620140390198</v>
      </c>
      <c r="AR730" s="14">
        <v>0.41027630120873299</v>
      </c>
      <c r="AS730" s="14"/>
      <c r="AT730" s="14">
        <v>0.47719007230277199</v>
      </c>
      <c r="AU730" s="14">
        <v>0.38379669867014199</v>
      </c>
      <c r="AV730" s="14">
        <v>0.41791064391169502</v>
      </c>
      <c r="AW730" s="14"/>
      <c r="AX730" s="14">
        <v>0.40976600711307398</v>
      </c>
    </row>
    <row r="731" spans="2:50" x14ac:dyDescent="0.3">
      <c r="B731" t="s">
        <v>283</v>
      </c>
      <c r="C731" s="14">
        <v>0.269565178946294</v>
      </c>
      <c r="D731" s="14">
        <v>0.237921413150321</v>
      </c>
      <c r="E731" s="14">
        <v>0.29880959924512102</v>
      </c>
      <c r="F731" s="14"/>
      <c r="G731" s="14">
        <v>0.22997691594619599</v>
      </c>
      <c r="H731" s="14">
        <v>0.22520978002884201</v>
      </c>
      <c r="I731" s="14">
        <v>0.25186962531016399</v>
      </c>
      <c r="J731" s="14">
        <v>0.28957073468730998</v>
      </c>
      <c r="K731" s="14">
        <v>0.30113325929453599</v>
      </c>
      <c r="L731" s="14">
        <v>0.30351202828357499</v>
      </c>
      <c r="M731" s="14"/>
      <c r="N731" s="14">
        <v>0.26224278729108802</v>
      </c>
      <c r="O731" s="14">
        <v>0.26698238514612499</v>
      </c>
      <c r="P731" s="14">
        <v>0.272681452489558</v>
      </c>
      <c r="Q731" s="14">
        <v>0.27225393983013602</v>
      </c>
      <c r="R731" s="14"/>
      <c r="S731" s="14">
        <v>0.23897030128011201</v>
      </c>
      <c r="T731" s="14">
        <v>0.25977754850662399</v>
      </c>
      <c r="U731" s="14">
        <v>0.31680940459443702</v>
      </c>
      <c r="V731" s="14"/>
      <c r="W731" s="14">
        <v>0.25810364267421199</v>
      </c>
      <c r="X731" s="14">
        <v>0.24647409614690399</v>
      </c>
      <c r="Y731" s="14">
        <v>0.356263764747346</v>
      </c>
      <c r="Z731" s="14"/>
      <c r="AA731" s="14">
        <v>0.26754277194696602</v>
      </c>
      <c r="AB731" s="14">
        <v>0.23551450282285299</v>
      </c>
      <c r="AC731" s="14">
        <v>0.34255238946208599</v>
      </c>
      <c r="AD731" s="14">
        <v>0.30566378781193898</v>
      </c>
      <c r="AE731" s="14">
        <v>0.28698366006873799</v>
      </c>
      <c r="AF731" s="14">
        <v>0.27986138959915202</v>
      </c>
      <c r="AG731" s="14">
        <v>0.198555071501235</v>
      </c>
      <c r="AH731" s="14">
        <v>0.214094510420162</v>
      </c>
      <c r="AI731" s="14">
        <v>0.23859070195926499</v>
      </c>
      <c r="AJ731" s="14">
        <v>0.17231288510491999</v>
      </c>
      <c r="AK731" s="14">
        <v>0.47716437790508898</v>
      </c>
      <c r="AL731" s="14">
        <v>0</v>
      </c>
      <c r="AM731" s="14"/>
      <c r="AN731" s="14">
        <v>0.26192896781178998</v>
      </c>
      <c r="AO731" s="14">
        <v>0.27272012132033302</v>
      </c>
      <c r="AP731" s="14"/>
      <c r="AQ731" s="14">
        <v>0.29487794202694001</v>
      </c>
      <c r="AR731" s="14">
        <v>0.26365562582434598</v>
      </c>
      <c r="AS731" s="14"/>
      <c r="AT731" s="14">
        <v>0.212510063065869</v>
      </c>
      <c r="AU731" s="14">
        <v>0.32604431231442699</v>
      </c>
      <c r="AV731" s="14">
        <v>0.232822489697186</v>
      </c>
      <c r="AW731" s="14"/>
      <c r="AX731" s="14">
        <v>0.32799581333537903</v>
      </c>
    </row>
    <row r="732" spans="2:50" x14ac:dyDescent="0.3">
      <c r="B732" t="s">
        <v>284</v>
      </c>
      <c r="C732" s="14">
        <v>0.112653052076526</v>
      </c>
      <c r="D732" s="14">
        <v>0.11813969389589001</v>
      </c>
      <c r="E732" s="14">
        <v>0.108344684100213</v>
      </c>
      <c r="F732" s="14"/>
      <c r="G732" s="14">
        <v>0.13520586945679799</v>
      </c>
      <c r="H732" s="14">
        <v>0.124554867083499</v>
      </c>
      <c r="I732" s="14">
        <v>0.122033381276548</v>
      </c>
      <c r="J732" s="14">
        <v>0.126182311151288</v>
      </c>
      <c r="K732" s="14">
        <v>0.126578121503547</v>
      </c>
      <c r="L732" s="14">
        <v>6.1352103023859801E-2</v>
      </c>
      <c r="M732" s="14"/>
      <c r="N732" s="14">
        <v>0.11059273257925301</v>
      </c>
      <c r="O732" s="14">
        <v>0.10000241437018099</v>
      </c>
      <c r="P732" s="14">
        <v>0.130112564431624</v>
      </c>
      <c r="Q732" s="14">
        <v>0.108514285800742</v>
      </c>
      <c r="R732" s="14"/>
      <c r="S732" s="14">
        <v>6.70425426977663E-2</v>
      </c>
      <c r="T732" s="14">
        <v>0.16840263917633599</v>
      </c>
      <c r="U732" s="14">
        <v>9.6140917132900794E-2</v>
      </c>
      <c r="V732" s="14"/>
      <c r="W732" s="14">
        <v>0.17488061206042599</v>
      </c>
      <c r="X732" s="14">
        <v>5.1869857436641999E-2</v>
      </c>
      <c r="Y732" s="14">
        <v>0.114200749692623</v>
      </c>
      <c r="Z732" s="14"/>
      <c r="AA732" s="14">
        <v>0.27527929432499298</v>
      </c>
      <c r="AB732" s="14">
        <v>0.16655014346507099</v>
      </c>
      <c r="AC732" s="14">
        <v>0.112760446383159</v>
      </c>
      <c r="AD732" s="14">
        <v>9.3312337808135096E-2</v>
      </c>
      <c r="AE732" s="14">
        <v>9.9763948313173895E-2</v>
      </c>
      <c r="AF732" s="14">
        <v>0.11222494439967</v>
      </c>
      <c r="AG732" s="14">
        <v>0.116538343929421</v>
      </c>
      <c r="AH732" s="14">
        <v>5.6703393094077501E-2</v>
      </c>
      <c r="AI732" s="14">
        <v>7.5685193375750498E-2</v>
      </c>
      <c r="AJ732" s="14">
        <v>0.127426458405176</v>
      </c>
      <c r="AK732" s="14">
        <v>0</v>
      </c>
      <c r="AL732" s="14">
        <v>0.123594474648633</v>
      </c>
      <c r="AM732" s="14"/>
      <c r="AN732" s="14">
        <v>0.114094586125023</v>
      </c>
      <c r="AO732" s="14">
        <v>0.11205747440415501</v>
      </c>
      <c r="AP732" s="14"/>
      <c r="AQ732" s="14">
        <v>0.108886817990015</v>
      </c>
      <c r="AR732" s="14">
        <v>0.113532322361363</v>
      </c>
      <c r="AS732" s="14"/>
      <c r="AT732" s="14">
        <v>4.6751800629903799E-2</v>
      </c>
      <c r="AU732" s="14">
        <v>0.10435011513093199</v>
      </c>
      <c r="AV732" s="14">
        <v>0.15726812088269901</v>
      </c>
      <c r="AW732" s="14"/>
      <c r="AX732" s="14">
        <v>9.7728226471038598E-2</v>
      </c>
    </row>
    <row r="733" spans="2:50" x14ac:dyDescent="0.3">
      <c r="B733" t="s">
        <v>285</v>
      </c>
      <c r="C733" s="14">
        <v>2.7514254532917799E-2</v>
      </c>
      <c r="D733" s="14">
        <v>2.70017308713578E-2</v>
      </c>
      <c r="E733" s="14">
        <v>2.75246195144912E-2</v>
      </c>
      <c r="F733" s="14"/>
      <c r="G733" s="14">
        <v>2.8011646239118101E-2</v>
      </c>
      <c r="H733" s="14">
        <v>2.5184901632981101E-2</v>
      </c>
      <c r="I733" s="14">
        <v>4.1966557779416998E-2</v>
      </c>
      <c r="J733" s="14">
        <v>2.0208814490153298E-2</v>
      </c>
      <c r="K733" s="14">
        <v>2.39624065811118E-2</v>
      </c>
      <c r="L733" s="14">
        <v>2.6342364587665999E-2</v>
      </c>
      <c r="M733" s="14"/>
      <c r="N733" s="14">
        <v>2.3352006053439001E-2</v>
      </c>
      <c r="O733" s="14">
        <v>2.1745503575637402E-2</v>
      </c>
      <c r="P733" s="14">
        <v>2.8270645253448499E-2</v>
      </c>
      <c r="Q733" s="14">
        <v>3.2004228414281903E-2</v>
      </c>
      <c r="R733" s="14"/>
      <c r="S733" s="14">
        <v>1.7971027577574801E-2</v>
      </c>
      <c r="T733" s="14">
        <v>3.2764262274386197E-2</v>
      </c>
      <c r="U733" s="14">
        <v>2.7397786271401998E-2</v>
      </c>
      <c r="V733" s="14"/>
      <c r="W733" s="14">
        <v>3.4318352079252198E-2</v>
      </c>
      <c r="X733" s="14">
        <v>1.7829028202012199E-2</v>
      </c>
      <c r="Y733" s="14">
        <v>2.7525717963419301E-2</v>
      </c>
      <c r="Z733" s="14"/>
      <c r="AA733" s="14">
        <v>5.4209371322028098E-2</v>
      </c>
      <c r="AB733" s="14">
        <v>7.7464327751676207E-2</v>
      </c>
      <c r="AC733" s="14">
        <v>4.7033458740521498E-2</v>
      </c>
      <c r="AD733" s="14">
        <v>2.68511025931213E-2</v>
      </c>
      <c r="AE733" s="14">
        <v>2.00169456254276E-2</v>
      </c>
      <c r="AF733" s="14">
        <v>0</v>
      </c>
      <c r="AG733" s="14">
        <v>1.14305965184913E-2</v>
      </c>
      <c r="AH733" s="14">
        <v>2.2005162389112799E-2</v>
      </c>
      <c r="AI733" s="14">
        <v>1.23151816015929E-2</v>
      </c>
      <c r="AJ733" s="14">
        <v>1.9440661444038498E-2</v>
      </c>
      <c r="AK733" s="14">
        <v>0</v>
      </c>
      <c r="AL733" s="14">
        <v>0</v>
      </c>
      <c r="AM733" s="14"/>
      <c r="AN733" s="14">
        <v>2.1959471404643001E-2</v>
      </c>
      <c r="AO733" s="14">
        <v>2.9809243547928601E-2</v>
      </c>
      <c r="AP733" s="14"/>
      <c r="AQ733" s="14">
        <v>2.6971963504530801E-2</v>
      </c>
      <c r="AR733" s="14">
        <v>2.7640858555939601E-2</v>
      </c>
      <c r="AS733" s="14"/>
      <c r="AT733" s="14">
        <v>1.0312581338474E-2</v>
      </c>
      <c r="AU733" s="14">
        <v>2.6216362304314799E-2</v>
      </c>
      <c r="AV733" s="14">
        <v>3.1486651937608398E-2</v>
      </c>
      <c r="AW733" s="14"/>
      <c r="AX733" s="14">
        <v>2.8498588659457199E-2</v>
      </c>
    </row>
    <row r="734" spans="2:50" x14ac:dyDescent="0.3"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</row>
    <row r="735" spans="2:50" x14ac:dyDescent="0.3">
      <c r="B735" s="6" t="s">
        <v>303</v>
      </c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</row>
    <row r="736" spans="2:50" x14ac:dyDescent="0.3">
      <c r="B736" s="24" t="s">
        <v>82</v>
      </c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</row>
    <row r="737" spans="2:50" x14ac:dyDescent="0.3">
      <c r="B737" t="s">
        <v>292</v>
      </c>
      <c r="C737" s="14">
        <v>0.40113614509546403</v>
      </c>
      <c r="D737" s="14">
        <v>0.41364315685390102</v>
      </c>
      <c r="E737" s="14">
        <v>0.38788358054933503</v>
      </c>
      <c r="F737" s="14"/>
      <c r="G737" s="14">
        <v>0.35567761192401398</v>
      </c>
      <c r="H737" s="14">
        <v>0.378271613694382</v>
      </c>
      <c r="I737" s="14">
        <v>0.32044476299131103</v>
      </c>
      <c r="J737" s="14">
        <v>0.40971294237596301</v>
      </c>
      <c r="K737" s="14">
        <v>0.39375882170441401</v>
      </c>
      <c r="L737" s="14">
        <v>0.50802278840088899</v>
      </c>
      <c r="M737" s="14"/>
      <c r="N737" s="14">
        <v>0.43936519535857399</v>
      </c>
      <c r="O737" s="14">
        <v>0.41552378175645999</v>
      </c>
      <c r="P737" s="14">
        <v>0.39124331016005298</v>
      </c>
      <c r="Q737" s="14">
        <v>0.38231172021020499</v>
      </c>
      <c r="R737" s="14"/>
      <c r="S737" s="14">
        <v>0.46708302954514902</v>
      </c>
      <c r="T737" s="14">
        <v>0.33340014324870798</v>
      </c>
      <c r="U737" s="14">
        <v>0.43312624624741902</v>
      </c>
      <c r="V737" s="14"/>
      <c r="W737" s="14">
        <v>0.34136377258174</v>
      </c>
      <c r="X737" s="14">
        <v>0.488861969972538</v>
      </c>
      <c r="Y737" s="14">
        <v>0.34711563726459699</v>
      </c>
      <c r="Z737" s="14"/>
      <c r="AA737" s="14">
        <v>0.16087113844711001</v>
      </c>
      <c r="AB737" s="14">
        <v>0.32268696046281398</v>
      </c>
      <c r="AC737" s="14">
        <v>0.40536492661049001</v>
      </c>
      <c r="AD737" s="14">
        <v>0.42708287954614499</v>
      </c>
      <c r="AE737" s="14">
        <v>0.399622933587022</v>
      </c>
      <c r="AF737" s="14">
        <v>0.37074312554302302</v>
      </c>
      <c r="AG737" s="14">
        <v>0.44605934918859103</v>
      </c>
      <c r="AH737" s="14">
        <v>0.431159545674694</v>
      </c>
      <c r="AI737" s="14">
        <v>0.56953007493630903</v>
      </c>
      <c r="AJ737" s="14">
        <v>0.483172186135228</v>
      </c>
      <c r="AK737" s="14">
        <v>9.3005613706448997E-2</v>
      </c>
      <c r="AL737" s="14">
        <v>0.514010247956184</v>
      </c>
      <c r="AM737" s="14"/>
      <c r="AN737" s="14">
        <v>0.37371189280748601</v>
      </c>
      <c r="AO737" s="14">
        <v>0.412466624844606</v>
      </c>
      <c r="AP737" s="14"/>
      <c r="AQ737" s="14">
        <v>0.39992737636326298</v>
      </c>
      <c r="AR737" s="14">
        <v>0.40141834593668901</v>
      </c>
      <c r="AS737" s="14"/>
      <c r="AT737" s="14">
        <v>0.54622283279232198</v>
      </c>
      <c r="AU737" s="14">
        <v>0.39689169530879498</v>
      </c>
      <c r="AV737" s="14">
        <v>0.34035703085943397</v>
      </c>
      <c r="AW737" s="14"/>
      <c r="AX737" s="14">
        <v>0.384663835874759</v>
      </c>
    </row>
    <row r="738" spans="2:50" x14ac:dyDescent="0.3">
      <c r="B738" t="s">
        <v>293</v>
      </c>
      <c r="C738" s="14">
        <v>0.33108159673231002</v>
      </c>
      <c r="D738" s="14">
        <v>0.33049324937616598</v>
      </c>
      <c r="E738" s="14">
        <v>0.331977001167023</v>
      </c>
      <c r="F738" s="14"/>
      <c r="G738" s="14">
        <v>0.27523228630683</v>
      </c>
      <c r="H738" s="14">
        <v>0.29198458093187002</v>
      </c>
      <c r="I738" s="14">
        <v>0.33661712725404902</v>
      </c>
      <c r="J738" s="14">
        <v>0.28118317124680098</v>
      </c>
      <c r="K738" s="14">
        <v>0.37887417264595002</v>
      </c>
      <c r="L738" s="14">
        <v>0.39207322526928801</v>
      </c>
      <c r="M738" s="14"/>
      <c r="N738" s="14">
        <v>0.333452635322738</v>
      </c>
      <c r="O738" s="14">
        <v>0.31277980076129702</v>
      </c>
      <c r="P738" s="14">
        <v>0.35654952292206499</v>
      </c>
      <c r="Q738" s="14">
        <v>0.32244750171665099</v>
      </c>
      <c r="R738" s="14"/>
      <c r="S738" s="14">
        <v>0.39793362863645998</v>
      </c>
      <c r="T738" s="14">
        <v>0.27167743979626002</v>
      </c>
      <c r="U738" s="14">
        <v>0.34247447262400099</v>
      </c>
      <c r="V738" s="14"/>
      <c r="W738" s="14">
        <v>0.27476684869720303</v>
      </c>
      <c r="X738" s="14">
        <v>0.410386727645771</v>
      </c>
      <c r="Y738" s="14">
        <v>0.27075545546006702</v>
      </c>
      <c r="Z738" s="14"/>
      <c r="AA738" s="14">
        <v>9.33353516830462E-2</v>
      </c>
      <c r="AB738" s="14">
        <v>0.24959193196694701</v>
      </c>
      <c r="AC738" s="14">
        <v>0.27131416582482998</v>
      </c>
      <c r="AD738" s="14">
        <v>0.347157396522151</v>
      </c>
      <c r="AE738" s="14">
        <v>0.336588871229765</v>
      </c>
      <c r="AF738" s="14">
        <v>0.33559243669542599</v>
      </c>
      <c r="AG738" s="14">
        <v>0.38736163734743501</v>
      </c>
      <c r="AH738" s="14">
        <v>0.37188360930020697</v>
      </c>
      <c r="AI738" s="14">
        <v>0.436971521418209</v>
      </c>
      <c r="AJ738" s="14">
        <v>0.412427731135728</v>
      </c>
      <c r="AK738" s="14">
        <v>0.17881414047623101</v>
      </c>
      <c r="AL738" s="14">
        <v>0.26763197509288</v>
      </c>
      <c r="AM738" s="14"/>
      <c r="AN738" s="14">
        <v>0.33617613907906302</v>
      </c>
      <c r="AO738" s="14">
        <v>0.32897675871211901</v>
      </c>
      <c r="AP738" s="14"/>
      <c r="AQ738" s="14">
        <v>0.293394349485877</v>
      </c>
      <c r="AR738" s="14">
        <v>0.339880114259347</v>
      </c>
      <c r="AS738" s="14"/>
      <c r="AT738" s="14">
        <v>0.43980248890531498</v>
      </c>
      <c r="AU738" s="14">
        <v>0.31124616896781598</v>
      </c>
      <c r="AV738" s="14">
        <v>0.30684417848582102</v>
      </c>
      <c r="AW738" s="14"/>
      <c r="AX738" s="14">
        <v>0.25676288741222097</v>
      </c>
    </row>
    <row r="739" spans="2:50" x14ac:dyDescent="0.3">
      <c r="B739" t="s">
        <v>294</v>
      </c>
      <c r="C739" s="14">
        <v>0.32221977190738299</v>
      </c>
      <c r="D739" s="14">
        <v>0.31501415112827202</v>
      </c>
      <c r="E739" s="14">
        <v>0.33161314907667999</v>
      </c>
      <c r="F739" s="14"/>
      <c r="G739" s="14">
        <v>0.238400919288871</v>
      </c>
      <c r="H739" s="14">
        <v>0.29543170243594402</v>
      </c>
      <c r="I739" s="14">
        <v>0.27370217267844599</v>
      </c>
      <c r="J739" s="14">
        <v>0.31410777305348803</v>
      </c>
      <c r="K739" s="14">
        <v>0.34994526572019602</v>
      </c>
      <c r="L739" s="14">
        <v>0.41455634772928301</v>
      </c>
      <c r="M739" s="14"/>
      <c r="N739" s="14">
        <v>0.31190625495131802</v>
      </c>
      <c r="O739" s="14">
        <v>0.31614900251350497</v>
      </c>
      <c r="P739" s="14">
        <v>0.351976989531045</v>
      </c>
      <c r="Q739" s="14">
        <v>0.31015285454653102</v>
      </c>
      <c r="R739" s="14"/>
      <c r="S739" s="14">
        <v>0.31928121766795597</v>
      </c>
      <c r="T739" s="14">
        <v>0.34732140658931099</v>
      </c>
      <c r="U739" s="14">
        <v>0.325961568897214</v>
      </c>
      <c r="V739" s="14"/>
      <c r="W739" s="14">
        <v>0.36341639486766197</v>
      </c>
      <c r="X739" s="14">
        <v>0.32947532440238902</v>
      </c>
      <c r="Y739" s="14">
        <v>0.231739802094303</v>
      </c>
      <c r="Z739" s="14"/>
      <c r="AA739" s="14">
        <v>0.25075009209881699</v>
      </c>
      <c r="AB739" s="14">
        <v>0.26717452149354998</v>
      </c>
      <c r="AC739" s="14">
        <v>0.31261026961981397</v>
      </c>
      <c r="AD739" s="14">
        <v>0.31382401119686198</v>
      </c>
      <c r="AE739" s="14">
        <v>0.33593287658995802</v>
      </c>
      <c r="AF739" s="14">
        <v>0.317773255408698</v>
      </c>
      <c r="AG739" s="14">
        <v>0.38784833394287299</v>
      </c>
      <c r="AH739" s="14">
        <v>0.31806359669034201</v>
      </c>
      <c r="AI739" s="14">
        <v>0.32857405199156198</v>
      </c>
      <c r="AJ739" s="14">
        <v>0.36779099395086801</v>
      </c>
      <c r="AK739" s="14">
        <v>0.25106941910465702</v>
      </c>
      <c r="AL739" s="14">
        <v>0.123594474648633</v>
      </c>
      <c r="AM739" s="14"/>
      <c r="AN739" s="14">
        <v>0.33371259160567601</v>
      </c>
      <c r="AO739" s="14">
        <v>0.317471450622826</v>
      </c>
      <c r="AP739" s="14"/>
      <c r="AQ739" s="14">
        <v>0.36089481794807099</v>
      </c>
      <c r="AR739" s="14">
        <v>0.313190641490324</v>
      </c>
      <c r="AS739" s="14"/>
      <c r="AT739" s="14">
        <v>0.35776490056669502</v>
      </c>
      <c r="AU739" s="14">
        <v>0.303261959012945</v>
      </c>
      <c r="AV739" s="14">
        <v>0.34639753638813903</v>
      </c>
      <c r="AW739" s="14"/>
      <c r="AX739" s="14">
        <v>0.33293839935820002</v>
      </c>
    </row>
    <row r="740" spans="2:50" x14ac:dyDescent="0.3">
      <c r="B740" t="s">
        <v>295</v>
      </c>
      <c r="C740" s="14">
        <v>0.27039437428340402</v>
      </c>
      <c r="D740" s="14">
        <v>0.29828986056332502</v>
      </c>
      <c r="E740" s="14">
        <v>0.244831003561856</v>
      </c>
      <c r="F740" s="14"/>
      <c r="G740" s="14">
        <v>0.280859987063451</v>
      </c>
      <c r="H740" s="14">
        <v>0.17990333729570901</v>
      </c>
      <c r="I740" s="14">
        <v>0.23224122694777999</v>
      </c>
      <c r="J740" s="14">
        <v>0.24345680223399699</v>
      </c>
      <c r="K740" s="14">
        <v>0.31750588990816297</v>
      </c>
      <c r="L740" s="14">
        <v>0.35411700724732098</v>
      </c>
      <c r="M740" s="14"/>
      <c r="N740" s="14">
        <v>0.26941900775905703</v>
      </c>
      <c r="O740" s="14">
        <v>0.31155842502006997</v>
      </c>
      <c r="P740" s="14">
        <v>0.27978726484501099</v>
      </c>
      <c r="Q740" s="14">
        <v>0.242721174503335</v>
      </c>
      <c r="R740" s="14"/>
      <c r="S740" s="14">
        <v>0.26328858707733099</v>
      </c>
      <c r="T740" s="14">
        <v>0.31289405881586102</v>
      </c>
      <c r="U740" s="14">
        <v>0.23887575825049601</v>
      </c>
      <c r="V740" s="14"/>
      <c r="W740" s="14">
        <v>0.31869610534311499</v>
      </c>
      <c r="X740" s="14">
        <v>0.269695941394266</v>
      </c>
      <c r="Y740" s="14">
        <v>0.180698706329011</v>
      </c>
      <c r="Z740" s="14"/>
      <c r="AA740" s="14">
        <v>0.21647271515056499</v>
      </c>
      <c r="AB740" s="14">
        <v>0.21051704607272101</v>
      </c>
      <c r="AC740" s="14">
        <v>0.28695889298329103</v>
      </c>
      <c r="AD740" s="14">
        <v>0.218213399642739</v>
      </c>
      <c r="AE740" s="14">
        <v>0.29694811461996301</v>
      </c>
      <c r="AF740" s="14">
        <v>0.28835648870026298</v>
      </c>
      <c r="AG740" s="14">
        <v>0.32898821874030898</v>
      </c>
      <c r="AH740" s="14">
        <v>0.35028140768303301</v>
      </c>
      <c r="AI740" s="14">
        <v>0.27065671359020699</v>
      </c>
      <c r="AJ740" s="14">
        <v>0.26722643938683499</v>
      </c>
      <c r="AK740" s="14">
        <v>0.30884218592284401</v>
      </c>
      <c r="AL740" s="14">
        <v>0.123594474648633</v>
      </c>
      <c r="AM740" s="14"/>
      <c r="AN740" s="14">
        <v>0.26813852225347401</v>
      </c>
      <c r="AO740" s="14">
        <v>0.27132639188132401</v>
      </c>
      <c r="AP740" s="14"/>
      <c r="AQ740" s="14">
        <v>0.27442053479426698</v>
      </c>
      <c r="AR740" s="14">
        <v>0.269454421211484</v>
      </c>
      <c r="AS740" s="14"/>
      <c r="AT740" s="14">
        <v>0.26310093758876202</v>
      </c>
      <c r="AU740" s="14">
        <v>0.24298355988086201</v>
      </c>
      <c r="AV740" s="14">
        <v>0.32489091570054202</v>
      </c>
      <c r="AW740" s="14"/>
      <c r="AX740" s="14">
        <v>0.31928450828017002</v>
      </c>
    </row>
    <row r="741" spans="2:50" x14ac:dyDescent="0.3">
      <c r="B741" t="s">
        <v>296</v>
      </c>
      <c r="C741" s="14">
        <v>0.25805830669255803</v>
      </c>
      <c r="D741" s="14">
        <v>0.26943764116583502</v>
      </c>
      <c r="E741" s="14">
        <v>0.24828388714264801</v>
      </c>
      <c r="F741" s="14"/>
      <c r="G741" s="14">
        <v>0.21276815009901501</v>
      </c>
      <c r="H741" s="14">
        <v>0.22775220571635699</v>
      </c>
      <c r="I741" s="14">
        <v>0.26443070128739499</v>
      </c>
      <c r="J741" s="14">
        <v>0.21072510978220799</v>
      </c>
      <c r="K741" s="14">
        <v>0.30328115294713098</v>
      </c>
      <c r="L741" s="14">
        <v>0.30501563734810899</v>
      </c>
      <c r="M741" s="14"/>
      <c r="N741" s="14">
        <v>0.26890687549860398</v>
      </c>
      <c r="O741" s="14">
        <v>0.267946127747475</v>
      </c>
      <c r="P741" s="14">
        <v>0.240140249188976</v>
      </c>
      <c r="Q741" s="14">
        <v>0.25985501406650602</v>
      </c>
      <c r="R741" s="14"/>
      <c r="S741" s="14">
        <v>0.25886879310674099</v>
      </c>
      <c r="T741" s="14">
        <v>0.27766153860099702</v>
      </c>
      <c r="U741" s="14">
        <v>0.25749295202258299</v>
      </c>
      <c r="V741" s="14"/>
      <c r="W741" s="14">
        <v>0.27256736229579898</v>
      </c>
      <c r="X741" s="14">
        <v>0.28688365961780299</v>
      </c>
      <c r="Y741" s="14">
        <v>0.165004813850192</v>
      </c>
      <c r="Z741" s="14"/>
      <c r="AA741" s="14">
        <v>0.190093534670464</v>
      </c>
      <c r="AB741" s="14">
        <v>0.24515634093080499</v>
      </c>
      <c r="AC741" s="14">
        <v>0.20993016233453199</v>
      </c>
      <c r="AD741" s="14">
        <v>0.27240062872467502</v>
      </c>
      <c r="AE741" s="14">
        <v>0.24549758943152</v>
      </c>
      <c r="AF741" s="14">
        <v>0.26448468875054298</v>
      </c>
      <c r="AG741" s="14">
        <v>0.29265852269347298</v>
      </c>
      <c r="AH741" s="14">
        <v>0.25968677705950999</v>
      </c>
      <c r="AI741" s="14">
        <v>0.27550953733008698</v>
      </c>
      <c r="AJ741" s="14">
        <v>0.33437970924793198</v>
      </c>
      <c r="AK741" s="14">
        <v>0.28758516116740801</v>
      </c>
      <c r="AL741" s="14">
        <v>0.12487940004286301</v>
      </c>
      <c r="AM741" s="14"/>
      <c r="AN741" s="14">
        <v>0.28311007803494498</v>
      </c>
      <c r="AO741" s="14">
        <v>0.24770803041539899</v>
      </c>
      <c r="AP741" s="14"/>
      <c r="AQ741" s="14">
        <v>0.26351649719462999</v>
      </c>
      <c r="AR741" s="14">
        <v>0.256784029893184</v>
      </c>
      <c r="AS741" s="14"/>
      <c r="AT741" s="14">
        <v>0.31219225388604799</v>
      </c>
      <c r="AU741" s="14">
        <v>0.23549259533580699</v>
      </c>
      <c r="AV741" s="14">
        <v>0.27270575750499099</v>
      </c>
      <c r="AW741" s="14"/>
      <c r="AX741" s="14">
        <v>0.21457920773101199</v>
      </c>
    </row>
    <row r="742" spans="2:50" x14ac:dyDescent="0.3">
      <c r="B742" t="s">
        <v>297</v>
      </c>
      <c r="C742" s="14">
        <v>0.23298108189009101</v>
      </c>
      <c r="D742" s="14">
        <v>0.24287800656098099</v>
      </c>
      <c r="E742" s="14">
        <v>0.220864054586245</v>
      </c>
      <c r="F742" s="14"/>
      <c r="G742" s="14">
        <v>0.27405326437946198</v>
      </c>
      <c r="H742" s="14">
        <v>0.27379166694971602</v>
      </c>
      <c r="I742" s="14">
        <v>0.262907937632057</v>
      </c>
      <c r="J742" s="14">
        <v>0.24004618459542901</v>
      </c>
      <c r="K742" s="14">
        <v>0.17256913191166001</v>
      </c>
      <c r="L742" s="14">
        <v>0.193825073251045</v>
      </c>
      <c r="M742" s="14"/>
      <c r="N742" s="14">
        <v>0.25222530071031801</v>
      </c>
      <c r="O742" s="14">
        <v>0.21440609736489</v>
      </c>
      <c r="P742" s="14">
        <v>0.228170227676849</v>
      </c>
      <c r="Q742" s="14">
        <v>0.23705270379678001</v>
      </c>
      <c r="R742" s="14"/>
      <c r="S742" s="14">
        <v>0.261893379390709</v>
      </c>
      <c r="T742" s="14">
        <v>0.207024498594953</v>
      </c>
      <c r="U742" s="14">
        <v>0.22997473866270199</v>
      </c>
      <c r="V742" s="14"/>
      <c r="W742" s="14">
        <v>0.223366433194151</v>
      </c>
      <c r="X742" s="14">
        <v>0.249633985991074</v>
      </c>
      <c r="Y742" s="14">
        <v>0.23155070860728399</v>
      </c>
      <c r="Z742" s="14"/>
      <c r="AA742" s="14">
        <v>0.18386186993709899</v>
      </c>
      <c r="AB742" s="14">
        <v>0.27855467298188402</v>
      </c>
      <c r="AC742" s="14">
        <v>0.24937636246145001</v>
      </c>
      <c r="AD742" s="14">
        <v>0.22375657248706499</v>
      </c>
      <c r="AE742" s="14">
        <v>0.22644708666576099</v>
      </c>
      <c r="AF742" s="14">
        <v>0.23501622685753701</v>
      </c>
      <c r="AG742" s="14">
        <v>0.232931856868653</v>
      </c>
      <c r="AH742" s="14">
        <v>0.25256921754845402</v>
      </c>
      <c r="AI742" s="14">
        <v>0.19665180469170401</v>
      </c>
      <c r="AJ742" s="14">
        <v>0.214014395055074</v>
      </c>
      <c r="AK742" s="14">
        <v>0.28038807423074102</v>
      </c>
      <c r="AL742" s="14">
        <v>0.36575050269812198</v>
      </c>
      <c r="AM742" s="14"/>
      <c r="AN742" s="14">
        <v>0.21831099254863101</v>
      </c>
      <c r="AO742" s="14">
        <v>0.23904210949646201</v>
      </c>
      <c r="AP742" s="14"/>
      <c r="AQ742" s="14">
        <v>0.21904976173179999</v>
      </c>
      <c r="AR742" s="14">
        <v>0.23623350740649901</v>
      </c>
      <c r="AS742" s="14"/>
      <c r="AT742" s="14">
        <v>0.23839632593266</v>
      </c>
      <c r="AU742" s="14">
        <v>0.23187817966402199</v>
      </c>
      <c r="AV742" s="14">
        <v>0.23943436302217599</v>
      </c>
      <c r="AW742" s="14"/>
      <c r="AX742" s="14">
        <v>0.18598109233553001</v>
      </c>
    </row>
    <row r="743" spans="2:50" x14ac:dyDescent="0.3">
      <c r="B743" t="s">
        <v>298</v>
      </c>
      <c r="C743" s="14">
        <v>0.18223666206202699</v>
      </c>
      <c r="D743" s="14">
        <v>0.19016677619515099</v>
      </c>
      <c r="E743" s="14">
        <v>0.176163794587998</v>
      </c>
      <c r="F743" s="14"/>
      <c r="G743" s="14">
        <v>0.19017883014203901</v>
      </c>
      <c r="H743" s="14">
        <v>0.25750032814683299</v>
      </c>
      <c r="I743" s="14">
        <v>0.256616348517065</v>
      </c>
      <c r="J743" s="14">
        <v>0.18935929140744601</v>
      </c>
      <c r="K743" s="14">
        <v>0.123315301052891</v>
      </c>
      <c r="L743" s="14">
        <v>9.7177087195433096E-2</v>
      </c>
      <c r="M743" s="14"/>
      <c r="N743" s="14">
        <v>0.15532797351613201</v>
      </c>
      <c r="O743" s="14">
        <v>0.1736075610601</v>
      </c>
      <c r="P743" s="14">
        <v>0.20399148696486599</v>
      </c>
      <c r="Q743" s="14">
        <v>0.18469930566635201</v>
      </c>
      <c r="R743" s="14"/>
      <c r="S743" s="14">
        <v>0.19944131886236299</v>
      </c>
      <c r="T743" s="14">
        <v>0.183445192168042</v>
      </c>
      <c r="U743" s="14">
        <v>0.17008563026753101</v>
      </c>
      <c r="V743" s="14"/>
      <c r="W743" s="14">
        <v>0.20246445824953099</v>
      </c>
      <c r="X743" s="14">
        <v>0.168187352727734</v>
      </c>
      <c r="Y743" s="14">
        <v>0.18550964295585201</v>
      </c>
      <c r="Z743" s="14"/>
      <c r="AA743" s="14">
        <v>0.13507486150693301</v>
      </c>
      <c r="AB743" s="14">
        <v>0.16035735247973101</v>
      </c>
      <c r="AC743" s="14">
        <v>0.12654613341618801</v>
      </c>
      <c r="AD743" s="14">
        <v>0.16102382392911499</v>
      </c>
      <c r="AE743" s="14">
        <v>0.20183059117175201</v>
      </c>
      <c r="AF743" s="14">
        <v>0.21039432628565899</v>
      </c>
      <c r="AG743" s="14">
        <v>0.211633214647758</v>
      </c>
      <c r="AH743" s="14">
        <v>0.264876309963817</v>
      </c>
      <c r="AI743" s="14">
        <v>0.12868413536251699</v>
      </c>
      <c r="AJ743" s="14">
        <v>0.14113709433371899</v>
      </c>
      <c r="AK743" s="14">
        <v>0.3206044551085</v>
      </c>
      <c r="AL743" s="14">
        <v>0.50450381589538595</v>
      </c>
      <c r="AM743" s="14"/>
      <c r="AN743" s="14">
        <v>0.200369851796278</v>
      </c>
      <c r="AO743" s="14">
        <v>0.174744835597123</v>
      </c>
      <c r="AP743" s="14"/>
      <c r="AQ743" s="14">
        <v>0.164120744575323</v>
      </c>
      <c r="AR743" s="14">
        <v>0.186466029531688</v>
      </c>
      <c r="AS743" s="14"/>
      <c r="AT743" s="14">
        <v>0.17101697291526399</v>
      </c>
      <c r="AU743" s="14">
        <v>0.178841053717125</v>
      </c>
      <c r="AV743" s="14">
        <v>0.207966224891244</v>
      </c>
      <c r="AW743" s="14"/>
      <c r="AX743" s="14">
        <v>0.214956064329027</v>
      </c>
    </row>
    <row r="744" spans="2:50" x14ac:dyDescent="0.3">
      <c r="B744" t="s">
        <v>299</v>
      </c>
      <c r="C744" s="14">
        <v>0.17184506003283201</v>
      </c>
      <c r="D744" s="14">
        <v>0.17979284083599201</v>
      </c>
      <c r="E744" s="14">
        <v>0.16465136724200699</v>
      </c>
      <c r="F744" s="14"/>
      <c r="G744" s="14">
        <v>0.235751043303046</v>
      </c>
      <c r="H744" s="14">
        <v>0.187869647767199</v>
      </c>
      <c r="I744" s="14">
        <v>0.18256673100667301</v>
      </c>
      <c r="J744" s="14">
        <v>0.166306434477271</v>
      </c>
      <c r="K744" s="14">
        <v>0.15790880557949899</v>
      </c>
      <c r="L744" s="14">
        <v>0.12871047489007401</v>
      </c>
      <c r="M744" s="14"/>
      <c r="N744" s="14">
        <v>0.168822131961123</v>
      </c>
      <c r="O744" s="14">
        <v>0.149925394265009</v>
      </c>
      <c r="P744" s="14">
        <v>0.17205556032962199</v>
      </c>
      <c r="Q744" s="14">
        <v>0.18471718944259299</v>
      </c>
      <c r="R744" s="14"/>
      <c r="S744" s="14">
        <v>0.16861800262514601</v>
      </c>
      <c r="T744" s="14">
        <v>0.18237100049077401</v>
      </c>
      <c r="U744" s="14">
        <v>0.17273221491042101</v>
      </c>
      <c r="V744" s="14"/>
      <c r="W744" s="14">
        <v>0.17921089850938801</v>
      </c>
      <c r="X744" s="14">
        <v>0.158877728663156</v>
      </c>
      <c r="Y744" s="14">
        <v>0.20654365130600999</v>
      </c>
      <c r="Z744" s="14"/>
      <c r="AA744" s="14">
        <v>0.14054927434341299</v>
      </c>
      <c r="AB744" s="14">
        <v>0.200784735726111</v>
      </c>
      <c r="AC744" s="14">
        <v>0.15987355369518499</v>
      </c>
      <c r="AD744" s="14">
        <v>0.18558844287849199</v>
      </c>
      <c r="AE744" s="14">
        <v>0.17089926012301701</v>
      </c>
      <c r="AF744" s="14">
        <v>0.192641166776166</v>
      </c>
      <c r="AG744" s="14">
        <v>0.14657182695308599</v>
      </c>
      <c r="AH744" s="14">
        <v>0.16406331030704399</v>
      </c>
      <c r="AI744" s="14">
        <v>0.144586449443704</v>
      </c>
      <c r="AJ744" s="14">
        <v>0.17993917616480201</v>
      </c>
      <c r="AK744" s="14">
        <v>9.7360337103520697E-2</v>
      </c>
      <c r="AL744" s="14">
        <v>0.12183196820239001</v>
      </c>
      <c r="AM744" s="14"/>
      <c r="AN744" s="14">
        <v>0.15945870839533299</v>
      </c>
      <c r="AO744" s="14">
        <v>0.17696254892261901</v>
      </c>
      <c r="AP744" s="14"/>
      <c r="AQ744" s="14">
        <v>0.203208445831703</v>
      </c>
      <c r="AR744" s="14">
        <v>0.16452292005656499</v>
      </c>
      <c r="AS744" s="14"/>
      <c r="AT744" s="14">
        <v>0.162472538253146</v>
      </c>
      <c r="AU744" s="14">
        <v>0.17566092916300299</v>
      </c>
      <c r="AV744" s="14">
        <v>0.185491831912344</v>
      </c>
      <c r="AW744" s="14"/>
      <c r="AX744" s="14">
        <v>0.21488222567439899</v>
      </c>
    </row>
    <row r="745" spans="2:50" x14ac:dyDescent="0.3">
      <c r="B745" t="s">
        <v>300</v>
      </c>
      <c r="C745" s="14">
        <v>0.17005452597915699</v>
      </c>
      <c r="D745" s="14">
        <v>0.16007879158338501</v>
      </c>
      <c r="E745" s="14">
        <v>0.18086611740681499</v>
      </c>
      <c r="F745" s="14"/>
      <c r="G745" s="14">
        <v>0.21914497812061101</v>
      </c>
      <c r="H745" s="14">
        <v>0.221330453462178</v>
      </c>
      <c r="I745" s="14">
        <v>0.215935244494774</v>
      </c>
      <c r="J745" s="14">
        <v>0.1642954221299</v>
      </c>
      <c r="K745" s="14">
        <v>0.10194948006712801</v>
      </c>
      <c r="L745" s="14">
        <v>0.120862028210833</v>
      </c>
      <c r="M745" s="14"/>
      <c r="N745" s="14">
        <v>0.15268754670408299</v>
      </c>
      <c r="O745" s="14">
        <v>0.139158259844195</v>
      </c>
      <c r="P745" s="14">
        <v>0.184210053743985</v>
      </c>
      <c r="Q745" s="14">
        <v>0.184968667111824</v>
      </c>
      <c r="R745" s="14"/>
      <c r="S745" s="14">
        <v>0.17252814026037699</v>
      </c>
      <c r="T745" s="14">
        <v>0.17972695943452399</v>
      </c>
      <c r="U745" s="14">
        <v>0.156305456846517</v>
      </c>
      <c r="V745" s="14"/>
      <c r="W745" s="14">
        <v>0.17575747436904801</v>
      </c>
      <c r="X745" s="14">
        <v>0.16391692830566201</v>
      </c>
      <c r="Y745" s="14">
        <v>0.16327550925249301</v>
      </c>
      <c r="Z745" s="14"/>
      <c r="AA745" s="14">
        <v>0.15728033066614999</v>
      </c>
      <c r="AB745" s="14">
        <v>0.19404332926575801</v>
      </c>
      <c r="AC745" s="14">
        <v>0.16471278304825501</v>
      </c>
      <c r="AD745" s="14">
        <v>0.14300592102360399</v>
      </c>
      <c r="AE745" s="14">
        <v>0.18132716955587899</v>
      </c>
      <c r="AF745" s="14">
        <v>0.196807661281382</v>
      </c>
      <c r="AG745" s="14">
        <v>0.16942888892443</v>
      </c>
      <c r="AH745" s="14">
        <v>0.17426227663774199</v>
      </c>
      <c r="AI745" s="14">
        <v>0.21477650441680099</v>
      </c>
      <c r="AJ745" s="14">
        <v>0.12402977780496501</v>
      </c>
      <c r="AK745" s="14">
        <v>0.19427178217370999</v>
      </c>
      <c r="AL745" s="14">
        <v>0.116324797994345</v>
      </c>
      <c r="AM745" s="14"/>
      <c r="AN745" s="14">
        <v>0.17745764533323399</v>
      </c>
      <c r="AO745" s="14">
        <v>0.16699588674841101</v>
      </c>
      <c r="AP745" s="14"/>
      <c r="AQ745" s="14">
        <v>0.153998936192278</v>
      </c>
      <c r="AR745" s="14">
        <v>0.17380288645831399</v>
      </c>
      <c r="AS745" s="14"/>
      <c r="AT745" s="14">
        <v>0.17219147612595001</v>
      </c>
      <c r="AU745" s="14">
        <v>0.139417508291306</v>
      </c>
      <c r="AV745" s="14">
        <v>0.20409604416350899</v>
      </c>
      <c r="AW745" s="14"/>
      <c r="AX745" s="14">
        <v>0.146579318604282</v>
      </c>
    </row>
    <row r="746" spans="2:50" x14ac:dyDescent="0.3">
      <c r="B746" t="s">
        <v>301</v>
      </c>
      <c r="C746" s="14">
        <v>9.8279918807855193E-2</v>
      </c>
      <c r="D746" s="14">
        <v>9.5683616518072195E-2</v>
      </c>
      <c r="E746" s="14">
        <v>0.100505296316436</v>
      </c>
      <c r="F746" s="14"/>
      <c r="G746" s="14">
        <v>0.120533973889296</v>
      </c>
      <c r="H746" s="14">
        <v>0.111902908401237</v>
      </c>
      <c r="I746" s="14">
        <v>0.110375150222636</v>
      </c>
      <c r="J746" s="14">
        <v>8.4125339253812603E-2</v>
      </c>
      <c r="K746" s="14">
        <v>7.64414967037301E-2</v>
      </c>
      <c r="L746" s="14">
        <v>9.2523906170814602E-2</v>
      </c>
      <c r="M746" s="14"/>
      <c r="N746" s="14">
        <v>8.6286050053925797E-2</v>
      </c>
      <c r="O746" s="14">
        <v>0.113977165913593</v>
      </c>
      <c r="P746" s="14">
        <v>0.10749723302806</v>
      </c>
      <c r="Q746" s="14">
        <v>8.9359621321970797E-2</v>
      </c>
      <c r="R746" s="14"/>
      <c r="S746" s="14">
        <v>8.1696768738982198E-2</v>
      </c>
      <c r="T746" s="14">
        <v>0.13249779855636301</v>
      </c>
      <c r="U746" s="14">
        <v>8.1542287042916106E-2</v>
      </c>
      <c r="V746" s="14"/>
      <c r="W746" s="14">
        <v>0.13602875775008999</v>
      </c>
      <c r="X746" s="14">
        <v>7.5079454820365196E-2</v>
      </c>
      <c r="Y746" s="14">
        <v>7.8327793440230095E-2</v>
      </c>
      <c r="Z746" s="14"/>
      <c r="AA746" s="14">
        <v>0.147466730732317</v>
      </c>
      <c r="AB746" s="14">
        <v>6.1115211514873903E-2</v>
      </c>
      <c r="AC746" s="14">
        <v>0.10186897939697399</v>
      </c>
      <c r="AD746" s="14">
        <v>0.106626511735867</v>
      </c>
      <c r="AE746" s="14">
        <v>9.7682662139932305E-2</v>
      </c>
      <c r="AF746" s="14">
        <v>9.8050328221968699E-2</v>
      </c>
      <c r="AG746" s="14">
        <v>0.104696230193373</v>
      </c>
      <c r="AH746" s="14">
        <v>0.12943081793859601</v>
      </c>
      <c r="AI746" s="14">
        <v>3.0192839134512098E-2</v>
      </c>
      <c r="AJ746" s="14">
        <v>7.5899972724657899E-2</v>
      </c>
      <c r="AK746" s="14">
        <v>0</v>
      </c>
      <c r="AL746" s="14">
        <v>0.25071063009800598</v>
      </c>
      <c r="AM746" s="14"/>
      <c r="AN746" s="14">
        <v>0.10215418006249399</v>
      </c>
      <c r="AO746" s="14">
        <v>9.6679246591613505E-2</v>
      </c>
      <c r="AP746" s="14"/>
      <c r="AQ746" s="14">
        <v>8.1192053364929004E-2</v>
      </c>
      <c r="AR746" s="14">
        <v>0.102269275807482</v>
      </c>
      <c r="AS746" s="14"/>
      <c r="AT746" s="14">
        <v>6.1210270993536597E-2</v>
      </c>
      <c r="AU746" s="14">
        <v>9.6539147246701096E-2</v>
      </c>
      <c r="AV746" s="14">
        <v>0.11909085415847601</v>
      </c>
      <c r="AW746" s="14"/>
      <c r="AX746" s="14">
        <v>0.173315603486461</v>
      </c>
    </row>
    <row r="747" spans="2:50" x14ac:dyDescent="0.3">
      <c r="B747" t="s">
        <v>302</v>
      </c>
      <c r="C747" s="14">
        <v>2.25945678495321E-2</v>
      </c>
      <c r="D747" s="14">
        <v>2.5206624592227601E-2</v>
      </c>
      <c r="E747" s="14">
        <v>1.9664096086596899E-2</v>
      </c>
      <c r="F747" s="14"/>
      <c r="G747" s="14">
        <v>0</v>
      </c>
      <c r="H747" s="14">
        <v>2.64319021597497E-2</v>
      </c>
      <c r="I747" s="14">
        <v>1.9617922845810501E-2</v>
      </c>
      <c r="J747" s="14">
        <v>3.2609841555588097E-2</v>
      </c>
      <c r="K747" s="14">
        <v>3.1713906540221999E-2</v>
      </c>
      <c r="L747" s="14">
        <v>1.9787634764837501E-2</v>
      </c>
      <c r="M747" s="14"/>
      <c r="N747" s="14">
        <v>3.3541778579448803E-2</v>
      </c>
      <c r="O747" s="14">
        <v>2.4581520113233699E-2</v>
      </c>
      <c r="P747" s="14">
        <v>1.7647273852803701E-2</v>
      </c>
      <c r="Q747" s="14">
        <v>1.9761520957305399E-2</v>
      </c>
      <c r="R747" s="14"/>
      <c r="S747" s="14">
        <v>5.5231871384919702E-3</v>
      </c>
      <c r="T747" s="14">
        <v>2.2434237809524901E-2</v>
      </c>
      <c r="U747" s="14">
        <v>4.02907981651391E-2</v>
      </c>
      <c r="V747" s="14"/>
      <c r="W747" s="14">
        <v>1.7322431643484199E-2</v>
      </c>
      <c r="X747" s="14">
        <v>8.9954665263274093E-3</v>
      </c>
      <c r="Y747" s="14">
        <v>6.5889375754974902E-2</v>
      </c>
      <c r="Z747" s="14"/>
      <c r="AA747" s="14">
        <v>0.118694199161959</v>
      </c>
      <c r="AB747" s="14">
        <v>3.5651862368342002E-2</v>
      </c>
      <c r="AC747" s="14">
        <v>2.24393726305087E-2</v>
      </c>
      <c r="AD747" s="14">
        <v>2.2101606584486198E-2</v>
      </c>
      <c r="AE747" s="14">
        <v>2.5576803844345599E-2</v>
      </c>
      <c r="AF747" s="14">
        <v>1.6153283852837201E-2</v>
      </c>
      <c r="AG747" s="14">
        <v>6.2977008400582997E-3</v>
      </c>
      <c r="AH747" s="14">
        <v>1.14852930687273E-2</v>
      </c>
      <c r="AI747" s="14">
        <v>2.0957330590946101E-2</v>
      </c>
      <c r="AJ747" s="14">
        <v>0</v>
      </c>
      <c r="AK747" s="14">
        <v>0.12338977122774</v>
      </c>
      <c r="AL747" s="14">
        <v>0</v>
      </c>
      <c r="AM747" s="14"/>
      <c r="AN747" s="14">
        <v>2.5357623983909401E-2</v>
      </c>
      <c r="AO747" s="14">
        <v>2.1452996103197602E-2</v>
      </c>
      <c r="AP747" s="14"/>
      <c r="AQ747" s="14">
        <v>1.42300961805178E-2</v>
      </c>
      <c r="AR747" s="14">
        <v>2.4547349120687199E-2</v>
      </c>
      <c r="AS747" s="14"/>
      <c r="AT747" s="14">
        <v>3.7939275018957102E-3</v>
      </c>
      <c r="AU747" s="14">
        <v>3.9537075463672397E-2</v>
      </c>
      <c r="AV747" s="14">
        <v>1.1496194956811199E-2</v>
      </c>
      <c r="AW747" s="14"/>
      <c r="AX747" s="14">
        <v>2.2679898774541699E-2</v>
      </c>
    </row>
    <row r="748" spans="2:50" x14ac:dyDescent="0.3">
      <c r="B748" t="s">
        <v>105</v>
      </c>
      <c r="C748" s="14">
        <v>7.0308421373694904E-2</v>
      </c>
      <c r="D748" s="14">
        <v>4.6676604978715702E-2</v>
      </c>
      <c r="E748" s="14">
        <v>9.1566602214091103E-2</v>
      </c>
      <c r="F748" s="14"/>
      <c r="G748" s="14">
        <v>8.1129743591830894E-2</v>
      </c>
      <c r="H748" s="14">
        <v>5.8833806179419197E-2</v>
      </c>
      <c r="I748" s="14">
        <v>6.5751632601304996E-2</v>
      </c>
      <c r="J748" s="14">
        <v>9.2894928792398093E-2</v>
      </c>
      <c r="K748" s="14">
        <v>8.5430535463458496E-2</v>
      </c>
      <c r="L748" s="14">
        <v>4.8470871168350901E-2</v>
      </c>
      <c r="M748" s="14"/>
      <c r="N748" s="14">
        <v>5.6878542222407298E-2</v>
      </c>
      <c r="O748" s="14">
        <v>7.5798667155292904E-2</v>
      </c>
      <c r="P748" s="14">
        <v>4.7410503203109203E-2</v>
      </c>
      <c r="Q748" s="14">
        <v>8.9162261930316594E-2</v>
      </c>
      <c r="R748" s="14"/>
      <c r="S748" s="14">
        <v>5.0990775971765302E-2</v>
      </c>
      <c r="T748" s="14">
        <v>6.1829855295743197E-2</v>
      </c>
      <c r="U748" s="14">
        <v>6.0282757423686301E-2</v>
      </c>
      <c r="V748" s="14"/>
      <c r="W748" s="14">
        <v>4.6845269489393902E-2</v>
      </c>
      <c r="X748" s="14">
        <v>4.5380913999502497E-2</v>
      </c>
      <c r="Y748" s="14">
        <v>0.144878050813527</v>
      </c>
      <c r="Z748" s="14"/>
      <c r="AA748" s="14">
        <v>0.167992867642763</v>
      </c>
      <c r="AB748" s="14">
        <v>0.13226958923731899</v>
      </c>
      <c r="AC748" s="14">
        <v>0.108492545174757</v>
      </c>
      <c r="AD748" s="14">
        <v>6.8947106591996099E-2</v>
      </c>
      <c r="AE748" s="14">
        <v>5.4996546875442497E-2</v>
      </c>
      <c r="AF748" s="14">
        <v>6.8077040766001004E-2</v>
      </c>
      <c r="AG748" s="14">
        <v>1.1451171250361099E-2</v>
      </c>
      <c r="AH748" s="14">
        <v>1.04302130061261E-2</v>
      </c>
      <c r="AI748" s="14">
        <v>2.9626744944701699E-2</v>
      </c>
      <c r="AJ748" s="14">
        <v>2.2470950727537398E-2</v>
      </c>
      <c r="AK748" s="14">
        <v>0</v>
      </c>
      <c r="AL748" s="14">
        <v>0.121191079357974</v>
      </c>
      <c r="AM748" s="14"/>
      <c r="AN748" s="14">
        <v>5.4155003258684602E-2</v>
      </c>
      <c r="AO748" s="14">
        <v>7.6982294371566604E-2</v>
      </c>
      <c r="AP748" s="14"/>
      <c r="AQ748" s="14">
        <v>8.3627583034398795E-2</v>
      </c>
      <c r="AR748" s="14">
        <v>6.7198911237524597E-2</v>
      </c>
      <c r="AS748" s="14"/>
      <c r="AT748" s="14">
        <v>2.1290378579421398E-2</v>
      </c>
      <c r="AU748" s="14">
        <v>8.6124330472763397E-2</v>
      </c>
      <c r="AV748" s="14">
        <v>3.6293517588058599E-2</v>
      </c>
      <c r="AW748" s="14"/>
      <c r="AX748" s="14">
        <v>4.8680532188065402E-2</v>
      </c>
    </row>
    <row r="749" spans="2:50" x14ac:dyDescent="0.3"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</row>
    <row r="750" spans="2:50" x14ac:dyDescent="0.3">
      <c r="B750" s="6" t="s">
        <v>314</v>
      </c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</row>
    <row r="751" spans="2:50" x14ac:dyDescent="0.3">
      <c r="B751" s="24" t="s">
        <v>82</v>
      </c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</row>
    <row r="752" spans="2:50" x14ac:dyDescent="0.3">
      <c r="B752" t="s">
        <v>304</v>
      </c>
      <c r="C752" s="14">
        <v>0.19668547642631201</v>
      </c>
      <c r="D752" s="14">
        <v>0.192336679061861</v>
      </c>
      <c r="E752" s="14">
        <v>0.20133946112926901</v>
      </c>
      <c r="F752" s="14"/>
      <c r="G752" s="14">
        <v>0.21750137856794</v>
      </c>
      <c r="H752" s="14">
        <v>0.18685689743258399</v>
      </c>
      <c r="I752" s="14">
        <v>0.21159746382828401</v>
      </c>
      <c r="J752" s="14">
        <v>0.19124897757251699</v>
      </c>
      <c r="K752" s="14">
        <v>0.21043480209302201</v>
      </c>
      <c r="L752" s="14">
        <v>0.174998058147708</v>
      </c>
      <c r="M752" s="14"/>
      <c r="N752" s="14">
        <v>0.216115286369788</v>
      </c>
      <c r="O752" s="14">
        <v>0.21313132077071201</v>
      </c>
      <c r="P752" s="14">
        <v>0.18598042574815801</v>
      </c>
      <c r="Q752" s="14">
        <v>0.186120933189661</v>
      </c>
      <c r="R752" s="14"/>
      <c r="S752" s="14">
        <v>0.16226026725224299</v>
      </c>
      <c r="T752" s="14">
        <v>0.25028082822277598</v>
      </c>
      <c r="U752" s="14">
        <v>0.18487958816806299</v>
      </c>
      <c r="V752" s="14"/>
      <c r="W752" s="14">
        <v>0.26924664033962498</v>
      </c>
      <c r="X752" s="14">
        <v>0.148531326769891</v>
      </c>
      <c r="Y752" s="14">
        <v>0.166763854937378</v>
      </c>
      <c r="Z752" s="14"/>
      <c r="AA752" s="14">
        <v>0.14447163768524601</v>
      </c>
      <c r="AB752" s="14">
        <v>0.178522436961083</v>
      </c>
      <c r="AC752" s="14">
        <v>0.18462933957977701</v>
      </c>
      <c r="AD752" s="14">
        <v>0.15594549714693401</v>
      </c>
      <c r="AE752" s="14">
        <v>0.23614756201443099</v>
      </c>
      <c r="AF752" s="14">
        <v>0.236051739125239</v>
      </c>
      <c r="AG752" s="14">
        <v>0.20346185914669199</v>
      </c>
      <c r="AH752" s="14">
        <v>0.21942607559116301</v>
      </c>
      <c r="AI752" s="14">
        <v>0.168999203929321</v>
      </c>
      <c r="AJ752" s="14">
        <v>0.21084740952932299</v>
      </c>
      <c r="AK752" s="14">
        <v>0</v>
      </c>
      <c r="AL752" s="14">
        <v>0.49613707294902998</v>
      </c>
      <c r="AM752" s="14"/>
      <c r="AN752" s="14">
        <v>0.19793536660798799</v>
      </c>
      <c r="AO752" s="14">
        <v>0.196169077465151</v>
      </c>
      <c r="AP752" s="14"/>
      <c r="AQ752" s="14">
        <v>0.22096645292519099</v>
      </c>
      <c r="AR752" s="14">
        <v>0.191016805644867</v>
      </c>
      <c r="AS752" s="14"/>
      <c r="AT752" s="14">
        <v>0.124407977470533</v>
      </c>
      <c r="AU752" s="14">
        <v>0.184232947841971</v>
      </c>
      <c r="AV752" s="14">
        <v>0.26075745305553</v>
      </c>
      <c r="AW752" s="14"/>
      <c r="AX752" s="14">
        <v>0.30096736215710101</v>
      </c>
    </row>
    <row r="753" spans="2:50" x14ac:dyDescent="0.3">
      <c r="B753" t="s">
        <v>79</v>
      </c>
      <c r="C753" s="14">
        <v>0.187809009673193</v>
      </c>
      <c r="D753" s="14">
        <v>0.131530514226877</v>
      </c>
      <c r="E753" s="14">
        <v>0.23961668076016501</v>
      </c>
      <c r="F753" s="14"/>
      <c r="G753" s="14">
        <v>0.16709034849463</v>
      </c>
      <c r="H753" s="14">
        <v>0.13671750742923</v>
      </c>
      <c r="I753" s="14">
        <v>0.166027042123644</v>
      </c>
      <c r="J753" s="14">
        <v>0.19223551412671999</v>
      </c>
      <c r="K753" s="14">
        <v>0.211326821117476</v>
      </c>
      <c r="L753" s="14">
        <v>0.237970880295824</v>
      </c>
      <c r="M753" s="14"/>
      <c r="N753" s="14">
        <v>0.17622892295763401</v>
      </c>
      <c r="O753" s="14">
        <v>0.220378994652913</v>
      </c>
      <c r="P753" s="14">
        <v>0.165804871314052</v>
      </c>
      <c r="Q753" s="14">
        <v>0.19086313748751799</v>
      </c>
      <c r="R753" s="14"/>
      <c r="S753" s="14">
        <v>0.17233418401970799</v>
      </c>
      <c r="T753" s="14">
        <v>0.16697684950744801</v>
      </c>
      <c r="U753" s="14">
        <v>0.197170080801959</v>
      </c>
      <c r="V753" s="14"/>
      <c r="W753" s="14">
        <v>0.14764938818019299</v>
      </c>
      <c r="X753" s="14">
        <v>0.164564885379027</v>
      </c>
      <c r="Y753" s="14">
        <v>0.32096148941062602</v>
      </c>
      <c r="Z753" s="14"/>
      <c r="AA753" s="14">
        <v>0.28537722633367202</v>
      </c>
      <c r="AB753" s="14">
        <v>0.23202189005309301</v>
      </c>
      <c r="AC753" s="14">
        <v>0.273796965020767</v>
      </c>
      <c r="AD753" s="14">
        <v>0.21368148308440699</v>
      </c>
      <c r="AE753" s="14">
        <v>0.17843647954550501</v>
      </c>
      <c r="AF753" s="14">
        <v>0.17915851235289301</v>
      </c>
      <c r="AG753" s="14">
        <v>9.1002665425588505E-2</v>
      </c>
      <c r="AH753" s="14">
        <v>8.8264739761868105E-2</v>
      </c>
      <c r="AI753" s="14">
        <v>0.11727794956971201</v>
      </c>
      <c r="AJ753" s="14">
        <v>0.109137127698426</v>
      </c>
      <c r="AK753" s="14">
        <v>0.32134357973065097</v>
      </c>
      <c r="AL753" s="14">
        <v>0.263943654407992</v>
      </c>
      <c r="AM753" s="14"/>
      <c r="AN753" s="14">
        <v>0.15833579763578901</v>
      </c>
      <c r="AO753" s="14">
        <v>0.19998602834357501</v>
      </c>
      <c r="AP753" s="14"/>
      <c r="AQ753" s="14">
        <v>0.1939886562027</v>
      </c>
      <c r="AR753" s="14">
        <v>0.18636630073918101</v>
      </c>
      <c r="AS753" s="14"/>
      <c r="AT753" s="14">
        <v>0.16831724989076499</v>
      </c>
      <c r="AU753" s="14">
        <v>0.22321195796945301</v>
      </c>
      <c r="AV753" s="14">
        <v>0.11910873512643</v>
      </c>
      <c r="AW753" s="14"/>
      <c r="AX753" s="14">
        <v>0.16217590440344501</v>
      </c>
    </row>
    <row r="754" spans="2:50" x14ac:dyDescent="0.3">
      <c r="B754" t="s">
        <v>305</v>
      </c>
      <c r="C754" s="14">
        <v>0.18447091875697499</v>
      </c>
      <c r="D754" s="14">
        <v>0.18896459647619401</v>
      </c>
      <c r="E754" s="14">
        <v>0.181674789086014</v>
      </c>
      <c r="F754" s="14"/>
      <c r="G754" s="14">
        <v>0.179169954339993</v>
      </c>
      <c r="H754" s="14">
        <v>0.213074850251739</v>
      </c>
      <c r="I754" s="14">
        <v>0.181750183523362</v>
      </c>
      <c r="J754" s="14">
        <v>0.179524542276813</v>
      </c>
      <c r="K754" s="14">
        <v>0.17242808362213299</v>
      </c>
      <c r="L754" s="14">
        <v>0.17852079028065099</v>
      </c>
      <c r="M754" s="14"/>
      <c r="N754" s="14">
        <v>0.210303108449372</v>
      </c>
      <c r="O754" s="14">
        <v>0.167449821024305</v>
      </c>
      <c r="P754" s="14">
        <v>0.16067220141252</v>
      </c>
      <c r="Q754" s="14">
        <v>0.19746666890844899</v>
      </c>
      <c r="R754" s="14"/>
      <c r="S754" s="14">
        <v>0.20082082047972499</v>
      </c>
      <c r="T754" s="14">
        <v>0.179175479933076</v>
      </c>
      <c r="U754" s="14">
        <v>0.181273226530559</v>
      </c>
      <c r="V754" s="14"/>
      <c r="W754" s="14">
        <v>0.179571290187197</v>
      </c>
      <c r="X754" s="14">
        <v>0.19770559804702301</v>
      </c>
      <c r="Y754" s="14">
        <v>0.170710129430035</v>
      </c>
      <c r="Z754" s="14"/>
      <c r="AA754" s="14">
        <v>0.12287426390622699</v>
      </c>
      <c r="AB754" s="14">
        <v>0.18691163022944801</v>
      </c>
      <c r="AC754" s="14">
        <v>0.166351282123987</v>
      </c>
      <c r="AD754" s="14">
        <v>0.18187123576945299</v>
      </c>
      <c r="AE754" s="14">
        <v>0.19450674221548001</v>
      </c>
      <c r="AF754" s="14">
        <v>0.19274216059712099</v>
      </c>
      <c r="AG754" s="14">
        <v>0.19126418013810101</v>
      </c>
      <c r="AH754" s="14">
        <v>0.17007794587328801</v>
      </c>
      <c r="AI754" s="14">
        <v>0.20221481464615901</v>
      </c>
      <c r="AJ754" s="14">
        <v>0.273497283417651</v>
      </c>
      <c r="AK754" s="14">
        <v>0.27224343839106702</v>
      </c>
      <c r="AL754" s="14">
        <v>0.123594474648633</v>
      </c>
      <c r="AM754" s="14"/>
      <c r="AN754" s="14">
        <v>0.168294750057295</v>
      </c>
      <c r="AO754" s="14">
        <v>0.19115419128327099</v>
      </c>
      <c r="AP754" s="14"/>
      <c r="AQ754" s="14">
        <v>0.209603581938234</v>
      </c>
      <c r="AR754" s="14">
        <v>0.17860341200978699</v>
      </c>
      <c r="AS754" s="14"/>
      <c r="AT754" s="14">
        <v>0.18304781408572099</v>
      </c>
      <c r="AU754" s="14">
        <v>0.19755802730901001</v>
      </c>
      <c r="AV754" s="14">
        <v>0.190443321389419</v>
      </c>
      <c r="AW754" s="14"/>
      <c r="AX754" s="14">
        <v>0.16150224214126899</v>
      </c>
    </row>
    <row r="755" spans="2:50" x14ac:dyDescent="0.3">
      <c r="B755" t="s">
        <v>306</v>
      </c>
      <c r="C755" s="14">
        <v>0.17263209577213701</v>
      </c>
      <c r="D755" s="14">
        <v>0.180931121203005</v>
      </c>
      <c r="E755" s="14">
        <v>0.163828985110055</v>
      </c>
      <c r="F755" s="14"/>
      <c r="G755" s="14">
        <v>0.17406524213479899</v>
      </c>
      <c r="H755" s="14">
        <v>0.161091379564962</v>
      </c>
      <c r="I755" s="14">
        <v>0.16493868221317201</v>
      </c>
      <c r="J755" s="14">
        <v>0.15105146366064401</v>
      </c>
      <c r="K755" s="14">
        <v>0.18886525221229</v>
      </c>
      <c r="L755" s="14">
        <v>0.19116873557177499</v>
      </c>
      <c r="M755" s="14"/>
      <c r="N755" s="14">
        <v>0.197458778755884</v>
      </c>
      <c r="O755" s="14">
        <v>0.16230196062826299</v>
      </c>
      <c r="P755" s="14">
        <v>0.167200314461703</v>
      </c>
      <c r="Q755" s="14">
        <v>0.170147101469413</v>
      </c>
      <c r="R755" s="14"/>
      <c r="S755" s="14">
        <v>0.172972130240132</v>
      </c>
      <c r="T755" s="14">
        <v>0.19084887056350999</v>
      </c>
      <c r="U755" s="14">
        <v>0.15592438040521001</v>
      </c>
      <c r="V755" s="14"/>
      <c r="W755" s="14">
        <v>0.18106708494291399</v>
      </c>
      <c r="X755" s="14">
        <v>0.17492265704570101</v>
      </c>
      <c r="Y755" s="14">
        <v>0.14527569879746299</v>
      </c>
      <c r="Z755" s="14"/>
      <c r="AA755" s="14">
        <v>0.12077964479167699</v>
      </c>
      <c r="AB755" s="14">
        <v>0.201605985380264</v>
      </c>
      <c r="AC755" s="14">
        <v>0.164598996024264</v>
      </c>
      <c r="AD755" s="14">
        <v>0.17691506419307301</v>
      </c>
      <c r="AE755" s="14">
        <v>0.18081828720387599</v>
      </c>
      <c r="AF755" s="14">
        <v>0.17290702799861199</v>
      </c>
      <c r="AG755" s="14">
        <v>0.17656512128453999</v>
      </c>
      <c r="AH755" s="14">
        <v>0.15224048836634799</v>
      </c>
      <c r="AI755" s="14">
        <v>0.118515724251765</v>
      </c>
      <c r="AJ755" s="14">
        <v>0.23611568627785101</v>
      </c>
      <c r="AK755" s="14">
        <v>0</v>
      </c>
      <c r="AL755" s="14">
        <v>0.116324797994345</v>
      </c>
      <c r="AM755" s="14"/>
      <c r="AN755" s="14">
        <v>0.17776859546823101</v>
      </c>
      <c r="AO755" s="14">
        <v>0.170509922843704</v>
      </c>
      <c r="AP755" s="14"/>
      <c r="AQ755" s="14">
        <v>0.17863259121894201</v>
      </c>
      <c r="AR755" s="14">
        <v>0.17123121170081301</v>
      </c>
      <c r="AS755" s="14"/>
      <c r="AT755" s="14">
        <v>0.195399910945077</v>
      </c>
      <c r="AU755" s="14">
        <v>0.15779602628325701</v>
      </c>
      <c r="AV755" s="14">
        <v>0.179985719253791</v>
      </c>
      <c r="AW755" s="14"/>
      <c r="AX755" s="14">
        <v>0.13445295855088599</v>
      </c>
    </row>
    <row r="756" spans="2:50" x14ac:dyDescent="0.3">
      <c r="B756" t="s">
        <v>307</v>
      </c>
      <c r="C756" s="14">
        <v>0.16422988413012701</v>
      </c>
      <c r="D756" s="14">
        <v>0.18128944178349601</v>
      </c>
      <c r="E756" s="14">
        <v>0.14705186136905199</v>
      </c>
      <c r="F756" s="14"/>
      <c r="G756" s="14">
        <v>0.18445151700167001</v>
      </c>
      <c r="H756" s="14">
        <v>0.13475803407777201</v>
      </c>
      <c r="I756" s="14">
        <v>0.167177404310381</v>
      </c>
      <c r="J756" s="14">
        <v>0.15523437905892901</v>
      </c>
      <c r="K756" s="14">
        <v>0.198322898935229</v>
      </c>
      <c r="L756" s="14">
        <v>0.155545703525893</v>
      </c>
      <c r="M756" s="14"/>
      <c r="N756" s="14">
        <v>0.17367267878841999</v>
      </c>
      <c r="O756" s="14">
        <v>0.15090483685238901</v>
      </c>
      <c r="P756" s="14">
        <v>0.17342409991368399</v>
      </c>
      <c r="Q756" s="14">
        <v>0.160648179094838</v>
      </c>
      <c r="R756" s="14"/>
      <c r="S756" s="14">
        <v>0.14820947070552301</v>
      </c>
      <c r="T756" s="14">
        <v>0.18731339545116499</v>
      </c>
      <c r="U756" s="14">
        <v>0.174311965554347</v>
      </c>
      <c r="V756" s="14"/>
      <c r="W756" s="14">
        <v>0.19526532748710601</v>
      </c>
      <c r="X756" s="14">
        <v>0.14986861835153001</v>
      </c>
      <c r="Y756" s="14">
        <v>0.122630353707463</v>
      </c>
      <c r="Z756" s="14"/>
      <c r="AA756" s="14">
        <v>0.122659475440453</v>
      </c>
      <c r="AB756" s="14">
        <v>0.182301703244278</v>
      </c>
      <c r="AC756" s="14">
        <v>0.18001927704737899</v>
      </c>
      <c r="AD756" s="14">
        <v>0.15505564750581</v>
      </c>
      <c r="AE756" s="14">
        <v>0.15489185640554001</v>
      </c>
      <c r="AF756" s="14">
        <v>0.17997922019592399</v>
      </c>
      <c r="AG756" s="14">
        <v>0.15290451440938199</v>
      </c>
      <c r="AH756" s="14">
        <v>0.201270332443962</v>
      </c>
      <c r="AI756" s="14">
        <v>0.13484581190153899</v>
      </c>
      <c r="AJ756" s="14">
        <v>0.23174942867633799</v>
      </c>
      <c r="AK756" s="14">
        <v>0.19036595080997001</v>
      </c>
      <c r="AL756" s="14">
        <v>0</v>
      </c>
      <c r="AM756" s="14"/>
      <c r="AN756" s="14">
        <v>0.16168097336724199</v>
      </c>
      <c r="AO756" s="14">
        <v>0.16528298054559101</v>
      </c>
      <c r="AP756" s="14"/>
      <c r="AQ756" s="14">
        <v>0.16140077345266601</v>
      </c>
      <c r="AR756" s="14">
        <v>0.16489037227135001</v>
      </c>
      <c r="AS756" s="14"/>
      <c r="AT756" s="14">
        <v>0.13525605865006499</v>
      </c>
      <c r="AU756" s="14">
        <v>0.15986900240045601</v>
      </c>
      <c r="AV756" s="14">
        <v>0.19232431592329499</v>
      </c>
      <c r="AW756" s="14"/>
      <c r="AX756" s="14">
        <v>0.21139601349651099</v>
      </c>
    </row>
    <row r="757" spans="2:50" x14ac:dyDescent="0.3">
      <c r="B757" t="s">
        <v>308</v>
      </c>
      <c r="C757" s="14">
        <v>0.16333272298332899</v>
      </c>
      <c r="D757" s="14">
        <v>0.16375748432633599</v>
      </c>
      <c r="E757" s="14">
        <v>0.161005464138821</v>
      </c>
      <c r="F757" s="14"/>
      <c r="G757" s="14">
        <v>0.19393293760783101</v>
      </c>
      <c r="H757" s="14">
        <v>0.204045793004512</v>
      </c>
      <c r="I757" s="14">
        <v>0.17261326831686499</v>
      </c>
      <c r="J757" s="14">
        <v>0.15183689832352601</v>
      </c>
      <c r="K757" s="14">
        <v>0.13372601727473099</v>
      </c>
      <c r="L757" s="14">
        <v>0.13611636479513001</v>
      </c>
      <c r="M757" s="14"/>
      <c r="N757" s="14">
        <v>0.14447492853173199</v>
      </c>
      <c r="O757" s="14">
        <v>0.183810790374067</v>
      </c>
      <c r="P757" s="14">
        <v>0.16065702877400201</v>
      </c>
      <c r="Q757" s="14">
        <v>0.163131902411321</v>
      </c>
      <c r="R757" s="14"/>
      <c r="S757" s="14">
        <v>0.16692529547207499</v>
      </c>
      <c r="T757" s="14">
        <v>0.18748495417010699</v>
      </c>
      <c r="U757" s="14">
        <v>0.14017879850529</v>
      </c>
      <c r="V757" s="14"/>
      <c r="W757" s="14">
        <v>0.19809408588974001</v>
      </c>
      <c r="X757" s="14">
        <v>0.152923530077687</v>
      </c>
      <c r="Y757" s="14">
        <v>0.120048973518586</v>
      </c>
      <c r="Z757" s="14"/>
      <c r="AA757" s="14">
        <v>0.182950247657924</v>
      </c>
      <c r="AB757" s="14">
        <v>0.169469301351969</v>
      </c>
      <c r="AC757" s="14">
        <v>0.15809767753628901</v>
      </c>
      <c r="AD757" s="14">
        <v>0.154648609383438</v>
      </c>
      <c r="AE757" s="14">
        <v>0.155594947383912</v>
      </c>
      <c r="AF757" s="14">
        <v>0.15249846340842499</v>
      </c>
      <c r="AG757" s="14">
        <v>0.20571700556776201</v>
      </c>
      <c r="AH757" s="14">
        <v>0.147359256930647</v>
      </c>
      <c r="AI757" s="14">
        <v>0.13791076427586799</v>
      </c>
      <c r="AJ757" s="14">
        <v>0.155533251046439</v>
      </c>
      <c r="AK757" s="14">
        <v>0.19427178217370999</v>
      </c>
      <c r="AL757" s="14">
        <v>0.48663064088823199</v>
      </c>
      <c r="AM757" s="14"/>
      <c r="AN757" s="14">
        <v>0.17517256545207699</v>
      </c>
      <c r="AO757" s="14">
        <v>0.15844102734413701</v>
      </c>
      <c r="AP757" s="14"/>
      <c r="AQ757" s="14">
        <v>0.16533118752911699</v>
      </c>
      <c r="AR757" s="14">
        <v>0.16286615865141299</v>
      </c>
      <c r="AS757" s="14"/>
      <c r="AT757" s="14">
        <v>0.114205987175972</v>
      </c>
      <c r="AU757" s="14">
        <v>0.16032131272497699</v>
      </c>
      <c r="AV757" s="14">
        <v>0.21167289961218999</v>
      </c>
      <c r="AW757" s="14"/>
      <c r="AX757" s="14">
        <v>0.19760168821968299</v>
      </c>
    </row>
    <row r="758" spans="2:50" x14ac:dyDescent="0.3">
      <c r="B758" t="s">
        <v>309</v>
      </c>
      <c r="C758" s="14">
        <v>0.144610281265969</v>
      </c>
      <c r="D758" s="14">
        <v>0.158379688581987</v>
      </c>
      <c r="E758" s="14">
        <v>0.132700727938281</v>
      </c>
      <c r="F758" s="14"/>
      <c r="G758" s="14">
        <v>0.17348927627904001</v>
      </c>
      <c r="H758" s="14">
        <v>0.239519086128021</v>
      </c>
      <c r="I758" s="14">
        <v>0.154425794756613</v>
      </c>
      <c r="J758" s="14">
        <v>0.115585198367794</v>
      </c>
      <c r="K758" s="14">
        <v>0.10915031712037999</v>
      </c>
      <c r="L758" s="14">
        <v>8.9885560655371996E-2</v>
      </c>
      <c r="M758" s="14"/>
      <c r="N758" s="14">
        <v>0.15639248353771401</v>
      </c>
      <c r="O758" s="14">
        <v>0.120639579863482</v>
      </c>
      <c r="P758" s="14">
        <v>0.13694941578112599</v>
      </c>
      <c r="Q758" s="14">
        <v>0.156956037995505</v>
      </c>
      <c r="R758" s="14"/>
      <c r="S758" s="14">
        <v>0.14285399518077299</v>
      </c>
      <c r="T758" s="14">
        <v>0.14663805308837</v>
      </c>
      <c r="U758" s="14">
        <v>0.15373745445256601</v>
      </c>
      <c r="V758" s="14"/>
      <c r="W758" s="14">
        <v>0.15700598048627501</v>
      </c>
      <c r="X758" s="14">
        <v>0.149105213334223</v>
      </c>
      <c r="Y758" s="14">
        <v>0.119517865967885</v>
      </c>
      <c r="Z758" s="14"/>
      <c r="AA758" s="14">
        <v>0.19094308939764601</v>
      </c>
      <c r="AB758" s="14">
        <v>0.16759191369918</v>
      </c>
      <c r="AC758" s="14">
        <v>0.12912802476975199</v>
      </c>
      <c r="AD758" s="14">
        <v>0.12958160621445</v>
      </c>
      <c r="AE758" s="14">
        <v>0.119713875954743</v>
      </c>
      <c r="AF758" s="14">
        <v>0.17599351963246301</v>
      </c>
      <c r="AG758" s="14">
        <v>0.16947782462806499</v>
      </c>
      <c r="AH758" s="14">
        <v>0.13887794110882201</v>
      </c>
      <c r="AI758" s="14">
        <v>0.107108656457074</v>
      </c>
      <c r="AJ758" s="14">
        <v>0.13072056668662899</v>
      </c>
      <c r="AK758" s="14">
        <v>0.17878893265128701</v>
      </c>
      <c r="AL758" s="14">
        <v>0.37254259830039599</v>
      </c>
      <c r="AM758" s="14"/>
      <c r="AN758" s="14">
        <v>0.137572256509011</v>
      </c>
      <c r="AO758" s="14">
        <v>0.14751807966810199</v>
      </c>
      <c r="AP758" s="14"/>
      <c r="AQ758" s="14">
        <v>0.12961553623133501</v>
      </c>
      <c r="AR758" s="14">
        <v>0.14811097544344401</v>
      </c>
      <c r="AS758" s="14"/>
      <c r="AT758" s="14">
        <v>0.105635967586399</v>
      </c>
      <c r="AU758" s="14">
        <v>0.16077748919444301</v>
      </c>
      <c r="AV758" s="14">
        <v>0.165457266858094</v>
      </c>
      <c r="AW758" s="14"/>
      <c r="AX758" s="14">
        <v>0.13430361007528399</v>
      </c>
    </row>
    <row r="759" spans="2:50" x14ac:dyDescent="0.3">
      <c r="B759" t="s">
        <v>310</v>
      </c>
      <c r="C759" s="14">
        <v>0.140098361642082</v>
      </c>
      <c r="D759" s="14">
        <v>0.146588179124861</v>
      </c>
      <c r="E759" s="14">
        <v>0.133800207551214</v>
      </c>
      <c r="F759" s="14"/>
      <c r="G759" s="14">
        <v>0.17604245016772499</v>
      </c>
      <c r="H759" s="14">
        <v>0.17333363538086599</v>
      </c>
      <c r="I759" s="14">
        <v>0.167381441099305</v>
      </c>
      <c r="J759" s="14">
        <v>0.15780099538784501</v>
      </c>
      <c r="K759" s="14">
        <v>9.2621865951169197E-2</v>
      </c>
      <c r="L759" s="14">
        <v>9.4151436767911101E-2</v>
      </c>
      <c r="M759" s="14"/>
      <c r="N759" s="14">
        <v>0.10890359600266</v>
      </c>
      <c r="O759" s="14">
        <v>0.11118957202992601</v>
      </c>
      <c r="P759" s="14">
        <v>0.17539322469601001</v>
      </c>
      <c r="Q759" s="14">
        <v>0.14614967140662</v>
      </c>
      <c r="R759" s="14"/>
      <c r="S759" s="14">
        <v>0.14617062763848199</v>
      </c>
      <c r="T759" s="14">
        <v>0.14812729824343901</v>
      </c>
      <c r="U759" s="14">
        <v>0.134251057237052</v>
      </c>
      <c r="V759" s="14"/>
      <c r="W759" s="14">
        <v>0.156967600757177</v>
      </c>
      <c r="X759" s="14">
        <v>0.123803677698144</v>
      </c>
      <c r="Y759" s="14">
        <v>0.13923322766573001</v>
      </c>
      <c r="Z759" s="14"/>
      <c r="AA759" s="14">
        <v>0.15283362638511899</v>
      </c>
      <c r="AB759" s="14">
        <v>0.14646922075036001</v>
      </c>
      <c r="AC759" s="14">
        <v>0.21417677143546399</v>
      </c>
      <c r="AD759" s="14">
        <v>0.121549251578187</v>
      </c>
      <c r="AE759" s="14">
        <v>0.13229060064019699</v>
      </c>
      <c r="AF759" s="14">
        <v>0.124376704377229</v>
      </c>
      <c r="AG759" s="14">
        <v>0.16063120771370001</v>
      </c>
      <c r="AH759" s="14">
        <v>0.17568107668585001</v>
      </c>
      <c r="AI759" s="14">
        <v>8.1380155179653801E-2</v>
      </c>
      <c r="AJ759" s="14">
        <v>8.0701682889856005E-2</v>
      </c>
      <c r="AK759" s="14">
        <v>9.3005613706448997E-2</v>
      </c>
      <c r="AL759" s="14">
        <v>0</v>
      </c>
      <c r="AM759" s="14"/>
      <c r="AN759" s="14">
        <v>0.14417021420023701</v>
      </c>
      <c r="AO759" s="14">
        <v>0.138416053498647</v>
      </c>
      <c r="AP759" s="14"/>
      <c r="AQ759" s="14">
        <v>0.15551885543051799</v>
      </c>
      <c r="AR759" s="14">
        <v>0.13649827156423899</v>
      </c>
      <c r="AS759" s="14"/>
      <c r="AT759" s="14">
        <v>0.12371033663150099</v>
      </c>
      <c r="AU759" s="14">
        <v>0.128274893189044</v>
      </c>
      <c r="AV759" s="14">
        <v>0.167552546508168</v>
      </c>
      <c r="AW759" s="14"/>
      <c r="AX759" s="14">
        <v>0.20252067577525101</v>
      </c>
    </row>
    <row r="760" spans="2:50" x14ac:dyDescent="0.3">
      <c r="B760" t="s">
        <v>311</v>
      </c>
      <c r="C760" s="14">
        <v>0.111148218296798</v>
      </c>
      <c r="D760" s="14">
        <v>0.11657692426317801</v>
      </c>
      <c r="E760" s="14">
        <v>0.10688283955388</v>
      </c>
      <c r="F760" s="14"/>
      <c r="G760" s="14">
        <v>0.13964064841941201</v>
      </c>
      <c r="H760" s="14">
        <v>0.13741469936030701</v>
      </c>
      <c r="I760" s="14">
        <v>0.15862526728846199</v>
      </c>
      <c r="J760" s="14">
        <v>0.112933097293827</v>
      </c>
      <c r="K760" s="14">
        <v>7.3700391805739104E-2</v>
      </c>
      <c r="L760" s="14">
        <v>6.3937019065360298E-2</v>
      </c>
      <c r="M760" s="14"/>
      <c r="N760" s="14">
        <v>0.12259899062055001</v>
      </c>
      <c r="O760" s="14">
        <v>0.104835413023459</v>
      </c>
      <c r="P760" s="14">
        <v>9.6163250948443302E-2</v>
      </c>
      <c r="Q760" s="14">
        <v>0.11925403008721699</v>
      </c>
      <c r="R760" s="14"/>
      <c r="S760" s="14">
        <v>0.136825517197152</v>
      </c>
      <c r="T760" s="14">
        <v>0.10897937444707501</v>
      </c>
      <c r="U760" s="14">
        <v>7.5936733775351303E-2</v>
      </c>
      <c r="V760" s="14"/>
      <c r="W760" s="14">
        <v>0.1226876695591</v>
      </c>
      <c r="X760" s="14">
        <v>0.12545709962461599</v>
      </c>
      <c r="Y760" s="14">
        <v>5.42452638975277E-2</v>
      </c>
      <c r="Z760" s="14"/>
      <c r="AA760" s="14">
        <v>0.15636291708928801</v>
      </c>
      <c r="AB760" s="14">
        <v>0.14779036198488901</v>
      </c>
      <c r="AC760" s="14">
        <v>0.10217188753456199</v>
      </c>
      <c r="AD760" s="14">
        <v>9.0672482019493295E-2</v>
      </c>
      <c r="AE760" s="14">
        <v>8.9812289805257101E-2</v>
      </c>
      <c r="AF760" s="14">
        <v>0.122705999851941</v>
      </c>
      <c r="AG760" s="14">
        <v>0.149200206873561</v>
      </c>
      <c r="AH760" s="14">
        <v>0.106387550498713</v>
      </c>
      <c r="AI760" s="14">
        <v>4.7534223952825402E-2</v>
      </c>
      <c r="AJ760" s="14">
        <v>6.1024246677895098E-2</v>
      </c>
      <c r="AK760" s="14">
        <v>9.69114450701897E-2</v>
      </c>
      <c r="AL760" s="14">
        <v>0.36575050269812198</v>
      </c>
      <c r="AM760" s="14"/>
      <c r="AN760" s="14">
        <v>0.105422650127969</v>
      </c>
      <c r="AO760" s="14">
        <v>0.113513768084921</v>
      </c>
      <c r="AP760" s="14"/>
      <c r="AQ760" s="14">
        <v>8.6865385730447595E-2</v>
      </c>
      <c r="AR760" s="14">
        <v>0.116817322398355</v>
      </c>
      <c r="AS760" s="14"/>
      <c r="AT760" s="14">
        <v>8.3769146064477606E-2</v>
      </c>
      <c r="AU760" s="14">
        <v>0.10840381324727399</v>
      </c>
      <c r="AV760" s="14">
        <v>0.13997952044114301</v>
      </c>
      <c r="AW760" s="14"/>
      <c r="AX760" s="14">
        <v>0.131488728074</v>
      </c>
    </row>
    <row r="761" spans="2:50" x14ac:dyDescent="0.3">
      <c r="B761" t="s">
        <v>312</v>
      </c>
      <c r="C761" s="14">
        <v>9.11757607021422E-2</v>
      </c>
      <c r="D761" s="14">
        <v>0.11293690695284</v>
      </c>
      <c r="E761" s="14">
        <v>7.0006188839464301E-2</v>
      </c>
      <c r="F761" s="14"/>
      <c r="G761" s="14">
        <v>0.12910287120797501</v>
      </c>
      <c r="H761" s="14">
        <v>0.109309882316922</v>
      </c>
      <c r="I761" s="14">
        <v>0.101358336061339</v>
      </c>
      <c r="J761" s="14">
        <v>6.7015752653599006E-2</v>
      </c>
      <c r="K761" s="14">
        <v>6.7782774589428704E-2</v>
      </c>
      <c r="L761" s="14">
        <v>8.2944223708698903E-2</v>
      </c>
      <c r="M761" s="14"/>
      <c r="N761" s="14">
        <v>8.0455648578388397E-2</v>
      </c>
      <c r="O761" s="14">
        <v>8.5261857610060596E-2</v>
      </c>
      <c r="P761" s="14">
        <v>0.100013746478901</v>
      </c>
      <c r="Q761" s="14">
        <v>9.3351546827234899E-2</v>
      </c>
      <c r="R761" s="14"/>
      <c r="S761" s="14">
        <v>9.2826295739771497E-2</v>
      </c>
      <c r="T761" s="14">
        <v>0.10878659438801699</v>
      </c>
      <c r="U761" s="14">
        <v>7.6496803453408702E-2</v>
      </c>
      <c r="V761" s="14"/>
      <c r="W761" s="14">
        <v>0.12777498720915101</v>
      </c>
      <c r="X761" s="14">
        <v>8.1708722678200799E-2</v>
      </c>
      <c r="Y761" s="14">
        <v>4.5864374348029799E-2</v>
      </c>
      <c r="Z761" s="14"/>
      <c r="AA761" s="14">
        <v>5.8368952531865498E-2</v>
      </c>
      <c r="AB761" s="14">
        <v>7.23609305132175E-2</v>
      </c>
      <c r="AC761" s="14">
        <v>9.6672867176131397E-2</v>
      </c>
      <c r="AD761" s="14">
        <v>8.8749662392217807E-2</v>
      </c>
      <c r="AE761" s="14">
        <v>8.7037297360562899E-2</v>
      </c>
      <c r="AF761" s="14">
        <v>7.1734470081026597E-2</v>
      </c>
      <c r="AG761" s="14">
        <v>0.11639630084677</v>
      </c>
      <c r="AH761" s="14">
        <v>0.13785700213636701</v>
      </c>
      <c r="AI761" s="14">
        <v>3.2148418697426399E-2</v>
      </c>
      <c r="AJ761" s="14">
        <v>0.14219561189781901</v>
      </c>
      <c r="AK761" s="14">
        <v>0</v>
      </c>
      <c r="AL761" s="14">
        <v>0</v>
      </c>
      <c r="AM761" s="14"/>
      <c r="AN761" s="14">
        <v>8.41586889298271E-2</v>
      </c>
      <c r="AO761" s="14">
        <v>9.4074902264129304E-2</v>
      </c>
      <c r="AP761" s="14"/>
      <c r="AQ761" s="14">
        <v>7.7333122837042495E-2</v>
      </c>
      <c r="AR761" s="14">
        <v>9.4407482326173298E-2</v>
      </c>
      <c r="AS761" s="14"/>
      <c r="AT761" s="14">
        <v>7.3618232590568905E-2</v>
      </c>
      <c r="AU761" s="14">
        <v>6.5639103549820402E-2</v>
      </c>
      <c r="AV761" s="14">
        <v>0.13565675068736599</v>
      </c>
      <c r="AW761" s="14"/>
      <c r="AX761" s="14">
        <v>0.14119978150826201</v>
      </c>
    </row>
    <row r="762" spans="2:50" x14ac:dyDescent="0.3">
      <c r="B762" t="s">
        <v>313</v>
      </c>
      <c r="C762" s="14">
        <v>7.5685661565456905E-2</v>
      </c>
      <c r="D762" s="14">
        <v>9.1083678539648799E-2</v>
      </c>
      <c r="E762" s="14">
        <v>6.1684032456608702E-2</v>
      </c>
      <c r="F762" s="14"/>
      <c r="G762" s="14">
        <v>8.3877681383337593E-2</v>
      </c>
      <c r="H762" s="14">
        <v>0.100066052365891</v>
      </c>
      <c r="I762" s="14">
        <v>8.4458260799464099E-2</v>
      </c>
      <c r="J762" s="14">
        <v>7.3094550677218303E-2</v>
      </c>
      <c r="K762" s="14">
        <v>5.2680931245321298E-2</v>
      </c>
      <c r="L762" s="14">
        <v>6.35479295326217E-2</v>
      </c>
      <c r="M762" s="14"/>
      <c r="N762" s="14">
        <v>4.9427090957818803E-2</v>
      </c>
      <c r="O762" s="14">
        <v>5.4691113711235501E-2</v>
      </c>
      <c r="P762" s="14">
        <v>0.106516527404431</v>
      </c>
      <c r="Q762" s="14">
        <v>7.8254641139782893E-2</v>
      </c>
      <c r="R762" s="14"/>
      <c r="S762" s="14">
        <v>7.2821262496761505E-2</v>
      </c>
      <c r="T762" s="14">
        <v>9.1520095443369198E-2</v>
      </c>
      <c r="U762" s="14">
        <v>6.3952139638623395E-2</v>
      </c>
      <c r="V762" s="14"/>
      <c r="W762" s="14">
        <v>9.6435708589049804E-2</v>
      </c>
      <c r="X762" s="14">
        <v>6.1873280295090899E-2</v>
      </c>
      <c r="Y762" s="14">
        <v>6.3406713584425706E-2</v>
      </c>
      <c r="Z762" s="14"/>
      <c r="AA762" s="14">
        <v>4.7445832157574697E-2</v>
      </c>
      <c r="AB762" s="14">
        <v>9.9919074940390304E-2</v>
      </c>
      <c r="AC762" s="14">
        <v>5.3994773907953597E-2</v>
      </c>
      <c r="AD762" s="14">
        <v>7.0757469249802904E-2</v>
      </c>
      <c r="AE762" s="14">
        <v>6.8645089673583598E-2</v>
      </c>
      <c r="AF762" s="14">
        <v>8.3333263735342805E-2</v>
      </c>
      <c r="AG762" s="14">
        <v>9.2836780268497898E-2</v>
      </c>
      <c r="AH762" s="14">
        <v>7.9355693100561106E-2</v>
      </c>
      <c r="AI762" s="14">
        <v>8.0469912550602096E-2</v>
      </c>
      <c r="AJ762" s="14">
        <v>6.0467336828090398E-2</v>
      </c>
      <c r="AK762" s="14">
        <v>8.1877487581097599E-2</v>
      </c>
      <c r="AL762" s="14">
        <v>0</v>
      </c>
      <c r="AM762" s="14"/>
      <c r="AN762" s="14">
        <v>8.98237010246664E-2</v>
      </c>
      <c r="AO762" s="14">
        <v>6.9844453276420804E-2</v>
      </c>
      <c r="AP762" s="14"/>
      <c r="AQ762" s="14">
        <v>6.0846335379016597E-2</v>
      </c>
      <c r="AR762" s="14">
        <v>7.9150071440953096E-2</v>
      </c>
      <c r="AS762" s="14"/>
      <c r="AT762" s="14">
        <v>3.8936719693918799E-2</v>
      </c>
      <c r="AU762" s="14">
        <v>7.5210424681811702E-2</v>
      </c>
      <c r="AV762" s="14">
        <v>0.10480882318562899</v>
      </c>
      <c r="AW762" s="14"/>
      <c r="AX762" s="14">
        <v>9.0086022935158397E-2</v>
      </c>
    </row>
    <row r="763" spans="2:50" x14ac:dyDescent="0.3">
      <c r="B763" t="s">
        <v>302</v>
      </c>
      <c r="C763" s="14">
        <v>0.17641523882103499</v>
      </c>
      <c r="D763" s="14">
        <v>0.18921807120253201</v>
      </c>
      <c r="E763" s="14">
        <v>0.165042225245015</v>
      </c>
      <c r="F763" s="14"/>
      <c r="G763" s="14">
        <v>0.13429979516631901</v>
      </c>
      <c r="H763" s="14">
        <v>0.158382090222739</v>
      </c>
      <c r="I763" s="14">
        <v>0.15854799876904299</v>
      </c>
      <c r="J763" s="14">
        <v>0.17352221231219001</v>
      </c>
      <c r="K763" s="14">
        <v>0.20286497039718601</v>
      </c>
      <c r="L763" s="14">
        <v>0.210962829231716</v>
      </c>
      <c r="M763" s="14"/>
      <c r="N763" s="14">
        <v>0.17394146711435199</v>
      </c>
      <c r="O763" s="14">
        <v>0.17427112185747901</v>
      </c>
      <c r="P763" s="14">
        <v>0.19138382444059801</v>
      </c>
      <c r="Q763" s="14">
        <v>0.16859340099203099</v>
      </c>
      <c r="R763" s="14"/>
      <c r="S763" s="14">
        <v>0.20489026443411101</v>
      </c>
      <c r="T763" s="14">
        <v>0.125030902549148</v>
      </c>
      <c r="U763" s="14">
        <v>0.202266000166441</v>
      </c>
      <c r="V763" s="14"/>
      <c r="W763" s="14">
        <v>0.117627802873045</v>
      </c>
      <c r="X763" s="14">
        <v>0.23316736786230199</v>
      </c>
      <c r="Y763" s="14">
        <v>0.15832388879893</v>
      </c>
      <c r="Z763" s="14"/>
      <c r="AA763" s="14">
        <v>0.17119409498292101</v>
      </c>
      <c r="AB763" s="14">
        <v>0.11627121699673</v>
      </c>
      <c r="AC763" s="14">
        <v>0.120109914616154</v>
      </c>
      <c r="AD763" s="14">
        <v>0.178228677947358</v>
      </c>
      <c r="AE763" s="14">
        <v>0.199780281768905</v>
      </c>
      <c r="AF763" s="14">
        <v>0.144564728588608</v>
      </c>
      <c r="AG763" s="14">
        <v>0.196228037275472</v>
      </c>
      <c r="AH763" s="14">
        <v>0.21858160215137801</v>
      </c>
      <c r="AI763" s="14">
        <v>0.368899989783047</v>
      </c>
      <c r="AJ763" s="14">
        <v>0.19879653055254401</v>
      </c>
      <c r="AK763" s="14">
        <v>0.309501536808092</v>
      </c>
      <c r="AL763" s="14">
        <v>0</v>
      </c>
      <c r="AM763" s="14"/>
      <c r="AN763" s="14">
        <v>0.20153205226430901</v>
      </c>
      <c r="AO763" s="14">
        <v>0.166038090044338</v>
      </c>
      <c r="AP763" s="14"/>
      <c r="AQ763" s="14">
        <v>0.17065501358433899</v>
      </c>
      <c r="AR763" s="14">
        <v>0.17776002907258501</v>
      </c>
      <c r="AS763" s="14"/>
      <c r="AT763" s="14">
        <v>0.30173183850001101</v>
      </c>
      <c r="AU763" s="14">
        <v>0.163465114702537</v>
      </c>
      <c r="AV763" s="14">
        <v>0.116797874880549</v>
      </c>
      <c r="AW763" s="14"/>
      <c r="AX763" s="14">
        <v>0.11440186829356</v>
      </c>
    </row>
    <row r="764" spans="2:50" x14ac:dyDescent="0.3"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</row>
    <row r="765" spans="2:50" x14ac:dyDescent="0.3">
      <c r="B765" s="6" t="s">
        <v>94</v>
      </c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</row>
    <row r="766" spans="2:50" x14ac:dyDescent="0.3">
      <c r="B766" s="24" t="s">
        <v>82</v>
      </c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</row>
    <row r="767" spans="2:50" x14ac:dyDescent="0.3">
      <c r="B767" t="s">
        <v>315</v>
      </c>
      <c r="C767" s="14">
        <v>0.71708584756381699</v>
      </c>
      <c r="D767" s="14">
        <v>0.77288891561682305</v>
      </c>
      <c r="E767" s="14">
        <v>0.66781067374325798</v>
      </c>
      <c r="F767" s="14"/>
      <c r="G767" s="14">
        <v>0.62066329437733103</v>
      </c>
      <c r="H767" s="14">
        <v>0.654324191319548</v>
      </c>
      <c r="I767" s="14">
        <v>0.69526965303785604</v>
      </c>
      <c r="J767" s="14">
        <v>0.74131578240875895</v>
      </c>
      <c r="K767" s="14">
        <v>0.70474687959245896</v>
      </c>
      <c r="L767" s="14">
        <v>0.83331358902232999</v>
      </c>
      <c r="M767" s="14"/>
      <c r="N767" s="14">
        <v>0.71904009819284398</v>
      </c>
      <c r="O767" s="14">
        <v>0.749286289418161</v>
      </c>
      <c r="P767" s="14">
        <v>0.73789289977657302</v>
      </c>
      <c r="Q767" s="14">
        <v>0.68507185965448403</v>
      </c>
      <c r="R767" s="14"/>
      <c r="S767" s="14">
        <v>0.69567153422755501</v>
      </c>
      <c r="T767" s="14">
        <v>0.79400693704277403</v>
      </c>
      <c r="U767" s="14">
        <v>0.69752156544302102</v>
      </c>
      <c r="V767" s="14"/>
      <c r="W767" s="14">
        <v>0.81910044516277702</v>
      </c>
      <c r="X767" s="14">
        <v>0.70590919048923495</v>
      </c>
      <c r="Y767" s="14">
        <v>0.56345342362963502</v>
      </c>
      <c r="Z767" s="14"/>
      <c r="AA767" s="14">
        <v>0.33758811664219901</v>
      </c>
      <c r="AB767" s="14">
        <v>0.59884048250848498</v>
      </c>
      <c r="AC767" s="14">
        <v>0.62541897971969895</v>
      </c>
      <c r="AD767" s="14">
        <v>0.70683112497075196</v>
      </c>
      <c r="AE767" s="14">
        <v>0.75569358989325397</v>
      </c>
      <c r="AF767" s="14">
        <v>0.78603327227799102</v>
      </c>
      <c r="AG767" s="14">
        <v>0.79111787812006096</v>
      </c>
      <c r="AH767" s="14">
        <v>0.82940081050194703</v>
      </c>
      <c r="AI767" s="14">
        <v>0.76016189866446704</v>
      </c>
      <c r="AJ767" s="14">
        <v>0.83060257074196897</v>
      </c>
      <c r="AK767" s="14">
        <v>0.88900904984155105</v>
      </c>
      <c r="AL767" s="14">
        <v>0.63338247779100298</v>
      </c>
      <c r="AM767" s="14"/>
      <c r="AN767" s="14">
        <v>0.71615138065267903</v>
      </c>
      <c r="AO767" s="14">
        <v>0.71747192767647505</v>
      </c>
      <c r="AP767" s="14"/>
      <c r="AQ767" s="14">
        <v>0.71919153719694395</v>
      </c>
      <c r="AR767" s="14">
        <v>0.71659425031283197</v>
      </c>
      <c r="AS767" s="14"/>
      <c r="AT767" s="14">
        <v>0.67029890289081095</v>
      </c>
      <c r="AU767" s="14">
        <v>0.70795613734276097</v>
      </c>
      <c r="AV767" s="14">
        <v>0.819359175114731</v>
      </c>
      <c r="AW767" s="14"/>
      <c r="AX767" s="14">
        <v>0.74957351595840704</v>
      </c>
    </row>
    <row r="768" spans="2:50" x14ac:dyDescent="0.3">
      <c r="B768" t="s">
        <v>316</v>
      </c>
      <c r="C768" s="14">
        <v>0.121899135640409</v>
      </c>
      <c r="D768" s="14">
        <v>0.12355799222555899</v>
      </c>
      <c r="E768" s="14">
        <v>0.118766619831908</v>
      </c>
      <c r="F768" s="14"/>
      <c r="G768" s="14">
        <v>0.16790916594512001</v>
      </c>
      <c r="H768" s="14">
        <v>0.19076635771492501</v>
      </c>
      <c r="I768" s="14">
        <v>0.112753744758729</v>
      </c>
      <c r="J768" s="14">
        <v>0.10133799862296899</v>
      </c>
      <c r="K768" s="14">
        <v>0.10608485970269101</v>
      </c>
      <c r="L768" s="14">
        <v>7.2367666225642904E-2</v>
      </c>
      <c r="M768" s="14"/>
      <c r="N768" s="14">
        <v>0.12222247011850999</v>
      </c>
      <c r="O768" s="14">
        <v>0.10555857646099701</v>
      </c>
      <c r="P768" s="14">
        <v>0.118902256030606</v>
      </c>
      <c r="Q768" s="14">
        <v>0.13241978421439099</v>
      </c>
      <c r="R768" s="14"/>
      <c r="S768" s="14">
        <v>0.140645933338549</v>
      </c>
      <c r="T768" s="14">
        <v>0.107780876879787</v>
      </c>
      <c r="U768" s="14">
        <v>0.11186621357461</v>
      </c>
      <c r="V768" s="14"/>
      <c r="W768" s="14">
        <v>9.3543903037584697E-2</v>
      </c>
      <c r="X768" s="14">
        <v>0.14240016380157999</v>
      </c>
      <c r="Y768" s="14">
        <v>0.127778392573655</v>
      </c>
      <c r="Z768" s="14"/>
      <c r="AA768" s="14">
        <v>0.2151007054404</v>
      </c>
      <c r="AB768" s="14">
        <v>0.14190253832456401</v>
      </c>
      <c r="AC768" s="14">
        <v>0.15921538954789799</v>
      </c>
      <c r="AD768" s="14">
        <v>0.13355613562874799</v>
      </c>
      <c r="AE768" s="14">
        <v>0.111378564863748</v>
      </c>
      <c r="AF768" s="14">
        <v>7.0549753037955895E-2</v>
      </c>
      <c r="AG768" s="14">
        <v>0.12419707254884001</v>
      </c>
      <c r="AH768" s="14">
        <v>9.6997960597980395E-2</v>
      </c>
      <c r="AI768" s="14">
        <v>0.12479765810451</v>
      </c>
      <c r="AJ768" s="14">
        <v>6.6451401435027396E-2</v>
      </c>
      <c r="AK768" s="14">
        <v>0</v>
      </c>
      <c r="AL768" s="14">
        <v>0.245426442851023</v>
      </c>
      <c r="AM768" s="14"/>
      <c r="AN768" s="14">
        <v>0.114352974598029</v>
      </c>
      <c r="AO768" s="14">
        <v>0.12501687332662301</v>
      </c>
      <c r="AP768" s="14"/>
      <c r="AQ768" s="14">
        <v>0.11365462125840201</v>
      </c>
      <c r="AR768" s="14">
        <v>0.123823911515327</v>
      </c>
      <c r="AS768" s="14"/>
      <c r="AT768" s="14">
        <v>0.15044181897456299</v>
      </c>
      <c r="AU768" s="14">
        <v>0.11181059288383</v>
      </c>
      <c r="AV768" s="14">
        <v>0.106786402972635</v>
      </c>
      <c r="AW768" s="14"/>
      <c r="AX768" s="14">
        <v>0.107883198779486</v>
      </c>
    </row>
    <row r="769" spans="2:50" x14ac:dyDescent="0.3">
      <c r="B769" t="s">
        <v>79</v>
      </c>
      <c r="C769" s="14">
        <v>0.16101501679577301</v>
      </c>
      <c r="D769" s="14">
        <v>0.103553092157619</v>
      </c>
      <c r="E769" s="14">
        <v>0.21342270642483399</v>
      </c>
      <c r="F769" s="14"/>
      <c r="G769" s="14">
        <v>0.21142753967754899</v>
      </c>
      <c r="H769" s="14">
        <v>0.154909450965527</v>
      </c>
      <c r="I769" s="14">
        <v>0.191976602203416</v>
      </c>
      <c r="J769" s="14">
        <v>0.157346218968273</v>
      </c>
      <c r="K769" s="14">
        <v>0.18916826070484999</v>
      </c>
      <c r="L769" s="14">
        <v>9.4318744752026895E-2</v>
      </c>
      <c r="M769" s="14"/>
      <c r="N769" s="14">
        <v>0.15873743168864499</v>
      </c>
      <c r="O769" s="14">
        <v>0.14515513412084299</v>
      </c>
      <c r="P769" s="14">
        <v>0.14320484419282101</v>
      </c>
      <c r="Q769" s="14">
        <v>0.18250835613112501</v>
      </c>
      <c r="R769" s="14"/>
      <c r="S769" s="14">
        <v>0.16368253243389599</v>
      </c>
      <c r="T769" s="14">
        <v>9.8212186077439798E-2</v>
      </c>
      <c r="U769" s="14">
        <v>0.19061222098236899</v>
      </c>
      <c r="V769" s="14"/>
      <c r="W769" s="14">
        <v>8.7355651799638404E-2</v>
      </c>
      <c r="X769" s="14">
        <v>0.151690645709185</v>
      </c>
      <c r="Y769" s="14">
        <v>0.30876818379670901</v>
      </c>
      <c r="Z769" s="14"/>
      <c r="AA769" s="14">
        <v>0.44731117791740099</v>
      </c>
      <c r="AB769" s="14">
        <v>0.25925697916695101</v>
      </c>
      <c r="AC769" s="14">
        <v>0.215365630732404</v>
      </c>
      <c r="AD769" s="14">
        <v>0.1596127394005</v>
      </c>
      <c r="AE769" s="14">
        <v>0.132927845242998</v>
      </c>
      <c r="AF769" s="14">
        <v>0.14341697468405301</v>
      </c>
      <c r="AG769" s="14">
        <v>8.46850493310988E-2</v>
      </c>
      <c r="AH769" s="14">
        <v>7.3601228900072604E-2</v>
      </c>
      <c r="AI769" s="14">
        <v>0.115040443231023</v>
      </c>
      <c r="AJ769" s="14">
        <v>0.10294602782300399</v>
      </c>
      <c r="AK769" s="14">
        <v>0.11099095015844899</v>
      </c>
      <c r="AL769" s="14">
        <v>0.121191079357974</v>
      </c>
      <c r="AM769" s="14"/>
      <c r="AN769" s="14">
        <v>0.16949564474929199</v>
      </c>
      <c r="AO769" s="14">
        <v>0.157511198996902</v>
      </c>
      <c r="AP769" s="14"/>
      <c r="AQ769" s="14">
        <v>0.16715384154465401</v>
      </c>
      <c r="AR769" s="14">
        <v>0.15958183817184099</v>
      </c>
      <c r="AS769" s="14"/>
      <c r="AT769" s="14">
        <v>0.179259278134626</v>
      </c>
      <c r="AU769" s="14">
        <v>0.18023326977340901</v>
      </c>
      <c r="AV769" s="14">
        <v>7.3854421912634E-2</v>
      </c>
      <c r="AW769" s="14"/>
      <c r="AX769" s="14">
        <v>0.14254328526210799</v>
      </c>
    </row>
    <row r="770" spans="2:50" x14ac:dyDescent="0.3"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</row>
    <row r="771" spans="2:50" x14ac:dyDescent="0.3">
      <c r="B771" s="6" t="s">
        <v>325</v>
      </c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</row>
    <row r="772" spans="2:50" x14ac:dyDescent="0.3">
      <c r="B772" s="24" t="s">
        <v>82</v>
      </c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</row>
    <row r="773" spans="2:50" x14ac:dyDescent="0.3">
      <c r="B773" t="s">
        <v>317</v>
      </c>
      <c r="C773" s="14">
        <v>0.466654221599824</v>
      </c>
      <c r="D773" s="14">
        <v>0.45459240018160701</v>
      </c>
      <c r="E773" s="14">
        <v>0.47620080558009498</v>
      </c>
      <c r="F773" s="14"/>
      <c r="G773" s="14">
        <v>0.48100509124940299</v>
      </c>
      <c r="H773" s="14">
        <v>0.44984943042035502</v>
      </c>
      <c r="I773" s="14">
        <v>0.414027454120376</v>
      </c>
      <c r="J773" s="14">
        <v>0.41478452154382001</v>
      </c>
      <c r="K773" s="14">
        <v>0.50267608261623598</v>
      </c>
      <c r="L773" s="14">
        <v>0.52446270354331104</v>
      </c>
      <c r="M773" s="14"/>
      <c r="N773" s="14">
        <v>0.51257173956435598</v>
      </c>
      <c r="O773" s="14">
        <v>0.42468685606773199</v>
      </c>
      <c r="P773" s="14">
        <v>0.47361720734919599</v>
      </c>
      <c r="Q773" s="14">
        <v>0.46266255714388799</v>
      </c>
      <c r="R773" s="14"/>
      <c r="S773" s="14">
        <v>0.67203431563091298</v>
      </c>
      <c r="T773" s="14">
        <v>0.24567066946532001</v>
      </c>
      <c r="U773" s="14">
        <v>0.50880353617591401</v>
      </c>
      <c r="V773" s="14"/>
      <c r="W773" s="14">
        <v>0.24924170495848999</v>
      </c>
      <c r="X773" s="14">
        <v>0.71390995012969305</v>
      </c>
      <c r="Y773" s="14">
        <v>0.35389582710202999</v>
      </c>
      <c r="Z773" s="14"/>
      <c r="AA773" s="14">
        <v>0.33397633470278498</v>
      </c>
      <c r="AB773" s="14">
        <v>0.36739468663594899</v>
      </c>
      <c r="AC773" s="14">
        <v>0.51747714426984104</v>
      </c>
      <c r="AD773" s="14">
        <v>0.46775255219206702</v>
      </c>
      <c r="AE773" s="14">
        <v>0.456621630082577</v>
      </c>
      <c r="AF773" s="14">
        <v>0.47966191107462602</v>
      </c>
      <c r="AG773" s="14">
        <v>0.46802114767138497</v>
      </c>
      <c r="AH773" s="14">
        <v>0.520208190919354</v>
      </c>
      <c r="AI773" s="14">
        <v>0.55206881163787203</v>
      </c>
      <c r="AJ773" s="14">
        <v>0.67175895619050796</v>
      </c>
      <c r="AK773" s="14">
        <v>0.44129424316854299</v>
      </c>
      <c r="AL773" s="14">
        <v>0.50755124773585902</v>
      </c>
      <c r="AM773" s="14"/>
      <c r="AN773" s="14">
        <v>0.43860008810369999</v>
      </c>
      <c r="AO773" s="14">
        <v>0.47824494021339697</v>
      </c>
      <c r="AP773" s="14"/>
      <c r="AQ773" s="14">
        <v>0.470007217213124</v>
      </c>
      <c r="AR773" s="14">
        <v>0.46587142654772601</v>
      </c>
      <c r="AS773" s="14"/>
      <c r="AT773" s="14">
        <v>0.74276849020931401</v>
      </c>
      <c r="AU773" s="14">
        <v>0.52418691049455601</v>
      </c>
      <c r="AV773" s="14">
        <v>0.27694627791588899</v>
      </c>
      <c r="AW773" s="14"/>
      <c r="AX773" s="14">
        <v>0.35229287714015201</v>
      </c>
    </row>
    <row r="774" spans="2:50" x14ac:dyDescent="0.3">
      <c r="B774" t="s">
        <v>318</v>
      </c>
      <c r="C774" s="14">
        <v>0.29617778984857601</v>
      </c>
      <c r="D774" s="14">
        <v>0.28954751787926403</v>
      </c>
      <c r="E774" s="14">
        <v>0.30150788061502198</v>
      </c>
      <c r="F774" s="14"/>
      <c r="G774" s="14">
        <v>0.32049681929052498</v>
      </c>
      <c r="H774" s="14">
        <v>0.29374078244558699</v>
      </c>
      <c r="I774" s="14">
        <v>0.24661667061365999</v>
      </c>
      <c r="J774" s="14">
        <v>0.26441929388036201</v>
      </c>
      <c r="K774" s="14">
        <v>0.29340855728205001</v>
      </c>
      <c r="L774" s="14">
        <v>0.34890534520935401</v>
      </c>
      <c r="M774" s="14"/>
      <c r="N774" s="14">
        <v>0.32217282294466099</v>
      </c>
      <c r="O774" s="14">
        <v>0.29428168102523999</v>
      </c>
      <c r="P774" s="14">
        <v>0.31367210520450101</v>
      </c>
      <c r="Q774" s="14">
        <v>0.27319137415174299</v>
      </c>
      <c r="R774" s="14"/>
      <c r="S774" s="14">
        <v>0.39229619310292502</v>
      </c>
      <c r="T774" s="14">
        <v>0.20878917169501099</v>
      </c>
      <c r="U774" s="14">
        <v>0.29302974978019197</v>
      </c>
      <c r="V774" s="14"/>
      <c r="W774" s="14">
        <v>0.195094777562733</v>
      </c>
      <c r="X774" s="14">
        <v>0.42501794147340299</v>
      </c>
      <c r="Y774" s="14">
        <v>0.22500961471641001</v>
      </c>
      <c r="Z774" s="14"/>
      <c r="AA774" s="14">
        <v>0.19611291523510099</v>
      </c>
      <c r="AB774" s="14">
        <v>0.23538447555013001</v>
      </c>
      <c r="AC774" s="14">
        <v>0.306102051981407</v>
      </c>
      <c r="AD774" s="14">
        <v>0.33970989032417997</v>
      </c>
      <c r="AE774" s="14">
        <v>0.297233252615273</v>
      </c>
      <c r="AF774" s="14">
        <v>0.29454496090355903</v>
      </c>
      <c r="AG774" s="14">
        <v>0.27100716779560702</v>
      </c>
      <c r="AH774" s="14">
        <v>0.27193729559601698</v>
      </c>
      <c r="AI774" s="14">
        <v>0.40981969363436799</v>
      </c>
      <c r="AJ774" s="14">
        <v>0.38210710304751699</v>
      </c>
      <c r="AK774" s="14">
        <v>0.18271997183997199</v>
      </c>
      <c r="AL774" s="14">
        <v>0.50674057130189698</v>
      </c>
      <c r="AM774" s="14"/>
      <c r="AN774" s="14">
        <v>0.27486832659603599</v>
      </c>
      <c r="AO774" s="14">
        <v>0.30498191108085698</v>
      </c>
      <c r="AP774" s="14"/>
      <c r="AQ774" s="14">
        <v>0.30242738842409</v>
      </c>
      <c r="AR774" s="14">
        <v>0.29471874981192803</v>
      </c>
      <c r="AS774" s="14"/>
      <c r="AT774" s="14">
        <v>0.498999637248906</v>
      </c>
      <c r="AU774" s="14">
        <v>0.25107418576257701</v>
      </c>
      <c r="AV774" s="14">
        <v>0.23141949906825701</v>
      </c>
      <c r="AW774" s="14"/>
      <c r="AX774" s="14">
        <v>0.23297710312731801</v>
      </c>
    </row>
    <row r="775" spans="2:50" x14ac:dyDescent="0.3">
      <c r="B775" t="s">
        <v>319</v>
      </c>
      <c r="C775" s="14">
        <v>0.216151127589951</v>
      </c>
      <c r="D775" s="14">
        <v>0.22990064516449399</v>
      </c>
      <c r="E775" s="14">
        <v>0.204195989998529</v>
      </c>
      <c r="F775" s="14"/>
      <c r="G775" s="14">
        <v>0.24977761609928301</v>
      </c>
      <c r="H775" s="14">
        <v>0.18021324391566401</v>
      </c>
      <c r="I775" s="14">
        <v>0.16809395824918799</v>
      </c>
      <c r="J775" s="14">
        <v>0.24846104029619401</v>
      </c>
      <c r="K775" s="14">
        <v>0.21808345948538199</v>
      </c>
      <c r="L775" s="14">
        <v>0.238645397051578</v>
      </c>
      <c r="M775" s="14"/>
      <c r="N775" s="14">
        <v>0.22056173463133699</v>
      </c>
      <c r="O775" s="14">
        <v>0.233166064876346</v>
      </c>
      <c r="P775" s="14">
        <v>0.220246052211407</v>
      </c>
      <c r="Q775" s="14">
        <v>0.202315625460354</v>
      </c>
      <c r="R775" s="14"/>
      <c r="S775" s="14">
        <v>0.22076341293985399</v>
      </c>
      <c r="T775" s="14">
        <v>0.23962608715366601</v>
      </c>
      <c r="U775" s="14">
        <v>0.20692621104985801</v>
      </c>
      <c r="V775" s="14"/>
      <c r="W775" s="14">
        <v>0.23536016355477399</v>
      </c>
      <c r="X775" s="14">
        <v>0.21784366434703401</v>
      </c>
      <c r="Y775" s="14">
        <v>0.175843476189667</v>
      </c>
      <c r="Z775" s="14"/>
      <c r="AA775" s="14">
        <v>0.14795154333545499</v>
      </c>
      <c r="AB775" s="14">
        <v>0.22528424440926401</v>
      </c>
      <c r="AC775" s="14">
        <v>0.250697525854568</v>
      </c>
      <c r="AD775" s="14">
        <v>0.20087723716094799</v>
      </c>
      <c r="AE775" s="14">
        <v>0.21638047190373799</v>
      </c>
      <c r="AF775" s="14">
        <v>0.19215195694980999</v>
      </c>
      <c r="AG775" s="14">
        <v>0.26293296908083702</v>
      </c>
      <c r="AH775" s="14">
        <v>0.24998689071987201</v>
      </c>
      <c r="AI775" s="14">
        <v>8.2079907860052703E-2</v>
      </c>
      <c r="AJ775" s="14">
        <v>0.20525251465977501</v>
      </c>
      <c r="AK775" s="14">
        <v>0.27224343839106702</v>
      </c>
      <c r="AL775" s="14">
        <v>0.24942570470377701</v>
      </c>
      <c r="AM775" s="14"/>
      <c r="AN775" s="14">
        <v>0.20338382133628499</v>
      </c>
      <c r="AO775" s="14">
        <v>0.22142600996192</v>
      </c>
      <c r="AP775" s="14"/>
      <c r="AQ775" s="14">
        <v>0.21942334219227599</v>
      </c>
      <c r="AR775" s="14">
        <v>0.215387191785818</v>
      </c>
      <c r="AS775" s="14"/>
      <c r="AT775" s="14">
        <v>0.234475866475756</v>
      </c>
      <c r="AU775" s="14">
        <v>0.2152024232084</v>
      </c>
      <c r="AV775" s="14">
        <v>0.22583393894142001</v>
      </c>
      <c r="AW775" s="14"/>
      <c r="AX775" s="14">
        <v>0.22209421381515199</v>
      </c>
    </row>
    <row r="776" spans="2:50" x14ac:dyDescent="0.3">
      <c r="B776" t="s">
        <v>320</v>
      </c>
      <c r="C776" s="14">
        <v>0.183117946139185</v>
      </c>
      <c r="D776" s="14">
        <v>0.219258765907348</v>
      </c>
      <c r="E776" s="14">
        <v>0.15029809969667199</v>
      </c>
      <c r="F776" s="14"/>
      <c r="G776" s="14">
        <v>0.22301421737234201</v>
      </c>
      <c r="H776" s="14">
        <v>0.21635142475189101</v>
      </c>
      <c r="I776" s="14">
        <v>0.19824417177863099</v>
      </c>
      <c r="J776" s="14">
        <v>0.18061288239227599</v>
      </c>
      <c r="K776" s="14">
        <v>0.178091059581553</v>
      </c>
      <c r="L776" s="14">
        <v>0.12639506812759599</v>
      </c>
      <c r="M776" s="14"/>
      <c r="N776" s="14">
        <v>0.18351758947156199</v>
      </c>
      <c r="O776" s="14">
        <v>0.18216568293326599</v>
      </c>
      <c r="P776" s="14">
        <v>0.180390826583332</v>
      </c>
      <c r="Q776" s="14">
        <v>0.185277526725588</v>
      </c>
      <c r="R776" s="14"/>
      <c r="S776" s="14">
        <v>0.15012534325876201</v>
      </c>
      <c r="T776" s="14">
        <v>0.24433227288617801</v>
      </c>
      <c r="U776" s="14">
        <v>0.155691635594633</v>
      </c>
      <c r="V776" s="14"/>
      <c r="W776" s="14">
        <v>0.26638188617432501</v>
      </c>
      <c r="X776" s="14">
        <v>0.13802610834923801</v>
      </c>
      <c r="Y776" s="14">
        <v>0.12009470584110001</v>
      </c>
      <c r="Z776" s="14"/>
      <c r="AA776" s="14">
        <v>0.100262058816651</v>
      </c>
      <c r="AB776" s="14">
        <v>0.20025785006346</v>
      </c>
      <c r="AC776" s="14">
        <v>0.18043085487037699</v>
      </c>
      <c r="AD776" s="14">
        <v>0.158757187555123</v>
      </c>
      <c r="AE776" s="14">
        <v>0.166852019901017</v>
      </c>
      <c r="AF776" s="14">
        <v>0.20758835637513601</v>
      </c>
      <c r="AG776" s="14">
        <v>0.23583370098573</v>
      </c>
      <c r="AH776" s="14">
        <v>0.17109242504007399</v>
      </c>
      <c r="AI776" s="14">
        <v>0.136046303496828</v>
      </c>
      <c r="AJ776" s="14">
        <v>0.174973100889908</v>
      </c>
      <c r="AK776" s="14">
        <v>0.28727739588015899</v>
      </c>
      <c r="AL776" s="14">
        <v>0.48663064088823199</v>
      </c>
      <c r="AM776" s="14"/>
      <c r="AN776" s="14">
        <v>0.17885670810865201</v>
      </c>
      <c r="AO776" s="14">
        <v>0.18487849992582001</v>
      </c>
      <c r="AP776" s="14"/>
      <c r="AQ776" s="14">
        <v>0.16558483745681399</v>
      </c>
      <c r="AR776" s="14">
        <v>0.18721125024910201</v>
      </c>
      <c r="AS776" s="14"/>
      <c r="AT776" s="14">
        <v>0.114482370665934</v>
      </c>
      <c r="AU776" s="14">
        <v>0.15558586160835799</v>
      </c>
      <c r="AV776" s="14">
        <v>0.26076509772041501</v>
      </c>
      <c r="AW776" s="14"/>
      <c r="AX776" s="14">
        <v>0.26309041057522897</v>
      </c>
    </row>
    <row r="777" spans="2:50" x14ac:dyDescent="0.3">
      <c r="B777" t="s">
        <v>321</v>
      </c>
      <c r="C777" s="14">
        <v>0.15780859243567399</v>
      </c>
      <c r="D777" s="14">
        <v>0.16688824494474699</v>
      </c>
      <c r="E777" s="14">
        <v>0.14817740081678801</v>
      </c>
      <c r="F777" s="14"/>
      <c r="G777" s="14">
        <v>0.149703374218773</v>
      </c>
      <c r="H777" s="14">
        <v>0.18836344553843501</v>
      </c>
      <c r="I777" s="14">
        <v>0.15680625214993599</v>
      </c>
      <c r="J777" s="14">
        <v>0.146765508024359</v>
      </c>
      <c r="K777" s="14">
        <v>0.141208814984225</v>
      </c>
      <c r="L777" s="14">
        <v>0.15865215877765301</v>
      </c>
      <c r="M777" s="14"/>
      <c r="N777" s="14">
        <v>0.15818154349791</v>
      </c>
      <c r="O777" s="14">
        <v>0.124246201168469</v>
      </c>
      <c r="P777" s="14">
        <v>0.16971476122562201</v>
      </c>
      <c r="Q777" s="14">
        <v>0.16734916736724501</v>
      </c>
      <c r="R777" s="14"/>
      <c r="S777" s="14">
        <v>0.13197929518383</v>
      </c>
      <c r="T777" s="14">
        <v>0.20446329821687001</v>
      </c>
      <c r="U777" s="14">
        <v>0.13191160615027001</v>
      </c>
      <c r="V777" s="14"/>
      <c r="W777" s="14">
        <v>0.21977327645244199</v>
      </c>
      <c r="X777" s="14">
        <v>0.121879667322618</v>
      </c>
      <c r="Y777" s="14">
        <v>0.11532308121644801</v>
      </c>
      <c r="Z777" s="14"/>
      <c r="AA777" s="14">
        <v>0.10934597440697499</v>
      </c>
      <c r="AB777" s="14">
        <v>0.162745066341248</v>
      </c>
      <c r="AC777" s="14">
        <v>0.139732147692924</v>
      </c>
      <c r="AD777" s="14">
        <v>0.15137310821237801</v>
      </c>
      <c r="AE777" s="14">
        <v>0.15909806339277599</v>
      </c>
      <c r="AF777" s="14">
        <v>0.18627877851337901</v>
      </c>
      <c r="AG777" s="14">
        <v>0.17244659693435699</v>
      </c>
      <c r="AH777" s="14">
        <v>0.14970512011421699</v>
      </c>
      <c r="AI777" s="14">
        <v>0.12670331286119299</v>
      </c>
      <c r="AJ777" s="14">
        <v>0.21732466051320101</v>
      </c>
      <c r="AK777" s="14">
        <v>0</v>
      </c>
      <c r="AL777" s="14">
        <v>0</v>
      </c>
      <c r="AM777" s="14"/>
      <c r="AN777" s="14">
        <v>0.15444176899706899</v>
      </c>
      <c r="AO777" s="14">
        <v>0.159199613944282</v>
      </c>
      <c r="AP777" s="14"/>
      <c r="AQ777" s="14">
        <v>0.154391979397762</v>
      </c>
      <c r="AR777" s="14">
        <v>0.15860623970082499</v>
      </c>
      <c r="AS777" s="14"/>
      <c r="AT777" s="14">
        <v>0.12431913099384399</v>
      </c>
      <c r="AU777" s="14">
        <v>0.116740179561866</v>
      </c>
      <c r="AV777" s="14">
        <v>0.22672646185524001</v>
      </c>
      <c r="AW777" s="14"/>
      <c r="AX777" s="14">
        <v>0.193085857358785</v>
      </c>
    </row>
    <row r="778" spans="2:50" x14ac:dyDescent="0.3">
      <c r="B778" t="s">
        <v>322</v>
      </c>
      <c r="C778" s="14">
        <v>0.14429608319966999</v>
      </c>
      <c r="D778" s="14">
        <v>0.148249365778932</v>
      </c>
      <c r="E778" s="14">
        <v>0.14066048407375301</v>
      </c>
      <c r="F778" s="14"/>
      <c r="G778" s="14">
        <v>0.18939533935425201</v>
      </c>
      <c r="H778" s="14">
        <v>0.16565860459527401</v>
      </c>
      <c r="I778" s="14">
        <v>0.17222727202135699</v>
      </c>
      <c r="J778" s="14">
        <v>0.14634638375314199</v>
      </c>
      <c r="K778" s="14">
        <v>8.9533339880420004E-2</v>
      </c>
      <c r="L778" s="14">
        <v>0.120242986089344</v>
      </c>
      <c r="M778" s="14"/>
      <c r="N778" s="14">
        <v>0.11557335090262599</v>
      </c>
      <c r="O778" s="14">
        <v>0.14652376341208101</v>
      </c>
      <c r="P778" s="14">
        <v>0.15028757607802201</v>
      </c>
      <c r="Q778" s="14">
        <v>0.15251427057138101</v>
      </c>
      <c r="R778" s="14"/>
      <c r="S778" s="14">
        <v>0.14577976747482199</v>
      </c>
      <c r="T778" s="14">
        <v>0.16346422664354601</v>
      </c>
      <c r="U778" s="14">
        <v>0.1270990114062</v>
      </c>
      <c r="V778" s="14"/>
      <c r="W778" s="14">
        <v>0.16532625365599399</v>
      </c>
      <c r="X778" s="14">
        <v>0.13897955401793599</v>
      </c>
      <c r="Y778" s="14">
        <v>0.11399297619580601</v>
      </c>
      <c r="Z778" s="14"/>
      <c r="AA778" s="14">
        <v>0.15706943212393201</v>
      </c>
      <c r="AB778" s="14">
        <v>0.218198471749072</v>
      </c>
      <c r="AC778" s="14">
        <v>0.12251528362646801</v>
      </c>
      <c r="AD778" s="14">
        <v>0.146210629341572</v>
      </c>
      <c r="AE778" s="14">
        <v>0.127498214135184</v>
      </c>
      <c r="AF778" s="14">
        <v>0.13448228465829501</v>
      </c>
      <c r="AG778" s="14">
        <v>0.14801211815085499</v>
      </c>
      <c r="AH778" s="14">
        <v>0.145926515887421</v>
      </c>
      <c r="AI778" s="14">
        <v>0.14363481995204</v>
      </c>
      <c r="AJ778" s="14">
        <v>0.114576921621777</v>
      </c>
      <c r="AK778" s="14">
        <v>0.17923782468461799</v>
      </c>
      <c r="AL778" s="14">
        <v>0.123594474648633</v>
      </c>
      <c r="AM778" s="14"/>
      <c r="AN778" s="14">
        <v>0.14268852503906401</v>
      </c>
      <c r="AO778" s="14">
        <v>0.144960254641541</v>
      </c>
      <c r="AP778" s="14"/>
      <c r="AQ778" s="14">
        <v>0.13357385968403501</v>
      </c>
      <c r="AR778" s="14">
        <v>0.146799308519213</v>
      </c>
      <c r="AS778" s="14"/>
      <c r="AT778" s="14">
        <v>0.110315714368522</v>
      </c>
      <c r="AU778" s="14">
        <v>0.12813036711356501</v>
      </c>
      <c r="AV778" s="14">
        <v>0.189545109950468</v>
      </c>
      <c r="AW778" s="14"/>
      <c r="AX778" s="14">
        <v>0.175695825037255</v>
      </c>
    </row>
    <row r="779" spans="2:50" x14ac:dyDescent="0.3">
      <c r="B779" t="s">
        <v>79</v>
      </c>
      <c r="C779" s="14">
        <v>0.14242997681546499</v>
      </c>
      <c r="D779" s="14">
        <v>0.101534518697669</v>
      </c>
      <c r="E779" s="14">
        <v>0.18063331191155599</v>
      </c>
      <c r="F779" s="14"/>
      <c r="G779" s="14">
        <v>0.141386514181748</v>
      </c>
      <c r="H779" s="14">
        <v>9.8551617781219999E-2</v>
      </c>
      <c r="I779" s="14">
        <v>0.131199613651104</v>
      </c>
      <c r="J779" s="14">
        <v>0.172290186930182</v>
      </c>
      <c r="K779" s="14">
        <v>0.16320789989905499</v>
      </c>
      <c r="L779" s="14">
        <v>0.15002739709808</v>
      </c>
      <c r="M779" s="14"/>
      <c r="N779" s="14">
        <v>0.12873524912786799</v>
      </c>
      <c r="O779" s="14">
        <v>0.16485757245698901</v>
      </c>
      <c r="P779" s="14">
        <v>0.11825352320174599</v>
      </c>
      <c r="Q779" s="14">
        <v>0.153308935296636</v>
      </c>
      <c r="R779" s="14"/>
      <c r="S779" s="14">
        <v>9.0364248468128294E-2</v>
      </c>
      <c r="T779" s="14">
        <v>0.15109867329333401</v>
      </c>
      <c r="U779" s="14">
        <v>0.15638808104901</v>
      </c>
      <c r="V779" s="14"/>
      <c r="W779" s="14">
        <v>0.13783423012510301</v>
      </c>
      <c r="X779" s="14">
        <v>6.8216505570500602E-2</v>
      </c>
      <c r="Y779" s="14">
        <v>0.30843133616409701</v>
      </c>
      <c r="Z779" s="14"/>
      <c r="AA779" s="14">
        <v>0.191231099278</v>
      </c>
      <c r="AB779" s="14">
        <v>0.21705344761363399</v>
      </c>
      <c r="AC779" s="14">
        <v>0.19626840664621101</v>
      </c>
      <c r="AD779" s="14">
        <v>0.162550781081364</v>
      </c>
      <c r="AE779" s="14">
        <v>0.140799778127183</v>
      </c>
      <c r="AF779" s="14">
        <v>0.12938718042255001</v>
      </c>
      <c r="AG779" s="14">
        <v>6.3031987823691807E-2</v>
      </c>
      <c r="AH779" s="14">
        <v>4.7051620207465103E-2</v>
      </c>
      <c r="AI779" s="14">
        <v>9.8591828874618204E-2</v>
      </c>
      <c r="AJ779" s="14">
        <v>1.5871262265703401E-2</v>
      </c>
      <c r="AK779" s="14">
        <v>0.36443397465774602</v>
      </c>
      <c r="AL779" s="14">
        <v>0.121191079357974</v>
      </c>
      <c r="AM779" s="14"/>
      <c r="AN779" s="14">
        <v>0.13407618781252301</v>
      </c>
      <c r="AO779" s="14">
        <v>0.14588139040853201</v>
      </c>
      <c r="AP779" s="14"/>
      <c r="AQ779" s="14">
        <v>0.15019676353136099</v>
      </c>
      <c r="AR779" s="14">
        <v>0.14061673191058399</v>
      </c>
      <c r="AS779" s="14"/>
      <c r="AT779" s="14">
        <v>5.9614088775674597E-2</v>
      </c>
      <c r="AU779" s="14">
        <v>0.17075112354723099</v>
      </c>
      <c r="AV779" s="14">
        <v>0.116277753067158</v>
      </c>
      <c r="AW779" s="14"/>
      <c r="AX779" s="14">
        <v>0.15517916456025299</v>
      </c>
    </row>
    <row r="780" spans="2:50" x14ac:dyDescent="0.3">
      <c r="B780" t="s">
        <v>323</v>
      </c>
      <c r="C780" s="14">
        <v>0.11684370684810901</v>
      </c>
      <c r="D780" s="14">
        <v>0.12616438681689099</v>
      </c>
      <c r="E780" s="14">
        <v>0.10893257234341</v>
      </c>
      <c r="F780" s="14"/>
      <c r="G780" s="14">
        <v>0.104132349671383</v>
      </c>
      <c r="H780" s="14">
        <v>0.115181628610772</v>
      </c>
      <c r="I780" s="14">
        <v>0.15518309977037401</v>
      </c>
      <c r="J780" s="14">
        <v>0.10096401252513799</v>
      </c>
      <c r="K780" s="14">
        <v>0.119777465771628</v>
      </c>
      <c r="L780" s="14">
        <v>0.105575140249103</v>
      </c>
      <c r="M780" s="14"/>
      <c r="N780" s="14">
        <v>0.106157546679908</v>
      </c>
      <c r="O780" s="14">
        <v>0.102260207835742</v>
      </c>
      <c r="P780" s="14">
        <v>0.126764707856827</v>
      </c>
      <c r="Q780" s="14">
        <v>0.122859506684056</v>
      </c>
      <c r="R780" s="14"/>
      <c r="S780" s="14">
        <v>0.111675450840877</v>
      </c>
      <c r="T780" s="14">
        <v>0.14300412623570499</v>
      </c>
      <c r="U780" s="14">
        <v>0.106246156599394</v>
      </c>
      <c r="V780" s="14"/>
      <c r="W780" s="14">
        <v>0.15397841995096401</v>
      </c>
      <c r="X780" s="14">
        <v>9.6693966727407099E-2</v>
      </c>
      <c r="Y780" s="14">
        <v>7.3761318254401298E-2</v>
      </c>
      <c r="Z780" s="14"/>
      <c r="AA780" s="14">
        <v>0.13199874393757499</v>
      </c>
      <c r="AB780" s="14">
        <v>0.15095939152540899</v>
      </c>
      <c r="AC780" s="14">
        <v>9.8169525855031303E-2</v>
      </c>
      <c r="AD780" s="14">
        <v>0.121159826949571</v>
      </c>
      <c r="AE780" s="14">
        <v>0.104236596222804</v>
      </c>
      <c r="AF780" s="14">
        <v>8.7917589197360799E-2</v>
      </c>
      <c r="AG780" s="14">
        <v>0.139494019492861</v>
      </c>
      <c r="AH780" s="14">
        <v>0.109202287192737</v>
      </c>
      <c r="AI780" s="14">
        <v>0.102466635172645</v>
      </c>
      <c r="AJ780" s="14">
        <v>0.13377733262309399</v>
      </c>
      <c r="AK780" s="14">
        <v>0</v>
      </c>
      <c r="AL780" s="14">
        <v>0.12183196820239001</v>
      </c>
      <c r="AM780" s="14"/>
      <c r="AN780" s="14">
        <v>0.119260470878776</v>
      </c>
      <c r="AO780" s="14">
        <v>0.115845207577449</v>
      </c>
      <c r="AP780" s="14"/>
      <c r="AQ780" s="14">
        <v>0.12387777969167101</v>
      </c>
      <c r="AR780" s="14">
        <v>0.115201522350105</v>
      </c>
      <c r="AS780" s="14"/>
      <c r="AT780" s="14">
        <v>6.49899937305249E-2</v>
      </c>
      <c r="AU780" s="14">
        <v>0.104507118083627</v>
      </c>
      <c r="AV780" s="14">
        <v>0.16978062239713501</v>
      </c>
      <c r="AW780" s="14"/>
      <c r="AX780" s="14">
        <v>0.131619964843538</v>
      </c>
    </row>
    <row r="781" spans="2:50" x14ac:dyDescent="0.3">
      <c r="B781" t="s">
        <v>324</v>
      </c>
      <c r="C781" s="14">
        <v>6.3246184369073505E-2</v>
      </c>
      <c r="D781" s="14">
        <v>7.1844330503652298E-2</v>
      </c>
      <c r="E781" s="14">
        <v>5.55944750521798E-2</v>
      </c>
      <c r="F781" s="14"/>
      <c r="G781" s="14">
        <v>0.105444858536842</v>
      </c>
      <c r="H781" s="14">
        <v>0.1098156544087</v>
      </c>
      <c r="I781" s="14">
        <v>7.6736726248758796E-2</v>
      </c>
      <c r="J781" s="14">
        <v>5.0759146480374898E-2</v>
      </c>
      <c r="K781" s="14">
        <v>3.6775904636906602E-2</v>
      </c>
      <c r="L781" s="14">
        <v>1.9509796797862002E-2</v>
      </c>
      <c r="M781" s="14"/>
      <c r="N781" s="14">
        <v>6.6518571424164896E-2</v>
      </c>
      <c r="O781" s="14">
        <v>5.0481894572841003E-2</v>
      </c>
      <c r="P781" s="14">
        <v>7.49877625720278E-2</v>
      </c>
      <c r="Q781" s="14">
        <v>6.0534917862132803E-2</v>
      </c>
      <c r="R781" s="14"/>
      <c r="S781" s="14">
        <v>6.1154274886995798E-2</v>
      </c>
      <c r="T781" s="14">
        <v>7.4397111206942299E-2</v>
      </c>
      <c r="U781" s="14">
        <v>5.1955442396953697E-2</v>
      </c>
      <c r="V781" s="14"/>
      <c r="W781" s="14">
        <v>7.8944536593269499E-2</v>
      </c>
      <c r="X781" s="14">
        <v>5.7830034562112498E-2</v>
      </c>
      <c r="Y781" s="14">
        <v>5.0435471425550098E-2</v>
      </c>
      <c r="Z781" s="14"/>
      <c r="AA781" s="14">
        <v>6.4904641389863807E-2</v>
      </c>
      <c r="AB781" s="14">
        <v>4.1220938058497497E-2</v>
      </c>
      <c r="AC781" s="14">
        <v>4.3938402089895003E-2</v>
      </c>
      <c r="AD781" s="14">
        <v>3.7937918460123198E-2</v>
      </c>
      <c r="AE781" s="14">
        <v>8.4939392306263503E-2</v>
      </c>
      <c r="AF781" s="14">
        <v>4.76000591834735E-2</v>
      </c>
      <c r="AG781" s="14">
        <v>9.2485620968158905E-2</v>
      </c>
      <c r="AH781" s="14">
        <v>0.102218975663233</v>
      </c>
      <c r="AI781" s="14">
        <v>9.6851635058545701E-2</v>
      </c>
      <c r="AJ781" s="14">
        <v>4.31907500037347E-2</v>
      </c>
      <c r="AK781" s="14">
        <v>0</v>
      </c>
      <c r="AL781" s="14">
        <v>0.12487940004286301</v>
      </c>
      <c r="AM781" s="14"/>
      <c r="AN781" s="14">
        <v>8.0154431535733095E-2</v>
      </c>
      <c r="AO781" s="14">
        <v>5.6260449622193398E-2</v>
      </c>
      <c r="AP781" s="14"/>
      <c r="AQ781" s="14">
        <v>5.1594643788446602E-2</v>
      </c>
      <c r="AR781" s="14">
        <v>6.5966369352213394E-2</v>
      </c>
      <c r="AS781" s="14"/>
      <c r="AT781" s="14">
        <v>4.7946997772626399E-2</v>
      </c>
      <c r="AU781" s="14">
        <v>4.8640089631269798E-2</v>
      </c>
      <c r="AV781" s="14">
        <v>9.0212544183427196E-2</v>
      </c>
      <c r="AW781" s="14"/>
      <c r="AX781" s="14">
        <v>6.0666455135492903E-2</v>
      </c>
    </row>
    <row r="782" spans="2:50" x14ac:dyDescent="0.3">
      <c r="B782" t="s">
        <v>302</v>
      </c>
      <c r="C782" s="14">
        <v>8.0351110203272194E-2</v>
      </c>
      <c r="D782" s="14">
        <v>8.5581284061458401E-2</v>
      </c>
      <c r="E782" s="14">
        <v>7.6029348060540194E-2</v>
      </c>
      <c r="F782" s="14"/>
      <c r="G782" s="14">
        <v>5.8305516397631797E-2</v>
      </c>
      <c r="H782" s="14">
        <v>7.8098117267111897E-2</v>
      </c>
      <c r="I782" s="14">
        <v>9.9536454828249896E-2</v>
      </c>
      <c r="J782" s="14">
        <v>8.0340665522552202E-2</v>
      </c>
      <c r="K782" s="14">
        <v>5.4970293190374997E-2</v>
      </c>
      <c r="L782" s="14">
        <v>9.9845099343572705E-2</v>
      </c>
      <c r="M782" s="14"/>
      <c r="N782" s="14">
        <v>6.6136348606869899E-2</v>
      </c>
      <c r="O782" s="14">
        <v>8.4337578489146206E-2</v>
      </c>
      <c r="P782" s="14">
        <v>7.6682403472877594E-2</v>
      </c>
      <c r="Q782" s="14">
        <v>8.7374711753550396E-2</v>
      </c>
      <c r="R782" s="14"/>
      <c r="S782" s="14">
        <v>3.2130941715839703E-2</v>
      </c>
      <c r="T782" s="14">
        <v>0.12069223955762</v>
      </c>
      <c r="U782" s="14">
        <v>9.1373327521630798E-2</v>
      </c>
      <c r="V782" s="14"/>
      <c r="W782" s="14">
        <v>0.12148038627112399</v>
      </c>
      <c r="X782" s="14">
        <v>3.4569642792719797E-2</v>
      </c>
      <c r="Y782" s="14">
        <v>9.2436071135895997E-2</v>
      </c>
      <c r="Z782" s="14"/>
      <c r="AA782" s="14">
        <v>0.177349139921684</v>
      </c>
      <c r="AB782" s="14">
        <v>7.10983028163516E-2</v>
      </c>
      <c r="AC782" s="14">
        <v>5.8655313422701798E-2</v>
      </c>
      <c r="AD782" s="14">
        <v>6.0825392864286697E-2</v>
      </c>
      <c r="AE782" s="14">
        <v>9.1415548433651503E-2</v>
      </c>
      <c r="AF782" s="14">
        <v>6.70307095827994E-2</v>
      </c>
      <c r="AG782" s="14">
        <v>9.6866561265825504E-2</v>
      </c>
      <c r="AH782" s="14">
        <v>0.108895066635564</v>
      </c>
      <c r="AI782" s="14">
        <v>0.106462192093951</v>
      </c>
      <c r="AJ782" s="14">
        <v>8.8894972205148706E-2</v>
      </c>
      <c r="AK782" s="14">
        <v>0</v>
      </c>
      <c r="AL782" s="14">
        <v>0</v>
      </c>
      <c r="AM782" s="14"/>
      <c r="AN782" s="14">
        <v>8.8320163153693398E-2</v>
      </c>
      <c r="AO782" s="14">
        <v>7.7058652413486806E-2</v>
      </c>
      <c r="AP782" s="14"/>
      <c r="AQ782" s="14">
        <v>8.0478726058940395E-2</v>
      </c>
      <c r="AR782" s="14">
        <v>8.0321316826868702E-2</v>
      </c>
      <c r="AS782" s="14"/>
      <c r="AT782" s="14">
        <v>4.3671798423993401E-2</v>
      </c>
      <c r="AU782" s="14">
        <v>7.2454028381561397E-2</v>
      </c>
      <c r="AV782" s="14">
        <v>0.10718230191419401</v>
      </c>
      <c r="AW782" s="14"/>
      <c r="AX782" s="14">
        <v>7.0068556767637999E-2</v>
      </c>
    </row>
    <row r="783" spans="2:50" x14ac:dyDescent="0.3"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</row>
    <row r="784" spans="2:50" x14ac:dyDescent="0.3">
      <c r="B784" s="6" t="s">
        <v>94</v>
      </c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</row>
    <row r="785" spans="2:50" x14ac:dyDescent="0.3">
      <c r="B785" s="24" t="s">
        <v>82</v>
      </c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</row>
    <row r="786" spans="2:50" x14ac:dyDescent="0.3">
      <c r="B786" t="s">
        <v>326</v>
      </c>
      <c r="C786" s="14">
        <v>9.6840509296032898E-2</v>
      </c>
      <c r="D786" s="14">
        <v>8.8931763592939403E-2</v>
      </c>
      <c r="E786" s="14">
        <v>0.10188819825388799</v>
      </c>
      <c r="F786" s="14"/>
      <c r="G786" s="14">
        <v>0.13226308569396</v>
      </c>
      <c r="H786" s="14">
        <v>0.115379998472165</v>
      </c>
      <c r="I786" s="14">
        <v>9.7254002605741699E-2</v>
      </c>
      <c r="J786" s="14">
        <v>0.104707332569611</v>
      </c>
      <c r="K786" s="14">
        <v>9.3418452827673706E-2</v>
      </c>
      <c r="L786" s="14">
        <v>5.73800741998194E-2</v>
      </c>
      <c r="M786" s="14"/>
      <c r="N786" s="14">
        <v>8.2985033268324807E-2</v>
      </c>
      <c r="O786" s="14">
        <v>9.4171645579245206E-2</v>
      </c>
      <c r="P786" s="14">
        <v>0.119608262646519</v>
      </c>
      <c r="Q786" s="14">
        <v>8.9354306223076496E-2</v>
      </c>
      <c r="R786" s="14"/>
      <c r="S786" s="14">
        <v>0.11299037344478099</v>
      </c>
      <c r="T786" s="14">
        <v>7.8189409220712894E-2</v>
      </c>
      <c r="U786" s="14">
        <v>9.6589235172627103E-2</v>
      </c>
      <c r="V786" s="14"/>
      <c r="W786" s="14">
        <v>7.3871385178317303E-2</v>
      </c>
      <c r="X786" s="14">
        <v>0.12473025229042201</v>
      </c>
      <c r="Y786" s="14">
        <v>8.5269256808778698E-2</v>
      </c>
      <c r="Z786" s="14"/>
      <c r="AA786" s="14">
        <v>0.125571989880924</v>
      </c>
      <c r="AB786" s="14">
        <v>0.106515614216358</v>
      </c>
      <c r="AC786" s="14">
        <v>8.4993103281304397E-2</v>
      </c>
      <c r="AD786" s="14">
        <v>0.113510076409407</v>
      </c>
      <c r="AE786" s="14">
        <v>8.4635795696417604E-2</v>
      </c>
      <c r="AF786" s="14">
        <v>6.6556275784102795E-2</v>
      </c>
      <c r="AG786" s="14">
        <v>0.10459189868646</v>
      </c>
      <c r="AH786" s="14">
        <v>8.9950888410223195E-2</v>
      </c>
      <c r="AI786" s="14">
        <v>0.12691202162673801</v>
      </c>
      <c r="AJ786" s="14">
        <v>9.87395305498045E-2</v>
      </c>
      <c r="AK786" s="14">
        <v>8.1877487581097599E-2</v>
      </c>
      <c r="AL786" s="14">
        <v>0.123594474648633</v>
      </c>
      <c r="AM786" s="14"/>
      <c r="AN786" s="14">
        <v>0.119226677127896</v>
      </c>
      <c r="AO786" s="14">
        <v>8.7591541680933305E-2</v>
      </c>
      <c r="AP786" s="14"/>
      <c r="AQ786" s="14">
        <v>9.0996383730523198E-2</v>
      </c>
      <c r="AR786" s="14">
        <v>9.8204887035858598E-2</v>
      </c>
      <c r="AS786" s="14"/>
      <c r="AT786" s="14">
        <v>0.12715645009857601</v>
      </c>
      <c r="AU786" s="14">
        <v>8.6786807083314502E-2</v>
      </c>
      <c r="AV786" s="14">
        <v>9.1939282836347294E-2</v>
      </c>
      <c r="AW786" s="14"/>
      <c r="AX786" s="14">
        <v>0.101677827835728</v>
      </c>
    </row>
    <row r="787" spans="2:50" x14ac:dyDescent="0.3">
      <c r="B787" t="s">
        <v>327</v>
      </c>
      <c r="C787" s="14">
        <v>0.49512961521750498</v>
      </c>
      <c r="D787" s="14">
        <v>0.53401993287207195</v>
      </c>
      <c r="E787" s="14">
        <v>0.46013055857077401</v>
      </c>
      <c r="F787" s="14"/>
      <c r="G787" s="14">
        <v>0.45202596391484501</v>
      </c>
      <c r="H787" s="14">
        <v>0.47663888657833098</v>
      </c>
      <c r="I787" s="14">
        <v>0.45898808986190098</v>
      </c>
      <c r="J787" s="14">
        <v>0.46706747987241398</v>
      </c>
      <c r="K787" s="14">
        <v>0.50895971973382204</v>
      </c>
      <c r="L787" s="14">
        <v>0.57367020338531005</v>
      </c>
      <c r="M787" s="14"/>
      <c r="N787" s="14">
        <v>0.51684620330947695</v>
      </c>
      <c r="O787" s="14">
        <v>0.51617508181318195</v>
      </c>
      <c r="P787" s="14">
        <v>0.46743256665028299</v>
      </c>
      <c r="Q787" s="14">
        <v>0.49254230215893902</v>
      </c>
      <c r="R787" s="14"/>
      <c r="S787" s="14">
        <v>0.53221297316112404</v>
      </c>
      <c r="T787" s="14">
        <v>0.48622101572919402</v>
      </c>
      <c r="U787" s="14">
        <v>0.50291543570419595</v>
      </c>
      <c r="V787" s="14"/>
      <c r="W787" s="14">
        <v>0.494598211080998</v>
      </c>
      <c r="X787" s="14">
        <v>0.56083551048310498</v>
      </c>
      <c r="Y787" s="14">
        <v>0.34881561005230999</v>
      </c>
      <c r="Z787" s="14"/>
      <c r="AA787" s="14">
        <v>0.290607673786061</v>
      </c>
      <c r="AB787" s="14">
        <v>0.33200662702832801</v>
      </c>
      <c r="AC787" s="14">
        <v>0.44948428870482099</v>
      </c>
      <c r="AD787" s="14">
        <v>0.472541461717707</v>
      </c>
      <c r="AE787" s="14">
        <v>0.58539403549248004</v>
      </c>
      <c r="AF787" s="14">
        <v>0.50980514754818496</v>
      </c>
      <c r="AG787" s="14">
        <v>0.53307085425775802</v>
      </c>
      <c r="AH787" s="14">
        <v>0.62052673253415802</v>
      </c>
      <c r="AI787" s="14">
        <v>0.56367204921768499</v>
      </c>
      <c r="AJ787" s="14">
        <v>0.59900978264382698</v>
      </c>
      <c r="AK787" s="14">
        <v>0.39278236882335299</v>
      </c>
      <c r="AL787" s="14">
        <v>0.51529517335041397</v>
      </c>
      <c r="AM787" s="14"/>
      <c r="AN787" s="14">
        <v>0.48762229678146901</v>
      </c>
      <c r="AO787" s="14">
        <v>0.49823130486857198</v>
      </c>
      <c r="AP787" s="14"/>
      <c r="AQ787" s="14">
        <v>0.49854499021091903</v>
      </c>
      <c r="AR787" s="14">
        <v>0.49433225698795702</v>
      </c>
      <c r="AS787" s="14"/>
      <c r="AT787" s="14">
        <v>0.60034851943613599</v>
      </c>
      <c r="AU787" s="14">
        <v>0.47153201800209499</v>
      </c>
      <c r="AV787" s="14">
        <v>0.50671366711087795</v>
      </c>
      <c r="AW787" s="14"/>
      <c r="AX787" s="14">
        <v>0.54763437021860895</v>
      </c>
    </row>
    <row r="788" spans="2:50" x14ac:dyDescent="0.3">
      <c r="B788" t="s">
        <v>328</v>
      </c>
      <c r="C788" s="14">
        <v>0.196564415386143</v>
      </c>
      <c r="D788" s="14">
        <v>0.23160363183817401</v>
      </c>
      <c r="E788" s="14">
        <v>0.16426331781792</v>
      </c>
      <c r="F788" s="14"/>
      <c r="G788" s="14">
        <v>0.183838172226062</v>
      </c>
      <c r="H788" s="14">
        <v>0.20976591092288599</v>
      </c>
      <c r="I788" s="14">
        <v>0.220435260487125</v>
      </c>
      <c r="J788" s="14">
        <v>0.196251400756599</v>
      </c>
      <c r="K788" s="14">
        <v>0.166939366586902</v>
      </c>
      <c r="L788" s="14">
        <v>0.19758958884133901</v>
      </c>
      <c r="M788" s="14"/>
      <c r="N788" s="14">
        <v>0.20560195942373699</v>
      </c>
      <c r="O788" s="14">
        <v>0.15272073958215401</v>
      </c>
      <c r="P788" s="14">
        <v>0.229966181847025</v>
      </c>
      <c r="Q788" s="14">
        <v>0.19296470340449601</v>
      </c>
      <c r="R788" s="14"/>
      <c r="S788" s="14">
        <v>0.14875265497336801</v>
      </c>
      <c r="T788" s="14">
        <v>0.28207548320605402</v>
      </c>
      <c r="U788" s="14">
        <v>0.16128608202589101</v>
      </c>
      <c r="V788" s="14"/>
      <c r="W788" s="14">
        <v>0.283764761655797</v>
      </c>
      <c r="X788" s="14">
        <v>0.13406241678250799</v>
      </c>
      <c r="Y788" s="14">
        <v>0.16927631216592101</v>
      </c>
      <c r="Z788" s="14"/>
      <c r="AA788" s="14">
        <v>0.18828409450186501</v>
      </c>
      <c r="AB788" s="14">
        <v>0.175020053541524</v>
      </c>
      <c r="AC788" s="14">
        <v>0.12251878388307701</v>
      </c>
      <c r="AD788" s="14">
        <v>0.17892618026528001</v>
      </c>
      <c r="AE788" s="14">
        <v>0.18359199421421801</v>
      </c>
      <c r="AF788" s="14">
        <v>0.24201467629225101</v>
      </c>
      <c r="AG788" s="14">
        <v>0.25641615917260402</v>
      </c>
      <c r="AH788" s="14">
        <v>0.22560821219414401</v>
      </c>
      <c r="AI788" s="14">
        <v>0.20552830779627601</v>
      </c>
      <c r="AJ788" s="14">
        <v>0.17208475275021801</v>
      </c>
      <c r="AK788" s="14">
        <v>0.30894475866136001</v>
      </c>
      <c r="AL788" s="14">
        <v>0.23991927264297899</v>
      </c>
      <c r="AM788" s="14"/>
      <c r="AN788" s="14">
        <v>0.19535744490462401</v>
      </c>
      <c r="AO788" s="14">
        <v>0.19706308183856</v>
      </c>
      <c r="AP788" s="14"/>
      <c r="AQ788" s="14">
        <v>0.20346120620397001</v>
      </c>
      <c r="AR788" s="14">
        <v>0.19495428094214401</v>
      </c>
      <c r="AS788" s="14"/>
      <c r="AT788" s="14">
        <v>0.104591695328961</v>
      </c>
      <c r="AU788" s="14">
        <v>0.17361103503487799</v>
      </c>
      <c r="AV788" s="14">
        <v>0.27970488285719203</v>
      </c>
      <c r="AW788" s="14"/>
      <c r="AX788" s="14">
        <v>0.166707778769771</v>
      </c>
    </row>
    <row r="789" spans="2:50" x14ac:dyDescent="0.3">
      <c r="B789" t="s">
        <v>79</v>
      </c>
      <c r="C789" s="14">
        <v>0.211465460100319</v>
      </c>
      <c r="D789" s="14">
        <v>0.14544467169681499</v>
      </c>
      <c r="E789" s="14">
        <v>0.27371792535741901</v>
      </c>
      <c r="F789" s="14"/>
      <c r="G789" s="14">
        <v>0.23187277816513399</v>
      </c>
      <c r="H789" s="14">
        <v>0.19821520402661799</v>
      </c>
      <c r="I789" s="14">
        <v>0.223322647045232</v>
      </c>
      <c r="J789" s="14">
        <v>0.23197378680137601</v>
      </c>
      <c r="K789" s="14">
        <v>0.23068246085160199</v>
      </c>
      <c r="L789" s="14">
        <v>0.171360133573532</v>
      </c>
      <c r="M789" s="14"/>
      <c r="N789" s="14">
        <v>0.19456680399846099</v>
      </c>
      <c r="O789" s="14">
        <v>0.236932533025419</v>
      </c>
      <c r="P789" s="14">
        <v>0.18299298885617299</v>
      </c>
      <c r="Q789" s="14">
        <v>0.22513868821348801</v>
      </c>
      <c r="R789" s="14"/>
      <c r="S789" s="14">
        <v>0.20604399842072699</v>
      </c>
      <c r="T789" s="14">
        <v>0.153514091844038</v>
      </c>
      <c r="U789" s="14">
        <v>0.239209247097286</v>
      </c>
      <c r="V789" s="14"/>
      <c r="W789" s="14">
        <v>0.14776564208488799</v>
      </c>
      <c r="X789" s="14">
        <v>0.18037182044396499</v>
      </c>
      <c r="Y789" s="14">
        <v>0.39663882097299002</v>
      </c>
      <c r="Z789" s="14"/>
      <c r="AA789" s="14">
        <v>0.39553624183114899</v>
      </c>
      <c r="AB789" s="14">
        <v>0.38645770521379003</v>
      </c>
      <c r="AC789" s="14">
        <v>0.343003824130798</v>
      </c>
      <c r="AD789" s="14">
        <v>0.23502228160760599</v>
      </c>
      <c r="AE789" s="14">
        <v>0.14637817459688399</v>
      </c>
      <c r="AF789" s="14">
        <v>0.181623900375461</v>
      </c>
      <c r="AG789" s="14">
        <v>0.105921087883178</v>
      </c>
      <c r="AH789" s="14">
        <v>6.3914166861474803E-2</v>
      </c>
      <c r="AI789" s="14">
        <v>0.10388762135930101</v>
      </c>
      <c r="AJ789" s="14">
        <v>0.13016593405615001</v>
      </c>
      <c r="AK789" s="14">
        <v>0.216395384934189</v>
      </c>
      <c r="AL789" s="14">
        <v>0.121191079357974</v>
      </c>
      <c r="AM789" s="14"/>
      <c r="AN789" s="14">
        <v>0.19779358118601101</v>
      </c>
      <c r="AO789" s="14">
        <v>0.217114071611934</v>
      </c>
      <c r="AP789" s="14"/>
      <c r="AQ789" s="14">
        <v>0.206997419854588</v>
      </c>
      <c r="AR789" s="14">
        <v>0.21250857503404</v>
      </c>
      <c r="AS789" s="14"/>
      <c r="AT789" s="14">
        <v>0.16790333513632699</v>
      </c>
      <c r="AU789" s="14">
        <v>0.26807013987971201</v>
      </c>
      <c r="AV789" s="14">
        <v>0.121642167195584</v>
      </c>
      <c r="AW789" s="14"/>
      <c r="AX789" s="14">
        <v>0.18398002317589199</v>
      </c>
    </row>
    <row r="790" spans="2:50" x14ac:dyDescent="0.3"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</row>
    <row r="791" spans="2:50" x14ac:dyDescent="0.3">
      <c r="B791" s="6" t="s">
        <v>94</v>
      </c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</row>
    <row r="792" spans="2:50" x14ac:dyDescent="0.3">
      <c r="B792" s="24" t="s">
        <v>82</v>
      </c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</row>
    <row r="793" spans="2:50" x14ac:dyDescent="0.3">
      <c r="B793" t="s">
        <v>329</v>
      </c>
      <c r="C793" s="14">
        <v>0.43585813800450401</v>
      </c>
      <c r="D793" s="14">
        <v>0.51008187826731299</v>
      </c>
      <c r="E793" s="14">
        <v>0.36892973465765699</v>
      </c>
      <c r="F793" s="14"/>
      <c r="G793" s="14">
        <v>0.37361968282584501</v>
      </c>
      <c r="H793" s="14">
        <v>0.478867370128014</v>
      </c>
      <c r="I793" s="14">
        <v>0.46086194344926401</v>
      </c>
      <c r="J793" s="14">
        <v>0.455531155405279</v>
      </c>
      <c r="K793" s="14">
        <v>0.394433820717774</v>
      </c>
      <c r="L793" s="14">
        <v>0.43303719781566802</v>
      </c>
      <c r="M793" s="14"/>
      <c r="N793" s="14">
        <v>0.38358072486713601</v>
      </c>
      <c r="O793" s="14">
        <v>0.46400988850175301</v>
      </c>
      <c r="P793" s="14">
        <v>0.43235771865773798</v>
      </c>
      <c r="Q793" s="14">
        <v>0.44779811270491299</v>
      </c>
      <c r="R793" s="14"/>
      <c r="S793" s="14">
        <v>0.216893328254327</v>
      </c>
      <c r="T793" s="14">
        <v>0.764911818333321</v>
      </c>
      <c r="U793" s="14">
        <v>0.35511288409460801</v>
      </c>
      <c r="V793" s="14"/>
      <c r="W793" s="14">
        <v>0.79680352273612898</v>
      </c>
      <c r="X793" s="14">
        <v>0.175051835685888</v>
      </c>
      <c r="Y793" s="14">
        <v>0.31571424999419601</v>
      </c>
      <c r="Z793" s="14"/>
      <c r="AA793" s="14">
        <v>0.31914937219129103</v>
      </c>
      <c r="AB793" s="14">
        <v>0.32564800312611403</v>
      </c>
      <c r="AC793" s="14">
        <v>0.33895438900734198</v>
      </c>
      <c r="AD793" s="14">
        <v>0.39273697803236601</v>
      </c>
      <c r="AE793" s="14">
        <v>0.44174118958185898</v>
      </c>
      <c r="AF793" s="14">
        <v>0.480946598913295</v>
      </c>
      <c r="AG793" s="14">
        <v>0.56829836276271495</v>
      </c>
      <c r="AH793" s="14">
        <v>0.56947036756359903</v>
      </c>
      <c r="AI793" s="14">
        <v>0.36843715460874599</v>
      </c>
      <c r="AJ793" s="14">
        <v>0.467767289872421</v>
      </c>
      <c r="AK793" s="14">
        <v>0.13005325327155701</v>
      </c>
      <c r="AL793" s="14">
        <v>0.49390031754251901</v>
      </c>
      <c r="AM793" s="14"/>
      <c r="AN793" s="14">
        <v>0.43873345030691902</v>
      </c>
      <c r="AO793" s="14">
        <v>0.43467018700868998</v>
      </c>
      <c r="AP793" s="14"/>
      <c r="AQ793" s="14">
        <v>0.46535210463859999</v>
      </c>
      <c r="AR793" s="14">
        <v>0.42897243524475998</v>
      </c>
      <c r="AS793" s="14"/>
      <c r="AT793" s="14">
        <v>0.12292498110258</v>
      </c>
      <c r="AU793" s="14">
        <v>0.32892078057969898</v>
      </c>
      <c r="AV793" s="14">
        <v>0.76959841408803698</v>
      </c>
      <c r="AW793" s="14"/>
      <c r="AX793" s="14">
        <v>0.63806782232313797</v>
      </c>
    </row>
    <row r="794" spans="2:50" x14ac:dyDescent="0.3">
      <c r="B794" t="s">
        <v>330</v>
      </c>
      <c r="C794" s="14">
        <v>0.41515990229543098</v>
      </c>
      <c r="D794" s="14">
        <v>0.382579442456708</v>
      </c>
      <c r="E794" s="14">
        <v>0.443123712361494</v>
      </c>
      <c r="F794" s="14"/>
      <c r="G794" s="14">
        <v>0.484115846048711</v>
      </c>
      <c r="H794" s="14">
        <v>0.40260424894236801</v>
      </c>
      <c r="I794" s="14">
        <v>0.38734466703843601</v>
      </c>
      <c r="J794" s="14">
        <v>0.33247041006811301</v>
      </c>
      <c r="K794" s="14">
        <v>0.43953436906384802</v>
      </c>
      <c r="L794" s="14">
        <v>0.45155328456910399</v>
      </c>
      <c r="M794" s="14"/>
      <c r="N794" s="14">
        <v>0.47562190358748901</v>
      </c>
      <c r="O794" s="14">
        <v>0.40480466032271101</v>
      </c>
      <c r="P794" s="14">
        <v>0.43326044676089398</v>
      </c>
      <c r="Q794" s="14">
        <v>0.380105690555326</v>
      </c>
      <c r="R794" s="14"/>
      <c r="S794" s="14">
        <v>0.68611928529608002</v>
      </c>
      <c r="T794" s="14">
        <v>0.13283130706266699</v>
      </c>
      <c r="U794" s="14">
        <v>0.440086930310439</v>
      </c>
      <c r="V794" s="14"/>
      <c r="W794" s="14">
        <v>0.106651629495032</v>
      </c>
      <c r="X794" s="14">
        <v>0.72927912307504605</v>
      </c>
      <c r="Y794" s="14">
        <v>0.34191385274163399</v>
      </c>
      <c r="Z794" s="14"/>
      <c r="AA794" s="14">
        <v>0.27449054146400498</v>
      </c>
      <c r="AB794" s="14">
        <v>0.40496545184092297</v>
      </c>
      <c r="AC794" s="14">
        <v>0.47589585800303402</v>
      </c>
      <c r="AD794" s="14">
        <v>0.461512788766819</v>
      </c>
      <c r="AE794" s="14">
        <v>0.440482498878351</v>
      </c>
      <c r="AF794" s="14">
        <v>0.374570590776034</v>
      </c>
      <c r="AG794" s="14">
        <v>0.363848256156592</v>
      </c>
      <c r="AH794" s="14">
        <v>0.35926560914455902</v>
      </c>
      <c r="AI794" s="14">
        <v>0.51890468940107803</v>
      </c>
      <c r="AJ794" s="14">
        <v>0.48082354476181</v>
      </c>
      <c r="AK794" s="14">
        <v>0.59804962763219105</v>
      </c>
      <c r="AL794" s="14">
        <v>0.268583805105161</v>
      </c>
      <c r="AM794" s="14"/>
      <c r="AN794" s="14">
        <v>0.419134477359208</v>
      </c>
      <c r="AO794" s="14">
        <v>0.413517784880572</v>
      </c>
      <c r="AP794" s="14"/>
      <c r="AQ794" s="14">
        <v>0.39296605803352702</v>
      </c>
      <c r="AR794" s="14">
        <v>0.420341308261587</v>
      </c>
      <c r="AS794" s="14"/>
      <c r="AT794" s="14">
        <v>0.79824769973121901</v>
      </c>
      <c r="AU794" s="14">
        <v>0.46444294399728903</v>
      </c>
      <c r="AV794" s="14">
        <v>0.16086558995525499</v>
      </c>
      <c r="AW794" s="14"/>
      <c r="AX794" s="14">
        <v>0.189582519406816</v>
      </c>
    </row>
    <row r="795" spans="2:50" x14ac:dyDescent="0.3">
      <c r="B795" t="s">
        <v>79</v>
      </c>
      <c r="C795" s="14">
        <v>0.148981959700065</v>
      </c>
      <c r="D795" s="14">
        <v>0.107338679275979</v>
      </c>
      <c r="E795" s="14">
        <v>0.187946552980849</v>
      </c>
      <c r="F795" s="14"/>
      <c r="G795" s="14">
        <v>0.14226447112544399</v>
      </c>
      <c r="H795" s="14">
        <v>0.118528380929618</v>
      </c>
      <c r="I795" s="14">
        <v>0.15179338951230101</v>
      </c>
      <c r="J795" s="14">
        <v>0.21199843452660799</v>
      </c>
      <c r="K795" s="14">
        <v>0.16603181021837801</v>
      </c>
      <c r="L795" s="14">
        <v>0.115409517615228</v>
      </c>
      <c r="M795" s="14"/>
      <c r="N795" s="14">
        <v>0.140797371545375</v>
      </c>
      <c r="O795" s="14">
        <v>0.13118545117553601</v>
      </c>
      <c r="P795" s="14">
        <v>0.13438183458136799</v>
      </c>
      <c r="Q795" s="14">
        <v>0.17209619673976101</v>
      </c>
      <c r="R795" s="14"/>
      <c r="S795" s="14">
        <v>9.6987386449593704E-2</v>
      </c>
      <c r="T795" s="14">
        <v>0.102256874604012</v>
      </c>
      <c r="U795" s="14">
        <v>0.204800185594952</v>
      </c>
      <c r="V795" s="14"/>
      <c r="W795" s="14">
        <v>9.6544847768839495E-2</v>
      </c>
      <c r="X795" s="14">
        <v>9.5669041239066305E-2</v>
      </c>
      <c r="Y795" s="14">
        <v>0.34237189726417</v>
      </c>
      <c r="Z795" s="14"/>
      <c r="AA795" s="14">
        <v>0.406360086344704</v>
      </c>
      <c r="AB795" s="14">
        <v>0.269386545032963</v>
      </c>
      <c r="AC795" s="14">
        <v>0.18514975298962399</v>
      </c>
      <c r="AD795" s="14">
        <v>0.14575023320081401</v>
      </c>
      <c r="AE795" s="14">
        <v>0.11777631153979</v>
      </c>
      <c r="AF795" s="14">
        <v>0.14448281031067101</v>
      </c>
      <c r="AG795" s="14">
        <v>6.7853381080693206E-2</v>
      </c>
      <c r="AH795" s="14">
        <v>7.1264023291841894E-2</v>
      </c>
      <c r="AI795" s="14">
        <v>0.11265815599017601</v>
      </c>
      <c r="AJ795" s="14">
        <v>5.1409165365769199E-2</v>
      </c>
      <c r="AK795" s="14">
        <v>0.27189711909625203</v>
      </c>
      <c r="AL795" s="14">
        <v>0.23751587735231999</v>
      </c>
      <c r="AM795" s="14"/>
      <c r="AN795" s="14">
        <v>0.14213207233387301</v>
      </c>
      <c r="AO795" s="14">
        <v>0.15181202811073799</v>
      </c>
      <c r="AP795" s="14"/>
      <c r="AQ795" s="14">
        <v>0.14168183732787301</v>
      </c>
      <c r="AR795" s="14">
        <v>0.150686256493653</v>
      </c>
      <c r="AS795" s="14"/>
      <c r="AT795" s="14">
        <v>7.8827319166200296E-2</v>
      </c>
      <c r="AU795" s="14">
        <v>0.20663627542301199</v>
      </c>
      <c r="AV795" s="14">
        <v>6.9535995956707494E-2</v>
      </c>
      <c r="AW795" s="14"/>
      <c r="AX795" s="14">
        <v>0.172349658270047</v>
      </c>
    </row>
    <row r="796" spans="2:50" x14ac:dyDescent="0.3"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</row>
    <row r="797" spans="2:50" x14ac:dyDescent="0.3">
      <c r="B797" s="6" t="s">
        <v>94</v>
      </c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</row>
    <row r="798" spans="2:50" x14ac:dyDescent="0.3">
      <c r="B798" s="24" t="s">
        <v>82</v>
      </c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</row>
    <row r="799" spans="2:50" x14ac:dyDescent="0.3">
      <c r="B799" t="s">
        <v>331</v>
      </c>
      <c r="C799" s="14">
        <v>0.48224319414082301</v>
      </c>
      <c r="D799" s="14">
        <v>0.56301900994279497</v>
      </c>
      <c r="E799" s="14">
        <v>0.408436751305646</v>
      </c>
      <c r="F799" s="14"/>
      <c r="G799" s="14">
        <v>0.38681320164334798</v>
      </c>
      <c r="H799" s="14">
        <v>0.49873239146924098</v>
      </c>
      <c r="I799" s="14">
        <v>0.47023750936692499</v>
      </c>
      <c r="J799" s="14">
        <v>0.47954981417239401</v>
      </c>
      <c r="K799" s="14">
        <v>0.50158236536396394</v>
      </c>
      <c r="L799" s="14">
        <v>0.51876283919152899</v>
      </c>
      <c r="M799" s="14"/>
      <c r="N799" s="14">
        <v>0.50640011646254401</v>
      </c>
      <c r="O799" s="14">
        <v>0.50697310620027503</v>
      </c>
      <c r="P799" s="14">
        <v>0.51537177559046699</v>
      </c>
      <c r="Q799" s="14">
        <v>0.43546319758787</v>
      </c>
      <c r="R799" s="14"/>
      <c r="S799" s="14">
        <v>0.48316772705801703</v>
      </c>
      <c r="T799" s="14">
        <v>0.54537658764104402</v>
      </c>
      <c r="U799" s="14">
        <v>0.445717943740358</v>
      </c>
      <c r="V799" s="14"/>
      <c r="W799" s="14">
        <v>0.55246950582816601</v>
      </c>
      <c r="X799" s="14">
        <v>0.51191164016745405</v>
      </c>
      <c r="Y799" s="14">
        <v>0.28156566783631798</v>
      </c>
      <c r="Z799" s="14"/>
      <c r="AA799" s="14">
        <v>0.283837510459165</v>
      </c>
      <c r="AB799" s="14">
        <v>0.31396980873422897</v>
      </c>
      <c r="AC799" s="14">
        <v>0.35942940975848903</v>
      </c>
      <c r="AD799" s="14">
        <v>0.44028244621309498</v>
      </c>
      <c r="AE799" s="14">
        <v>0.53292295781687704</v>
      </c>
      <c r="AF799" s="14">
        <v>0.48568348333345901</v>
      </c>
      <c r="AG799" s="14">
        <v>0.60353143567952305</v>
      </c>
      <c r="AH799" s="14">
        <v>0.65802052666712796</v>
      </c>
      <c r="AI799" s="14">
        <v>0.64841852125799904</v>
      </c>
      <c r="AJ799" s="14">
        <v>0.63068339352526304</v>
      </c>
      <c r="AK799" s="14">
        <v>0.26504635145439998</v>
      </c>
      <c r="AL799" s="14">
        <v>0.36479867268584198</v>
      </c>
      <c r="AM799" s="14"/>
      <c r="AN799" s="14">
        <v>0.48688017262059302</v>
      </c>
      <c r="AO799" s="14">
        <v>0.48032740113357802</v>
      </c>
      <c r="AP799" s="14"/>
      <c r="AQ799" s="14">
        <v>0.48316023288822801</v>
      </c>
      <c r="AR799" s="14">
        <v>0.48202910099044699</v>
      </c>
      <c r="AS799" s="14"/>
      <c r="AT799" s="14">
        <v>0.53476954332398796</v>
      </c>
      <c r="AU799" s="14">
        <v>0.40647247866176001</v>
      </c>
      <c r="AV799" s="14">
        <v>0.57553596304195898</v>
      </c>
      <c r="AW799" s="14"/>
      <c r="AX799" s="14">
        <v>0.45860573825376799</v>
      </c>
    </row>
    <row r="800" spans="2:50" x14ac:dyDescent="0.3">
      <c r="B800" t="s">
        <v>332</v>
      </c>
      <c r="C800" s="14">
        <v>0.178621118995165</v>
      </c>
      <c r="D800" s="14">
        <v>0.20024180276533499</v>
      </c>
      <c r="E800" s="14">
        <v>0.15953590305878601</v>
      </c>
      <c r="F800" s="14"/>
      <c r="G800" s="14">
        <v>0.249581339391308</v>
      </c>
      <c r="H800" s="14">
        <v>0.18684896308372401</v>
      </c>
      <c r="I800" s="14">
        <v>0.216795963059041</v>
      </c>
      <c r="J800" s="14">
        <v>0.16529374174324901</v>
      </c>
      <c r="K800" s="14">
        <v>0.14997028052488501</v>
      </c>
      <c r="L800" s="14">
        <v>0.13426799445832299</v>
      </c>
      <c r="M800" s="14"/>
      <c r="N800" s="14">
        <v>0.16512053843657201</v>
      </c>
      <c r="O800" s="14">
        <v>0.16074873824723501</v>
      </c>
      <c r="P800" s="14">
        <v>0.16643236090962099</v>
      </c>
      <c r="Q800" s="14">
        <v>0.202634610871024</v>
      </c>
      <c r="R800" s="14"/>
      <c r="S800" s="14">
        <v>0.17200529578887699</v>
      </c>
      <c r="T800" s="14">
        <v>0.20714069339272201</v>
      </c>
      <c r="U800" s="14">
        <v>0.177475127457907</v>
      </c>
      <c r="V800" s="14"/>
      <c r="W800" s="14">
        <v>0.20305020815472699</v>
      </c>
      <c r="X800" s="14">
        <v>0.16151057606657601</v>
      </c>
      <c r="Y800" s="14">
        <v>0.16896981773806799</v>
      </c>
      <c r="Z800" s="14"/>
      <c r="AA800" s="14">
        <v>0.20416623016586699</v>
      </c>
      <c r="AB800" s="14">
        <v>0.25794097091988499</v>
      </c>
      <c r="AC800" s="14">
        <v>0.24069116053693301</v>
      </c>
      <c r="AD800" s="14">
        <v>0.15871943233463601</v>
      </c>
      <c r="AE800" s="14">
        <v>0.16702631825278899</v>
      </c>
      <c r="AF800" s="14">
        <v>0.16519551895819101</v>
      </c>
      <c r="AG800" s="14">
        <v>0.18287730398792701</v>
      </c>
      <c r="AH800" s="14">
        <v>0.13529415395512501</v>
      </c>
      <c r="AI800" s="14">
        <v>0.104910790972298</v>
      </c>
      <c r="AJ800" s="14">
        <v>0.13594344767094299</v>
      </c>
      <c r="AK800" s="14">
        <v>0</v>
      </c>
      <c r="AL800" s="14">
        <v>0.37125767290616701</v>
      </c>
      <c r="AM800" s="14"/>
      <c r="AN800" s="14">
        <v>0.18854485266076801</v>
      </c>
      <c r="AO800" s="14">
        <v>0.174521074182519</v>
      </c>
      <c r="AP800" s="14"/>
      <c r="AQ800" s="14">
        <v>0.15721744121369899</v>
      </c>
      <c r="AR800" s="14">
        <v>0.183618051588089</v>
      </c>
      <c r="AS800" s="14"/>
      <c r="AT800" s="14">
        <v>0.125451960917914</v>
      </c>
      <c r="AU800" s="14">
        <v>0.189000526495643</v>
      </c>
      <c r="AV800" s="14">
        <v>0.21748187286339901</v>
      </c>
      <c r="AW800" s="14"/>
      <c r="AX800" s="14">
        <v>0.184111745753652</v>
      </c>
    </row>
    <row r="801" spans="2:50" x14ac:dyDescent="0.3">
      <c r="B801" t="s">
        <v>79</v>
      </c>
      <c r="C801" s="14">
        <v>0.33913568686401202</v>
      </c>
      <c r="D801" s="14">
        <v>0.23673918729187099</v>
      </c>
      <c r="E801" s="14">
        <v>0.43202734563556799</v>
      </c>
      <c r="F801" s="14"/>
      <c r="G801" s="14">
        <v>0.36360545896534402</v>
      </c>
      <c r="H801" s="14">
        <v>0.31441864544703502</v>
      </c>
      <c r="I801" s="14">
        <v>0.31296652757403398</v>
      </c>
      <c r="J801" s="14">
        <v>0.35515644408435698</v>
      </c>
      <c r="K801" s="14">
        <v>0.34844735411115102</v>
      </c>
      <c r="L801" s="14">
        <v>0.34696916635014802</v>
      </c>
      <c r="M801" s="14"/>
      <c r="N801" s="14">
        <v>0.328479345100885</v>
      </c>
      <c r="O801" s="14">
        <v>0.33227815555249002</v>
      </c>
      <c r="P801" s="14">
        <v>0.31819586349991202</v>
      </c>
      <c r="Q801" s="14">
        <v>0.36190219154110598</v>
      </c>
      <c r="R801" s="14"/>
      <c r="S801" s="14">
        <v>0.34482697715310601</v>
      </c>
      <c r="T801" s="14">
        <v>0.247482718966235</v>
      </c>
      <c r="U801" s="14">
        <v>0.376806928801735</v>
      </c>
      <c r="V801" s="14"/>
      <c r="W801" s="14">
        <v>0.244480286017108</v>
      </c>
      <c r="X801" s="14">
        <v>0.32657778376597002</v>
      </c>
      <c r="Y801" s="14">
        <v>0.54946451442561395</v>
      </c>
      <c r="Z801" s="14"/>
      <c r="AA801" s="14">
        <v>0.51199625937496795</v>
      </c>
      <c r="AB801" s="14">
        <v>0.42808922034588598</v>
      </c>
      <c r="AC801" s="14">
        <v>0.39987942970457802</v>
      </c>
      <c r="AD801" s="14">
        <v>0.40099812145226998</v>
      </c>
      <c r="AE801" s="14">
        <v>0.300050723930334</v>
      </c>
      <c r="AF801" s="14">
        <v>0.34912099770834998</v>
      </c>
      <c r="AG801" s="14">
        <v>0.21359126033254899</v>
      </c>
      <c r="AH801" s="14">
        <v>0.20668531937774801</v>
      </c>
      <c r="AI801" s="14">
        <v>0.246670687769703</v>
      </c>
      <c r="AJ801" s="14">
        <v>0.233373158803794</v>
      </c>
      <c r="AK801" s="14">
        <v>0.73495364854559997</v>
      </c>
      <c r="AL801" s="14">
        <v>0.263943654407992</v>
      </c>
      <c r="AM801" s="14"/>
      <c r="AN801" s="14">
        <v>0.324574974718638</v>
      </c>
      <c r="AO801" s="14">
        <v>0.34515152468390298</v>
      </c>
      <c r="AP801" s="14"/>
      <c r="AQ801" s="14">
        <v>0.35962232589807303</v>
      </c>
      <c r="AR801" s="14">
        <v>0.33435284742146498</v>
      </c>
      <c r="AS801" s="14"/>
      <c r="AT801" s="14">
        <v>0.33977849575809799</v>
      </c>
      <c r="AU801" s="14">
        <v>0.40452699484259702</v>
      </c>
      <c r="AV801" s="14">
        <v>0.20698216409464301</v>
      </c>
      <c r="AW801" s="14"/>
      <c r="AX801" s="14">
        <v>0.35728251599257899</v>
      </c>
    </row>
    <row r="802" spans="2:50" x14ac:dyDescent="0.3"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</row>
    <row r="803" spans="2:50" x14ac:dyDescent="0.3">
      <c r="B803" s="6" t="s">
        <v>337</v>
      </c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</row>
    <row r="804" spans="2:50" x14ac:dyDescent="0.3">
      <c r="B804" s="24" t="s">
        <v>82</v>
      </c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</row>
    <row r="805" spans="2:50" x14ac:dyDescent="0.3">
      <c r="B805" t="s">
        <v>333</v>
      </c>
      <c r="C805" s="14">
        <v>0.24561924834899099</v>
      </c>
      <c r="D805" s="14">
        <v>0.243283423152058</v>
      </c>
      <c r="E805" s="14">
        <v>0.24915295529904699</v>
      </c>
      <c r="F805" s="14"/>
      <c r="G805" s="14">
        <v>0.26589788527966501</v>
      </c>
      <c r="H805" s="14">
        <v>0.27514728054915299</v>
      </c>
      <c r="I805" s="14">
        <v>0.29309108215607199</v>
      </c>
      <c r="J805" s="14">
        <v>0.25857257945596301</v>
      </c>
      <c r="K805" s="14">
        <v>0.202951475009125</v>
      </c>
      <c r="L805" s="14">
        <v>0.195956138741846</v>
      </c>
      <c r="M805" s="14"/>
      <c r="N805" s="14">
        <v>0.25625610231206403</v>
      </c>
      <c r="O805" s="14">
        <v>0.25687600278364198</v>
      </c>
      <c r="P805" s="14">
        <v>0.218407771499775</v>
      </c>
      <c r="Q805" s="14">
        <v>0.25307033696449099</v>
      </c>
      <c r="R805" s="14"/>
      <c r="S805" s="14">
        <v>0.26998859877256998</v>
      </c>
      <c r="T805" s="14">
        <v>0.25068659583896902</v>
      </c>
      <c r="U805" s="14">
        <v>0.22613381182278899</v>
      </c>
      <c r="V805" s="14"/>
      <c r="W805" s="14">
        <v>0.25080921830631397</v>
      </c>
      <c r="X805" s="14">
        <v>0.252216633223802</v>
      </c>
      <c r="Y805" s="14">
        <v>0.256586974065801</v>
      </c>
      <c r="Z805" s="14"/>
      <c r="AA805" s="14">
        <v>0.11093739540505999</v>
      </c>
      <c r="AB805" s="14">
        <v>0.261315098406534</v>
      </c>
      <c r="AC805" s="14">
        <v>0.24292534733037999</v>
      </c>
      <c r="AD805" s="14">
        <v>0.23356159167031601</v>
      </c>
      <c r="AE805" s="14">
        <v>0.29483292643986497</v>
      </c>
      <c r="AF805" s="14">
        <v>0.245009857320931</v>
      </c>
      <c r="AG805" s="14">
        <v>0.23941486926378899</v>
      </c>
      <c r="AH805" s="14">
        <v>0.31179764814190303</v>
      </c>
      <c r="AI805" s="14">
        <v>0.19738958110700799</v>
      </c>
      <c r="AJ805" s="14">
        <v>0.13252900400988701</v>
      </c>
      <c r="AK805" s="14">
        <v>0.25106941910465702</v>
      </c>
      <c r="AL805" s="14">
        <v>0.12583123005514299</v>
      </c>
      <c r="AM805" s="14"/>
      <c r="AN805" s="14">
        <v>0.26378073562104798</v>
      </c>
      <c r="AO805" s="14">
        <v>0.238115730601652</v>
      </c>
      <c r="AP805" s="14"/>
      <c r="AQ805" s="14">
        <v>0.25724856182058897</v>
      </c>
      <c r="AR805" s="14">
        <v>0.242904252537857</v>
      </c>
      <c r="AS805" s="14"/>
      <c r="AT805" s="14">
        <v>0.254153889041276</v>
      </c>
      <c r="AU805" s="14">
        <v>0.24962216142753099</v>
      </c>
      <c r="AV805" s="14">
        <v>0.252760136604682</v>
      </c>
      <c r="AW805" s="14"/>
      <c r="AX805" s="14">
        <v>0.19316007250671</v>
      </c>
    </row>
    <row r="806" spans="2:50" x14ac:dyDescent="0.3">
      <c r="B806" t="s">
        <v>334</v>
      </c>
      <c r="C806" s="14">
        <v>7.7371417495733799E-2</v>
      </c>
      <c r="D806" s="14">
        <v>7.2491336762136496E-2</v>
      </c>
      <c r="E806" s="14">
        <v>8.2614171626370303E-2</v>
      </c>
      <c r="F806" s="14"/>
      <c r="G806" s="14">
        <v>7.6490032597866894E-2</v>
      </c>
      <c r="H806" s="14">
        <v>0.118313942466498</v>
      </c>
      <c r="I806" s="14">
        <v>7.0511517705440299E-2</v>
      </c>
      <c r="J806" s="14">
        <v>8.4705640567835694E-2</v>
      </c>
      <c r="K806" s="14">
        <v>4.3944352498070001E-2</v>
      </c>
      <c r="L806" s="14">
        <v>6.9090682682742599E-2</v>
      </c>
      <c r="M806" s="14"/>
      <c r="N806" s="14">
        <v>8.7850413563949695E-2</v>
      </c>
      <c r="O806" s="14">
        <v>7.3687603219759798E-2</v>
      </c>
      <c r="P806" s="14">
        <v>7.8858711318753896E-2</v>
      </c>
      <c r="Q806" s="14">
        <v>7.3410434548376494E-2</v>
      </c>
      <c r="R806" s="14"/>
      <c r="S806" s="14">
        <v>8.0661629483491995E-2</v>
      </c>
      <c r="T806" s="14">
        <v>7.7877398999780995E-2</v>
      </c>
      <c r="U806" s="14">
        <v>7.2407494948442105E-2</v>
      </c>
      <c r="V806" s="14"/>
      <c r="W806" s="14">
        <v>8.2504336873529996E-2</v>
      </c>
      <c r="X806" s="14">
        <v>8.0147768829560095E-2</v>
      </c>
      <c r="Y806" s="14">
        <v>5.4452351675987297E-2</v>
      </c>
      <c r="Z806" s="14"/>
      <c r="AA806" s="14">
        <v>0.13588941177788599</v>
      </c>
      <c r="AB806" s="14">
        <v>7.1864564186181298E-2</v>
      </c>
      <c r="AC806" s="14">
        <v>8.9200369657004897E-2</v>
      </c>
      <c r="AD806" s="14">
        <v>7.3930476834049297E-2</v>
      </c>
      <c r="AE806" s="14">
        <v>5.58910225070458E-2</v>
      </c>
      <c r="AF806" s="14">
        <v>0.107156207265679</v>
      </c>
      <c r="AG806" s="14">
        <v>8.7395563877003604E-2</v>
      </c>
      <c r="AH806" s="14">
        <v>6.6668892216674699E-2</v>
      </c>
      <c r="AI806" s="14">
        <v>6.4345862944664295E-2</v>
      </c>
      <c r="AJ806" s="14">
        <v>4.0492225711422802E-2</v>
      </c>
      <c r="AK806" s="14">
        <v>0</v>
      </c>
      <c r="AL806" s="14">
        <v>0</v>
      </c>
      <c r="AM806" s="14"/>
      <c r="AN806" s="14">
        <v>6.6692568327796894E-2</v>
      </c>
      <c r="AO806" s="14">
        <v>8.1783442406053702E-2</v>
      </c>
      <c r="AP806" s="14"/>
      <c r="AQ806" s="14">
        <v>6.8207371319728899E-2</v>
      </c>
      <c r="AR806" s="14">
        <v>7.9510868551177602E-2</v>
      </c>
      <c r="AS806" s="14"/>
      <c r="AT806" s="14">
        <v>4.5078361924925002E-2</v>
      </c>
      <c r="AU806" s="14">
        <v>7.3221072128855105E-2</v>
      </c>
      <c r="AV806" s="14">
        <v>0.102629925263725</v>
      </c>
      <c r="AW806" s="14"/>
      <c r="AX806" s="14">
        <v>0.108111699630665</v>
      </c>
    </row>
    <row r="807" spans="2:50" x14ac:dyDescent="0.3">
      <c r="B807" t="s">
        <v>335</v>
      </c>
      <c r="C807" s="14">
        <v>0.37728386257610202</v>
      </c>
      <c r="D807" s="14">
        <v>0.43215066867396801</v>
      </c>
      <c r="E807" s="14">
        <v>0.32722988552391302</v>
      </c>
      <c r="F807" s="14"/>
      <c r="G807" s="14">
        <v>0.32687158009205503</v>
      </c>
      <c r="H807" s="14">
        <v>0.310269994899735</v>
      </c>
      <c r="I807" s="14">
        <v>0.33263642340016503</v>
      </c>
      <c r="J807" s="14">
        <v>0.34296471568784398</v>
      </c>
      <c r="K807" s="14">
        <v>0.43378115074351598</v>
      </c>
      <c r="L807" s="14">
        <v>0.47901915341139001</v>
      </c>
      <c r="M807" s="14"/>
      <c r="N807" s="14">
        <v>0.36555830641742398</v>
      </c>
      <c r="O807" s="14">
        <v>0.369615825829675</v>
      </c>
      <c r="P807" s="14">
        <v>0.417731057457294</v>
      </c>
      <c r="Q807" s="14">
        <v>0.35949982440616202</v>
      </c>
      <c r="R807" s="14"/>
      <c r="S807" s="14">
        <v>0.40116351075300599</v>
      </c>
      <c r="T807" s="14">
        <v>0.37264943963202601</v>
      </c>
      <c r="U807" s="14">
        <v>0.39018928987825902</v>
      </c>
      <c r="V807" s="14"/>
      <c r="W807" s="14">
        <v>0.36506610245402099</v>
      </c>
      <c r="X807" s="14">
        <v>0.44423035420322798</v>
      </c>
      <c r="Y807" s="14">
        <v>0.23245301919880301</v>
      </c>
      <c r="Z807" s="14"/>
      <c r="AA807" s="14">
        <v>0.138364268598619</v>
      </c>
      <c r="AB807" s="14">
        <v>0.240708226604398</v>
      </c>
      <c r="AC807" s="14">
        <v>0.33516416670018701</v>
      </c>
      <c r="AD807" s="14">
        <v>0.350306456225635</v>
      </c>
      <c r="AE807" s="14">
        <v>0.39226140497721002</v>
      </c>
      <c r="AF807" s="14">
        <v>0.42462803393359799</v>
      </c>
      <c r="AG807" s="14">
        <v>0.45547558885714601</v>
      </c>
      <c r="AH807" s="14">
        <v>0.44956230335846797</v>
      </c>
      <c r="AI807" s="14">
        <v>0.43171886367034101</v>
      </c>
      <c r="AJ807" s="14">
        <v>0.64700782222046305</v>
      </c>
      <c r="AK807" s="14">
        <v>0.19457954746095901</v>
      </c>
      <c r="AL807" s="14">
        <v>0.38994152434728402</v>
      </c>
      <c r="AM807" s="14"/>
      <c r="AN807" s="14">
        <v>0.37375453876743198</v>
      </c>
      <c r="AO807" s="14">
        <v>0.37874202200092</v>
      </c>
      <c r="AP807" s="14"/>
      <c r="AQ807" s="14">
        <v>0.36323875274282302</v>
      </c>
      <c r="AR807" s="14">
        <v>0.380562853589407</v>
      </c>
      <c r="AS807" s="14"/>
      <c r="AT807" s="14">
        <v>0.52160222688244795</v>
      </c>
      <c r="AU807" s="14">
        <v>0.32925037277032299</v>
      </c>
      <c r="AV807" s="14">
        <v>0.36987109881115798</v>
      </c>
      <c r="AW807" s="14"/>
      <c r="AX807" s="14">
        <v>0.38989132792783099</v>
      </c>
    </row>
    <row r="808" spans="2:50" x14ac:dyDescent="0.3">
      <c r="B808" t="s">
        <v>336</v>
      </c>
      <c r="C808" s="14">
        <v>6.5011009466300104E-2</v>
      </c>
      <c r="D808" s="14">
        <v>7.8185243283470193E-2</v>
      </c>
      <c r="E808" s="14">
        <v>5.0729450649258302E-2</v>
      </c>
      <c r="F808" s="14"/>
      <c r="G808" s="14">
        <v>8.3891247809789196E-2</v>
      </c>
      <c r="H808" s="14">
        <v>0.122858815750804</v>
      </c>
      <c r="I808" s="14">
        <v>8.9040458128592598E-2</v>
      </c>
      <c r="J808" s="14">
        <v>3.6024935984443202E-2</v>
      </c>
      <c r="K808" s="14">
        <v>4.7348405398386598E-2</v>
      </c>
      <c r="L808" s="14">
        <v>2.2436481552517502E-2</v>
      </c>
      <c r="M808" s="14"/>
      <c r="N808" s="14">
        <v>6.4823177563349293E-2</v>
      </c>
      <c r="O808" s="14">
        <v>4.6566199870906697E-2</v>
      </c>
      <c r="P808" s="14">
        <v>7.33903297574557E-2</v>
      </c>
      <c r="Q808" s="14">
        <v>6.9197417835349898E-2</v>
      </c>
      <c r="R808" s="14"/>
      <c r="S808" s="14">
        <v>7.4448850106620404E-2</v>
      </c>
      <c r="T808" s="14">
        <v>7.1200507009525807E-2</v>
      </c>
      <c r="U808" s="14">
        <v>4.6256736645238501E-2</v>
      </c>
      <c r="V808" s="14"/>
      <c r="W808" s="14">
        <v>7.6236576605954495E-2</v>
      </c>
      <c r="X808" s="14">
        <v>6.3150261487018494E-2</v>
      </c>
      <c r="Y808" s="14">
        <v>4.8276140132785299E-2</v>
      </c>
      <c r="Z808" s="14"/>
      <c r="AA808" s="14">
        <v>9.71772655495836E-2</v>
      </c>
      <c r="AB808" s="14">
        <v>7.1879177656930998E-2</v>
      </c>
      <c r="AC808" s="14">
        <v>6.4170444302404095E-2</v>
      </c>
      <c r="AD808" s="14">
        <v>6.32570738028677E-2</v>
      </c>
      <c r="AE808" s="14">
        <v>5.5665238564539803E-2</v>
      </c>
      <c r="AF808" s="14">
        <v>3.96828287392876E-2</v>
      </c>
      <c r="AG808" s="14">
        <v>8.0104470604515005E-2</v>
      </c>
      <c r="AH808" s="14">
        <v>6.1857723977941002E-2</v>
      </c>
      <c r="AI808" s="14">
        <v>9.8926035910719703E-2</v>
      </c>
      <c r="AJ808" s="14">
        <v>6.9917052562053994E-2</v>
      </c>
      <c r="AK808" s="14">
        <v>9.69114450701897E-2</v>
      </c>
      <c r="AL808" s="14">
        <v>0.246711368245253</v>
      </c>
      <c r="AM808" s="14"/>
      <c r="AN808" s="14">
        <v>8.0820197123209606E-2</v>
      </c>
      <c r="AO808" s="14">
        <v>5.8479357163949801E-2</v>
      </c>
      <c r="AP808" s="14"/>
      <c r="AQ808" s="14">
        <v>6.5420196017368495E-2</v>
      </c>
      <c r="AR808" s="14">
        <v>6.4915480200979606E-2</v>
      </c>
      <c r="AS808" s="14"/>
      <c r="AT808" s="14">
        <v>4.5466484954802197E-2</v>
      </c>
      <c r="AU808" s="14">
        <v>5.6191867086274799E-2</v>
      </c>
      <c r="AV808" s="14">
        <v>9.1943516936111302E-2</v>
      </c>
      <c r="AW808" s="14"/>
      <c r="AX808" s="14">
        <v>7.2876857951027593E-2</v>
      </c>
    </row>
    <row r="809" spans="2:50" x14ac:dyDescent="0.3">
      <c r="B809" t="s">
        <v>79</v>
      </c>
      <c r="C809" s="14">
        <v>0.234714462112873</v>
      </c>
      <c r="D809" s="14">
        <v>0.17388932812836799</v>
      </c>
      <c r="E809" s="14">
        <v>0.290273536901411</v>
      </c>
      <c r="F809" s="14"/>
      <c r="G809" s="14">
        <v>0.24684925422062401</v>
      </c>
      <c r="H809" s="14">
        <v>0.17340996633380901</v>
      </c>
      <c r="I809" s="14">
        <v>0.21472051860973099</v>
      </c>
      <c r="J809" s="14">
        <v>0.27773212830391403</v>
      </c>
      <c r="K809" s="14">
        <v>0.27197461635090298</v>
      </c>
      <c r="L809" s="14">
        <v>0.23349754361150499</v>
      </c>
      <c r="M809" s="14"/>
      <c r="N809" s="14">
        <v>0.22551200014321399</v>
      </c>
      <c r="O809" s="14">
        <v>0.253254368296017</v>
      </c>
      <c r="P809" s="14">
        <v>0.21161212996672099</v>
      </c>
      <c r="Q809" s="14">
        <v>0.24482198624562099</v>
      </c>
      <c r="R809" s="14"/>
      <c r="S809" s="14">
        <v>0.17373741088431199</v>
      </c>
      <c r="T809" s="14">
        <v>0.22758605851969799</v>
      </c>
      <c r="U809" s="14">
        <v>0.26501266670527202</v>
      </c>
      <c r="V809" s="14"/>
      <c r="W809" s="14">
        <v>0.22538376576017999</v>
      </c>
      <c r="X809" s="14">
        <v>0.16025498225639101</v>
      </c>
      <c r="Y809" s="14">
        <v>0.40823151492662402</v>
      </c>
      <c r="Z809" s="14"/>
      <c r="AA809" s="14">
        <v>0.51763165866885097</v>
      </c>
      <c r="AB809" s="14">
        <v>0.354232933145955</v>
      </c>
      <c r="AC809" s="14">
        <v>0.26853967201002399</v>
      </c>
      <c r="AD809" s="14">
        <v>0.27894440146713201</v>
      </c>
      <c r="AE809" s="14">
        <v>0.20134940751133901</v>
      </c>
      <c r="AF809" s="14">
        <v>0.183523072740504</v>
      </c>
      <c r="AG809" s="14">
        <v>0.13760950739754599</v>
      </c>
      <c r="AH809" s="14">
        <v>0.110113432305013</v>
      </c>
      <c r="AI809" s="14">
        <v>0.20761965636726801</v>
      </c>
      <c r="AJ809" s="14">
        <v>0.110053895496173</v>
      </c>
      <c r="AK809" s="14">
        <v>0.45743958836419502</v>
      </c>
      <c r="AL809" s="14">
        <v>0.23751587735231999</v>
      </c>
      <c r="AM809" s="14"/>
      <c r="AN809" s="14">
        <v>0.21495196016051399</v>
      </c>
      <c r="AO809" s="14">
        <v>0.24287944782742499</v>
      </c>
      <c r="AP809" s="14"/>
      <c r="AQ809" s="14">
        <v>0.24588511809949101</v>
      </c>
      <c r="AR809" s="14">
        <v>0.23210654512057899</v>
      </c>
      <c r="AS809" s="14"/>
      <c r="AT809" s="14">
        <v>0.13369903719654899</v>
      </c>
      <c r="AU809" s="14">
        <v>0.29171452658701602</v>
      </c>
      <c r="AV809" s="14">
        <v>0.182795322384324</v>
      </c>
      <c r="AW809" s="14"/>
      <c r="AX809" s="14">
        <v>0.23596004198376599</v>
      </c>
    </row>
    <row r="810" spans="2:50" x14ac:dyDescent="0.3"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</row>
    <row r="811" spans="2:50" x14ac:dyDescent="0.3"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20"/>
  <sheetViews>
    <sheetView showGridLines="0" workbookViewId="0">
      <pane xSplit="2" topLeftCell="C1" activePane="topRight" state="frozen"/>
      <selection pane="topRight" activeCell="D16" sqref="D16"/>
    </sheetView>
  </sheetViews>
  <sheetFormatPr defaultColWidth="11.5546875" defaultRowHeight="14.4" x14ac:dyDescent="0.3"/>
  <cols>
    <col min="2" max="2" width="25.6640625" customWidth="1"/>
    <col min="3" max="12" width="20.6640625" customWidth="1"/>
  </cols>
  <sheetData>
    <row r="2" spans="2:12" ht="40.049999999999997" customHeight="1" x14ac:dyDescent="0.3">
      <c r="D2" s="29" t="s">
        <v>80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17" t="s">
        <v>12</v>
      </c>
      <c r="C6" s="17" t="s">
        <v>64</v>
      </c>
      <c r="D6" s="17" t="s">
        <v>65</v>
      </c>
      <c r="E6" s="17" t="s">
        <v>66</v>
      </c>
      <c r="F6" s="17" t="s">
        <v>67</v>
      </c>
      <c r="G6" s="17" t="s">
        <v>68</v>
      </c>
      <c r="H6" s="17" t="s">
        <v>69</v>
      </c>
      <c r="I6" s="17" t="s">
        <v>70</v>
      </c>
      <c r="J6" s="17" t="s">
        <v>71</v>
      </c>
      <c r="K6" s="17" t="s">
        <v>72</v>
      </c>
    </row>
    <row r="7" spans="2:12" x14ac:dyDescent="0.3">
      <c r="B7" s="15" t="s">
        <v>73</v>
      </c>
      <c r="C7" s="14">
        <v>0.214606413294467</v>
      </c>
      <c r="D7" s="14">
        <v>0.15449336590944299</v>
      </c>
      <c r="E7" s="14">
        <v>2.9301754024642902E-2</v>
      </c>
      <c r="F7" s="14">
        <v>3.2763591239725297E-2</v>
      </c>
      <c r="G7" s="14">
        <v>2.9285596633595101E-2</v>
      </c>
      <c r="H7" s="14">
        <v>6.2637157902146703E-2</v>
      </c>
      <c r="I7" s="14">
        <v>9.1375474613672805E-2</v>
      </c>
      <c r="J7" s="14">
        <v>7.3442229352655902E-2</v>
      </c>
      <c r="K7" s="14">
        <v>2.9970858550067501E-2</v>
      </c>
    </row>
    <row r="8" spans="2:12" x14ac:dyDescent="0.3">
      <c r="B8" s="15" t="s">
        <v>74</v>
      </c>
      <c r="C8" s="14">
        <v>0.16292733782858501</v>
      </c>
      <c r="D8" s="14">
        <v>0.174344548537989</v>
      </c>
      <c r="E8" s="14">
        <v>8.1022976214436201E-2</v>
      </c>
      <c r="F8" s="14">
        <v>7.6687057377145706E-2</v>
      </c>
      <c r="G8" s="14">
        <v>6.7648865431165106E-2</v>
      </c>
      <c r="H8" s="14">
        <v>0.19211502453865401</v>
      </c>
      <c r="I8" s="14">
        <v>0.26735221689542699</v>
      </c>
      <c r="J8" s="14">
        <v>0.191879899373437</v>
      </c>
      <c r="K8" s="14">
        <v>6.3369224685007997E-2</v>
      </c>
    </row>
    <row r="9" spans="2:12" x14ac:dyDescent="0.3">
      <c r="B9" s="15" t="s">
        <v>75</v>
      </c>
      <c r="C9" s="14">
        <v>9.7722572618250805E-2</v>
      </c>
      <c r="D9" s="14">
        <v>0.14260656494427801</v>
      </c>
      <c r="E9" s="14">
        <v>0.18183253340137601</v>
      </c>
      <c r="F9" s="14">
        <v>0.201546629331634</v>
      </c>
      <c r="G9" s="14">
        <v>0.159600827948742</v>
      </c>
      <c r="H9" s="14">
        <v>0.38517981376974197</v>
      </c>
      <c r="I9" s="14">
        <v>0.35367998187899502</v>
      </c>
      <c r="J9" s="14">
        <v>0.32666267101934798</v>
      </c>
      <c r="K9" s="14">
        <v>0.16924869279580201</v>
      </c>
    </row>
    <row r="10" spans="2:12" x14ac:dyDescent="0.3">
      <c r="B10" s="15" t="s">
        <v>76</v>
      </c>
      <c r="C10" s="14">
        <v>8.6147848407752498E-2</v>
      </c>
      <c r="D10" s="14">
        <v>0.108406840840976</v>
      </c>
      <c r="E10" s="14">
        <v>6.1325378125145102E-2</v>
      </c>
      <c r="F10" s="14">
        <v>5.45270656113684E-2</v>
      </c>
      <c r="G10" s="14">
        <v>4.3630720404644198E-2</v>
      </c>
      <c r="H10" s="14">
        <v>0.143029556956806</v>
      </c>
      <c r="I10" s="14">
        <v>0.112668843562686</v>
      </c>
      <c r="J10" s="14">
        <v>0.128610147591247</v>
      </c>
      <c r="K10" s="14">
        <v>2.4092647651586498E-2</v>
      </c>
    </row>
    <row r="11" spans="2:12" x14ac:dyDescent="0.3">
      <c r="B11" s="15" t="s">
        <v>77</v>
      </c>
      <c r="C11" s="14">
        <v>0.40328473913816199</v>
      </c>
      <c r="D11" s="14">
        <v>0.32472604876286199</v>
      </c>
      <c r="E11" s="14">
        <v>3.5125702470918799E-2</v>
      </c>
      <c r="F11" s="14">
        <v>4.2685740119847299E-2</v>
      </c>
      <c r="G11" s="14">
        <v>2.2369093356637601E-2</v>
      </c>
      <c r="H11" s="14">
        <v>6.5835905320406604E-2</v>
      </c>
      <c r="I11" s="14">
        <v>6.8763827544467707E-2</v>
      </c>
      <c r="J11" s="14">
        <v>0.12087518814456499</v>
      </c>
      <c r="K11" s="14">
        <v>1.43988832077595E-2</v>
      </c>
    </row>
    <row r="12" spans="2:12" x14ac:dyDescent="0.3">
      <c r="B12" s="15" t="s">
        <v>78</v>
      </c>
      <c r="C12" s="14">
        <v>1.0161930241662001E-2</v>
      </c>
      <c r="D12" s="14">
        <v>4.8763361767556399E-2</v>
      </c>
      <c r="E12" s="14">
        <v>0.46358265179076802</v>
      </c>
      <c r="F12" s="14">
        <v>0.45330190143924598</v>
      </c>
      <c r="G12" s="14">
        <v>0.52274307484228799</v>
      </c>
      <c r="H12" s="14">
        <v>7.1095621989321595E-2</v>
      </c>
      <c r="I12" s="14">
        <v>4.2049943067752803E-2</v>
      </c>
      <c r="J12" s="14">
        <v>8.4392261718088293E-2</v>
      </c>
      <c r="K12" s="14">
        <v>0.53336623888107704</v>
      </c>
    </row>
    <row r="13" spans="2:12" x14ac:dyDescent="0.3">
      <c r="B13" s="15" t="s">
        <v>79</v>
      </c>
      <c r="C13" s="14">
        <v>2.51491584711213E-2</v>
      </c>
      <c r="D13" s="14">
        <v>4.6659269236894799E-2</v>
      </c>
      <c r="E13" s="14">
        <v>0.14780900397271299</v>
      </c>
      <c r="F13" s="14">
        <v>0.13848801488103299</v>
      </c>
      <c r="G13" s="14">
        <v>0.154721821382928</v>
      </c>
      <c r="H13" s="14">
        <v>8.0106919522923106E-2</v>
      </c>
      <c r="I13" s="14">
        <v>6.4109712436997895E-2</v>
      </c>
      <c r="J13" s="14">
        <v>7.4137602800659202E-2</v>
      </c>
      <c r="K13" s="14">
        <v>0.16555345422869899</v>
      </c>
    </row>
    <row r="14" spans="2:12" x14ac:dyDescent="0.3"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2:12" x14ac:dyDescent="0.3">
      <c r="B15" t="s">
        <v>81</v>
      </c>
    </row>
    <row r="16" spans="2:12" x14ac:dyDescent="0.3">
      <c r="B16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83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0.214606413294467</v>
      </c>
      <c r="D9" s="14">
        <v>0.24170694357494399</v>
      </c>
      <c r="E9" s="14">
        <v>0.19061019621889899</v>
      </c>
      <c r="F9" s="14"/>
      <c r="G9" s="14">
        <v>0.168738168752327</v>
      </c>
      <c r="H9" s="14">
        <v>0.240474843726941</v>
      </c>
      <c r="I9" s="14">
        <v>0.218483117502554</v>
      </c>
      <c r="J9" s="14">
        <v>0.22104833874570501</v>
      </c>
      <c r="K9" s="14">
        <v>0.212515125799739</v>
      </c>
      <c r="L9" s="14">
        <v>0.21255643650676101</v>
      </c>
      <c r="M9" s="14"/>
      <c r="N9" s="14">
        <v>0.176204883430159</v>
      </c>
      <c r="O9" s="14">
        <v>0.227964983491629</v>
      </c>
      <c r="P9" s="14">
        <v>0.22276246578644099</v>
      </c>
      <c r="Q9" s="14">
        <v>0.220002607585147</v>
      </c>
      <c r="R9" s="14"/>
      <c r="S9" s="14">
        <v>3.6142530623522601E-2</v>
      </c>
      <c r="T9" s="14">
        <v>0.50948961681954097</v>
      </c>
      <c r="U9" s="14">
        <v>8.4201636603044194E-2</v>
      </c>
      <c r="V9" s="14"/>
      <c r="W9" s="14">
        <v>0.49620546644415198</v>
      </c>
      <c r="X9" s="14">
        <v>1.7887467051134399E-2</v>
      </c>
      <c r="Y9" s="14">
        <v>0.110972707280872</v>
      </c>
      <c r="Z9" s="14"/>
      <c r="AA9" s="14">
        <v>0.148532740590994</v>
      </c>
      <c r="AB9" s="14">
        <v>0.18908447019070199</v>
      </c>
      <c r="AC9" s="14">
        <v>0.20048956480962599</v>
      </c>
      <c r="AD9" s="14">
        <v>0.235663166752452</v>
      </c>
      <c r="AE9" s="14">
        <v>0.18851487851666199</v>
      </c>
      <c r="AF9" s="14">
        <v>0.214567062020773</v>
      </c>
      <c r="AG9" s="14">
        <v>0.259707512836159</v>
      </c>
      <c r="AH9" s="14">
        <v>0.30559744494084701</v>
      </c>
      <c r="AI9" s="14">
        <v>0.129214975731064</v>
      </c>
      <c r="AJ9" s="14">
        <v>5.9202769413920497E-2</v>
      </c>
      <c r="AK9" s="14">
        <v>0.22696469834174701</v>
      </c>
      <c r="AL9" s="14">
        <v>0.12487940004286301</v>
      </c>
      <c r="AM9" s="14"/>
      <c r="AN9" s="14">
        <v>0.233974730956273</v>
      </c>
      <c r="AO9" s="14">
        <v>0.20660428697439001</v>
      </c>
      <c r="AP9" s="14"/>
      <c r="AQ9" s="14">
        <v>0.223544229592501</v>
      </c>
      <c r="AR9" s="14">
        <v>0.21251977818319301</v>
      </c>
      <c r="AS9" s="14"/>
      <c r="AT9" s="14">
        <v>3.8391560258853298E-2</v>
      </c>
      <c r="AU9" s="14">
        <v>0.117692761800163</v>
      </c>
      <c r="AV9" s="14">
        <v>0.42990542554571398</v>
      </c>
      <c r="AW9" s="14"/>
      <c r="AX9" s="14">
        <v>0.16698759868881499</v>
      </c>
    </row>
    <row r="10" spans="2:50" x14ac:dyDescent="0.3">
      <c r="B10" s="15" t="s">
        <v>74</v>
      </c>
      <c r="C10" s="14">
        <v>0.16292733782858501</v>
      </c>
      <c r="D10" s="14">
        <v>0.18228770584124801</v>
      </c>
      <c r="E10" s="14">
        <v>0.14586104367133701</v>
      </c>
      <c r="F10" s="14"/>
      <c r="G10" s="14">
        <v>0.13276505321825599</v>
      </c>
      <c r="H10" s="14">
        <v>0.187223851481402</v>
      </c>
      <c r="I10" s="14">
        <v>0.187012856747936</v>
      </c>
      <c r="J10" s="14">
        <v>0.16476968688663701</v>
      </c>
      <c r="K10" s="14">
        <v>0.15683733782583201</v>
      </c>
      <c r="L10" s="14">
        <v>0.14426225333762999</v>
      </c>
      <c r="M10" s="14"/>
      <c r="N10" s="14">
        <v>0.123601757085449</v>
      </c>
      <c r="O10" s="14">
        <v>0.174025625794195</v>
      </c>
      <c r="P10" s="14">
        <v>0.14911241177152301</v>
      </c>
      <c r="Q10" s="14">
        <v>0.18479823147213501</v>
      </c>
      <c r="R10" s="14"/>
      <c r="S10" s="14">
        <v>6.4282882824337098E-2</v>
      </c>
      <c r="T10" s="14">
        <v>0.270952386547262</v>
      </c>
      <c r="U10" s="14">
        <v>0.18404285704136</v>
      </c>
      <c r="V10" s="14"/>
      <c r="W10" s="14">
        <v>0.32411340844832498</v>
      </c>
      <c r="X10" s="14">
        <v>3.4181154557832799E-2</v>
      </c>
      <c r="Y10" s="14">
        <v>0.147082220428876</v>
      </c>
      <c r="Z10" s="14"/>
      <c r="AA10" s="14">
        <v>0.15718167787069801</v>
      </c>
      <c r="AB10" s="14">
        <v>0.109803431048328</v>
      </c>
      <c r="AC10" s="14">
        <v>0.100649820516518</v>
      </c>
      <c r="AD10" s="14">
        <v>0.115189503886595</v>
      </c>
      <c r="AE10" s="14">
        <v>0.210925187124886</v>
      </c>
      <c r="AF10" s="14">
        <v>0.17757096205522399</v>
      </c>
      <c r="AG10" s="14">
        <v>0.18870302387906801</v>
      </c>
      <c r="AH10" s="14">
        <v>0.218864043813668</v>
      </c>
      <c r="AI10" s="14">
        <v>0.215390647271963</v>
      </c>
      <c r="AJ10" s="14">
        <v>0.18050664329709301</v>
      </c>
      <c r="AK10" s="14">
        <v>0.22369301003830999</v>
      </c>
      <c r="AL10" s="14">
        <v>0.23991927264297899</v>
      </c>
      <c r="AM10" s="14"/>
      <c r="AN10" s="14">
        <v>0.15724331823776699</v>
      </c>
      <c r="AO10" s="14">
        <v>0.16527572159457499</v>
      </c>
      <c r="AP10" s="14"/>
      <c r="AQ10" s="14">
        <v>0.16957928557423199</v>
      </c>
      <c r="AR10" s="14">
        <v>0.161374364791146</v>
      </c>
      <c r="AS10" s="14"/>
      <c r="AT10" s="14">
        <v>3.0118133624783001E-2</v>
      </c>
      <c r="AU10" s="14">
        <v>0.14410988963242799</v>
      </c>
      <c r="AV10" s="14">
        <v>0.27426457946759503</v>
      </c>
      <c r="AW10" s="14"/>
      <c r="AX10" s="14">
        <v>0.39475481999235901</v>
      </c>
    </row>
    <row r="11" spans="2:50" x14ac:dyDescent="0.3">
      <c r="B11" s="15" t="s">
        <v>75</v>
      </c>
      <c r="C11" s="14">
        <v>9.7722572618250805E-2</v>
      </c>
      <c r="D11" s="14">
        <v>0.101643614188328</v>
      </c>
      <c r="E11" s="14">
        <v>9.3762716710498503E-2</v>
      </c>
      <c r="F11" s="14"/>
      <c r="G11" s="14">
        <v>0.15573851470435199</v>
      </c>
      <c r="H11" s="14">
        <v>9.5115370548797706E-2</v>
      </c>
      <c r="I11" s="14">
        <v>0.119891216820944</v>
      </c>
      <c r="J11" s="14">
        <v>0.119412356520653</v>
      </c>
      <c r="K11" s="14">
        <v>5.0102083863899603E-2</v>
      </c>
      <c r="L11" s="14">
        <v>7.0632036058852099E-2</v>
      </c>
      <c r="M11" s="14"/>
      <c r="N11" s="14">
        <v>0.106574384262051</v>
      </c>
      <c r="O11" s="14">
        <v>7.7469689714013801E-2</v>
      </c>
      <c r="P11" s="14">
        <v>0.10420609104060299</v>
      </c>
      <c r="Q11" s="14">
        <v>9.9915188414281403E-2</v>
      </c>
      <c r="R11" s="14"/>
      <c r="S11" s="14">
        <v>6.5559217140442397E-2</v>
      </c>
      <c r="T11" s="14">
        <v>9.1295433570010506E-2</v>
      </c>
      <c r="U11" s="14">
        <v>0.14117135871092101</v>
      </c>
      <c r="V11" s="14"/>
      <c r="W11" s="14">
        <v>8.4849296786494E-2</v>
      </c>
      <c r="X11" s="14">
        <v>5.4246150691292898E-2</v>
      </c>
      <c r="Y11" s="14">
        <v>0.20801315051427699</v>
      </c>
      <c r="Z11" s="14"/>
      <c r="AA11" s="14">
        <v>8.39336206033542E-2</v>
      </c>
      <c r="AB11" s="14">
        <v>0.144186821454201</v>
      </c>
      <c r="AC11" s="14">
        <v>9.6023208470430305E-2</v>
      </c>
      <c r="AD11" s="14">
        <v>0.10275120634474499</v>
      </c>
      <c r="AE11" s="14">
        <v>9.68414735772712E-2</v>
      </c>
      <c r="AF11" s="14">
        <v>8.6937536570174695E-2</v>
      </c>
      <c r="AG11" s="14">
        <v>9.98189310386072E-2</v>
      </c>
      <c r="AH11" s="14">
        <v>3.7634714001148699E-2</v>
      </c>
      <c r="AI11" s="14">
        <v>0.113411466408445</v>
      </c>
      <c r="AJ11" s="14">
        <v>0.109853859244974</v>
      </c>
      <c r="AK11" s="14">
        <v>0</v>
      </c>
      <c r="AL11" s="14">
        <v>0.37125767290616701</v>
      </c>
      <c r="AM11" s="14"/>
      <c r="AN11" s="14">
        <v>8.9040313213260697E-2</v>
      </c>
      <c r="AO11" s="14">
        <v>0.10130969555352801</v>
      </c>
      <c r="AP11" s="14"/>
      <c r="AQ11" s="14">
        <v>9.8595164171492805E-2</v>
      </c>
      <c r="AR11" s="14">
        <v>9.7518856172076201E-2</v>
      </c>
      <c r="AS11" s="14"/>
      <c r="AT11" s="14">
        <v>3.6202956755401701E-2</v>
      </c>
      <c r="AU11" s="14">
        <v>0.14079448732295499</v>
      </c>
      <c r="AV11" s="14">
        <v>8.9317239903759504E-2</v>
      </c>
      <c r="AW11" s="14"/>
      <c r="AX11" s="14">
        <v>0.18022230928494301</v>
      </c>
    </row>
    <row r="12" spans="2:50" x14ac:dyDescent="0.3">
      <c r="B12" s="15" t="s">
        <v>76</v>
      </c>
      <c r="C12" s="14">
        <v>8.6147848407752498E-2</v>
      </c>
      <c r="D12" s="14">
        <v>9.50616313305679E-2</v>
      </c>
      <c r="E12" s="14">
        <v>7.8378740398148405E-2</v>
      </c>
      <c r="F12" s="14"/>
      <c r="G12" s="14">
        <v>7.2230792876605193E-2</v>
      </c>
      <c r="H12" s="14">
        <v>0.117976777757457</v>
      </c>
      <c r="I12" s="14">
        <v>9.8688196788472099E-2</v>
      </c>
      <c r="J12" s="14">
        <v>8.2832960319953505E-2</v>
      </c>
      <c r="K12" s="14">
        <v>7.2157069383464001E-2</v>
      </c>
      <c r="L12" s="14">
        <v>7.0863388492295606E-2</v>
      </c>
      <c r="M12" s="14"/>
      <c r="N12" s="14">
        <v>9.21771804132578E-2</v>
      </c>
      <c r="O12" s="14">
        <v>7.1484125885363306E-2</v>
      </c>
      <c r="P12" s="14">
        <v>0.11167312563227499</v>
      </c>
      <c r="Q12" s="14">
        <v>7.3837329613041805E-2</v>
      </c>
      <c r="R12" s="14"/>
      <c r="S12" s="14">
        <v>8.5972798654736296E-2</v>
      </c>
      <c r="T12" s="14">
        <v>6.0728734136151402E-2</v>
      </c>
      <c r="U12" s="14">
        <v>0.124469698591701</v>
      </c>
      <c r="V12" s="14"/>
      <c r="W12" s="14">
        <v>6.6921822157526595E-2</v>
      </c>
      <c r="X12" s="14">
        <v>8.5570060861077102E-2</v>
      </c>
      <c r="Y12" s="14">
        <v>0.123819876222763</v>
      </c>
      <c r="Z12" s="14"/>
      <c r="AA12" s="14">
        <v>0.11547909648334399</v>
      </c>
      <c r="AB12" s="14">
        <v>6.3780510615380495E-2</v>
      </c>
      <c r="AC12" s="14">
        <v>0.14022634060376099</v>
      </c>
      <c r="AD12" s="14">
        <v>5.41967241078046E-2</v>
      </c>
      <c r="AE12" s="14">
        <v>0.101988740091947</v>
      </c>
      <c r="AF12" s="14">
        <v>8.5534627300472704E-2</v>
      </c>
      <c r="AG12" s="14">
        <v>9.6698848787934694E-2</v>
      </c>
      <c r="AH12" s="14">
        <v>9.1050539439513203E-2</v>
      </c>
      <c r="AI12" s="14">
        <v>1.52106096862662E-2</v>
      </c>
      <c r="AJ12" s="14">
        <v>8.0350589684679202E-2</v>
      </c>
      <c r="AK12" s="14">
        <v>0.16526089233487401</v>
      </c>
      <c r="AL12" s="14">
        <v>0</v>
      </c>
      <c r="AM12" s="14"/>
      <c r="AN12" s="14">
        <v>8.4805228734556801E-2</v>
      </c>
      <c r="AO12" s="14">
        <v>8.6702559065246404E-2</v>
      </c>
      <c r="AP12" s="14"/>
      <c r="AQ12" s="14">
        <v>7.3204259969704394E-2</v>
      </c>
      <c r="AR12" s="14">
        <v>8.9169676693332395E-2</v>
      </c>
      <c r="AS12" s="14"/>
      <c r="AT12" s="14">
        <v>5.61593187701563E-2</v>
      </c>
      <c r="AU12" s="14">
        <v>0.127093479626081</v>
      </c>
      <c r="AV12" s="14">
        <v>6.8055331764114796E-2</v>
      </c>
      <c r="AW12" s="14"/>
      <c r="AX12" s="14">
        <v>0.174858924939852</v>
      </c>
    </row>
    <row r="13" spans="2:50" x14ac:dyDescent="0.3">
      <c r="B13" s="15" t="s">
        <v>77</v>
      </c>
      <c r="C13" s="14">
        <v>0.40328473913816199</v>
      </c>
      <c r="D13" s="14">
        <v>0.35866936875889099</v>
      </c>
      <c r="E13" s="14">
        <v>0.442567668367148</v>
      </c>
      <c r="F13" s="14"/>
      <c r="G13" s="14">
        <v>0.441242979092004</v>
      </c>
      <c r="H13" s="14">
        <v>0.291982508368761</v>
      </c>
      <c r="I13" s="14">
        <v>0.347708620026695</v>
      </c>
      <c r="J13" s="14">
        <v>0.35827017043913101</v>
      </c>
      <c r="K13" s="14">
        <v>0.478219597419339</v>
      </c>
      <c r="L13" s="14">
        <v>0.49436869656072702</v>
      </c>
      <c r="M13" s="14"/>
      <c r="N13" s="14">
        <v>0.44813888239420402</v>
      </c>
      <c r="O13" s="14">
        <v>0.4239093040429</v>
      </c>
      <c r="P13" s="14">
        <v>0.36896288191412002</v>
      </c>
      <c r="Q13" s="14">
        <v>0.39456558474287301</v>
      </c>
      <c r="R13" s="14"/>
      <c r="S13" s="14">
        <v>0.73114531135926497</v>
      </c>
      <c r="T13" s="14">
        <v>5.9611621749174899E-2</v>
      </c>
      <c r="U13" s="14">
        <v>0.41928001166664403</v>
      </c>
      <c r="V13" s="14"/>
      <c r="W13" s="14">
        <v>1.86489160679418E-2</v>
      </c>
      <c r="X13" s="14">
        <v>0.78930859380652796</v>
      </c>
      <c r="Y13" s="14">
        <v>0.33360299729722498</v>
      </c>
      <c r="Z13" s="14"/>
      <c r="AA13" s="14">
        <v>0.21912761076033299</v>
      </c>
      <c r="AB13" s="14">
        <v>0.41281049749438697</v>
      </c>
      <c r="AC13" s="14">
        <v>0.42532844743555298</v>
      </c>
      <c r="AD13" s="14">
        <v>0.45538184966745399</v>
      </c>
      <c r="AE13" s="14">
        <v>0.39431970606121802</v>
      </c>
      <c r="AF13" s="14">
        <v>0.41681212869303003</v>
      </c>
      <c r="AG13" s="14">
        <v>0.33672926666745701</v>
      </c>
      <c r="AH13" s="14">
        <v>0.34685325780482301</v>
      </c>
      <c r="AI13" s="14">
        <v>0.51445711930066895</v>
      </c>
      <c r="AJ13" s="14">
        <v>0.57008613835933297</v>
      </c>
      <c r="AK13" s="14">
        <v>0.38408139928506801</v>
      </c>
      <c r="AL13" s="14">
        <v>0.263943654407992</v>
      </c>
      <c r="AM13" s="14"/>
      <c r="AN13" s="14">
        <v>0.39850809331662101</v>
      </c>
      <c r="AO13" s="14">
        <v>0.40525823647115999</v>
      </c>
      <c r="AP13" s="14"/>
      <c r="AQ13" s="14">
        <v>0.412365615974225</v>
      </c>
      <c r="AR13" s="14">
        <v>0.40116470491330802</v>
      </c>
      <c r="AS13" s="14"/>
      <c r="AT13" s="14">
        <v>0.81556613378552301</v>
      </c>
      <c r="AU13" s="14">
        <v>0.44343512251924599</v>
      </c>
      <c r="AV13" s="14">
        <v>0.12236442093908501</v>
      </c>
      <c r="AW13" s="14"/>
      <c r="AX13" s="14">
        <v>5.7852138628279398E-2</v>
      </c>
    </row>
    <row r="14" spans="2:50" x14ac:dyDescent="0.3">
      <c r="B14" s="15" t="s">
        <v>78</v>
      </c>
      <c r="C14" s="14">
        <v>1.0161930241662001E-2</v>
      </c>
      <c r="D14" s="14">
        <v>9.4627190885121799E-3</v>
      </c>
      <c r="E14" s="14">
        <v>1.0905766206363099E-2</v>
      </c>
      <c r="F14" s="14"/>
      <c r="G14" s="14">
        <v>4.5356157492821196E-3</v>
      </c>
      <c r="H14" s="14">
        <v>1.53963555727032E-2</v>
      </c>
      <c r="I14" s="14">
        <v>1.58852499078658E-2</v>
      </c>
      <c r="J14" s="14">
        <v>1.2419920303724701E-2</v>
      </c>
      <c r="K14" s="14">
        <v>7.2613829876275703E-3</v>
      </c>
      <c r="L14" s="14">
        <v>5.0663207107572899E-3</v>
      </c>
      <c r="M14" s="14"/>
      <c r="N14" s="14">
        <v>1.9462407269316102E-2</v>
      </c>
      <c r="O14" s="14">
        <v>2.1988856529736801E-3</v>
      </c>
      <c r="P14" s="14">
        <v>1.8342125578273701E-2</v>
      </c>
      <c r="Q14" s="14">
        <v>4.4946065944688604E-3</v>
      </c>
      <c r="R14" s="14"/>
      <c r="S14" s="14">
        <v>9.4441263947859493E-3</v>
      </c>
      <c r="T14" s="14">
        <v>5.1565136266879001E-3</v>
      </c>
      <c r="U14" s="14">
        <v>1.1011159025262601E-2</v>
      </c>
      <c r="V14" s="14"/>
      <c r="W14" s="14">
        <v>1.4406621421531301E-3</v>
      </c>
      <c r="X14" s="14">
        <v>1.3052196937774201E-2</v>
      </c>
      <c r="Y14" s="14">
        <v>1.05078717148326E-2</v>
      </c>
      <c r="Z14" s="14"/>
      <c r="AA14" s="14">
        <v>0.11655355932262</v>
      </c>
      <c r="AB14" s="14">
        <v>2.37679180047289E-2</v>
      </c>
      <c r="AC14" s="14">
        <v>0</v>
      </c>
      <c r="AD14" s="14">
        <v>1.13109545831239E-2</v>
      </c>
      <c r="AE14" s="14">
        <v>7.4100146280159096E-3</v>
      </c>
      <c r="AF14" s="14">
        <v>0</v>
      </c>
      <c r="AG14" s="14">
        <v>9.7686331226696406E-3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/>
      <c r="AN14" s="14">
        <v>1.34419498862169E-2</v>
      </c>
      <c r="AO14" s="14">
        <v>8.8067721950846698E-3</v>
      </c>
      <c r="AP14" s="14"/>
      <c r="AQ14" s="14">
        <v>4.70893657103364E-3</v>
      </c>
      <c r="AR14" s="14">
        <v>1.1434993781488E-2</v>
      </c>
      <c r="AS14" s="14"/>
      <c r="AT14" s="14">
        <v>1.5748273788242201E-2</v>
      </c>
      <c r="AU14" s="14">
        <v>6.0672116502422197E-3</v>
      </c>
      <c r="AV14" s="14">
        <v>6.4091353968948397E-3</v>
      </c>
      <c r="AW14" s="14"/>
      <c r="AX14" s="14">
        <v>0</v>
      </c>
    </row>
    <row r="15" spans="2:50" x14ac:dyDescent="0.3">
      <c r="B15" s="15" t="s">
        <v>79</v>
      </c>
      <c r="C15" s="20">
        <v>2.51491584711213E-2</v>
      </c>
      <c r="D15" s="20">
        <v>1.11680172175086E-2</v>
      </c>
      <c r="E15" s="20">
        <v>3.7913868427606003E-2</v>
      </c>
      <c r="F15" s="20"/>
      <c r="G15" s="20">
        <v>2.4748875607172999E-2</v>
      </c>
      <c r="H15" s="20">
        <v>5.1830292543938498E-2</v>
      </c>
      <c r="I15" s="20">
        <v>1.23307422055329E-2</v>
      </c>
      <c r="J15" s="20">
        <v>4.1246566784197303E-2</v>
      </c>
      <c r="K15" s="20">
        <v>2.29074027200981E-2</v>
      </c>
      <c r="L15" s="20">
        <v>2.2508683329770201E-3</v>
      </c>
      <c r="M15" s="20"/>
      <c r="N15" s="20">
        <v>3.3840505145562701E-2</v>
      </c>
      <c r="O15" s="20">
        <v>2.29473854189245E-2</v>
      </c>
      <c r="P15" s="20">
        <v>2.4940898276763698E-2</v>
      </c>
      <c r="Q15" s="20">
        <v>2.2386451578053398E-2</v>
      </c>
      <c r="R15" s="20"/>
      <c r="S15" s="20">
        <v>7.4531330029108797E-3</v>
      </c>
      <c r="T15" s="20">
        <v>2.76569355117321E-3</v>
      </c>
      <c r="U15" s="20">
        <v>3.5823278361066802E-2</v>
      </c>
      <c r="V15" s="20"/>
      <c r="W15" s="20">
        <v>7.8204279534074099E-3</v>
      </c>
      <c r="X15" s="20">
        <v>5.75437609436089E-3</v>
      </c>
      <c r="Y15" s="20">
        <v>6.6001176541153797E-2</v>
      </c>
      <c r="Z15" s="20"/>
      <c r="AA15" s="20">
        <v>0.15919169436865799</v>
      </c>
      <c r="AB15" s="20">
        <v>5.6566351192271699E-2</v>
      </c>
      <c r="AC15" s="20">
        <v>3.7282618164112297E-2</v>
      </c>
      <c r="AD15" s="20">
        <v>2.55065946578256E-2</v>
      </c>
      <c r="AE15" s="20">
        <v>0</v>
      </c>
      <c r="AF15" s="20">
        <v>1.8577683360325101E-2</v>
      </c>
      <c r="AG15" s="20">
        <v>8.5737836681040892E-3</v>
      </c>
      <c r="AH15" s="20">
        <v>0</v>
      </c>
      <c r="AI15" s="20">
        <v>1.23151816015929E-2</v>
      </c>
      <c r="AJ15" s="20">
        <v>0</v>
      </c>
      <c r="AK15" s="20">
        <v>0</v>
      </c>
      <c r="AL15" s="20">
        <v>0</v>
      </c>
      <c r="AM15" s="20"/>
      <c r="AN15" s="20">
        <v>2.2986365655304E-2</v>
      </c>
      <c r="AO15" s="20">
        <v>2.6042728146016401E-2</v>
      </c>
      <c r="AP15" s="20"/>
      <c r="AQ15" s="20">
        <v>1.8002508146811601E-2</v>
      </c>
      <c r="AR15" s="20">
        <v>2.6817625465457001E-2</v>
      </c>
      <c r="AS15" s="20"/>
      <c r="AT15" s="20">
        <v>7.81362301704004E-3</v>
      </c>
      <c r="AU15" s="20">
        <v>2.0807047448884401E-2</v>
      </c>
      <c r="AV15" s="20">
        <v>9.6838669828373802E-3</v>
      </c>
      <c r="AW15" s="20"/>
      <c r="AX15" s="20">
        <v>2.5324208465751001E-2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84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0.15449336590944299</v>
      </c>
      <c r="D9" s="14">
        <v>0.16433637536449999</v>
      </c>
      <c r="E9" s="14">
        <v>0.14638597670644901</v>
      </c>
      <c r="F9" s="14"/>
      <c r="G9" s="14">
        <v>0.11069550570931599</v>
      </c>
      <c r="H9" s="14">
        <v>0.12672455839763799</v>
      </c>
      <c r="I9" s="14">
        <v>0.13933074551775801</v>
      </c>
      <c r="J9" s="14">
        <v>0.168595762813465</v>
      </c>
      <c r="K9" s="14">
        <v>0.17722894752544099</v>
      </c>
      <c r="L9" s="14">
        <v>0.18620269718252899</v>
      </c>
      <c r="M9" s="14"/>
      <c r="N9" s="14">
        <v>0.115546929597802</v>
      </c>
      <c r="O9" s="14">
        <v>0.16724636284210001</v>
      </c>
      <c r="P9" s="14">
        <v>0.14446900129575399</v>
      </c>
      <c r="Q9" s="14">
        <v>0.17274982102603501</v>
      </c>
      <c r="R9" s="14"/>
      <c r="S9" s="14">
        <v>3.98107511872096E-2</v>
      </c>
      <c r="T9" s="14">
        <v>0.34641428209716002</v>
      </c>
      <c r="U9" s="14">
        <v>7.4448670347291801E-2</v>
      </c>
      <c r="V9" s="14"/>
      <c r="W9" s="14">
        <v>0.35196131697528299</v>
      </c>
      <c r="X9" s="14">
        <v>2.5584705235231299E-2</v>
      </c>
      <c r="Y9" s="14">
        <v>5.4945541936912798E-2</v>
      </c>
      <c r="Z9" s="14"/>
      <c r="AA9" s="14">
        <v>7.8161080260283705E-2</v>
      </c>
      <c r="AB9" s="14">
        <v>0.11909456662969101</v>
      </c>
      <c r="AC9" s="14">
        <v>0.118141150445163</v>
      </c>
      <c r="AD9" s="14">
        <v>0.17686623111590899</v>
      </c>
      <c r="AE9" s="14">
        <v>0.15448223348895099</v>
      </c>
      <c r="AF9" s="14">
        <v>0.15999826571876899</v>
      </c>
      <c r="AG9" s="14">
        <v>0.181910362152963</v>
      </c>
      <c r="AH9" s="14">
        <v>0.16967463363643201</v>
      </c>
      <c r="AI9" s="14">
        <v>0.171652287077455</v>
      </c>
      <c r="AJ9" s="14">
        <v>0.14323674488823701</v>
      </c>
      <c r="AK9" s="14">
        <v>0</v>
      </c>
      <c r="AL9" s="14">
        <v>0.12487940004286301</v>
      </c>
      <c r="AM9" s="14"/>
      <c r="AN9" s="14">
        <v>0.17020051861478799</v>
      </c>
      <c r="AO9" s="14">
        <v>0.148003869905112</v>
      </c>
      <c r="AP9" s="14"/>
      <c r="AQ9" s="14">
        <v>0.14626867129687601</v>
      </c>
      <c r="AR9" s="14">
        <v>0.156413514633228</v>
      </c>
      <c r="AS9" s="14"/>
      <c r="AT9" s="14">
        <v>2.8702794085867699E-2</v>
      </c>
      <c r="AU9" s="14">
        <v>7.5310141314078594E-2</v>
      </c>
      <c r="AV9" s="14">
        <v>0.31971188988583199</v>
      </c>
      <c r="AW9" s="14"/>
      <c r="AX9" s="14">
        <v>0.12757111260485801</v>
      </c>
    </row>
    <row r="10" spans="2:50" x14ac:dyDescent="0.3">
      <c r="B10" s="15" t="s">
        <v>74</v>
      </c>
      <c r="C10" s="14">
        <v>0.174344548537989</v>
      </c>
      <c r="D10" s="14">
        <v>0.21107993381301901</v>
      </c>
      <c r="E10" s="14">
        <v>0.14089113918260199</v>
      </c>
      <c r="F10" s="14"/>
      <c r="G10" s="14">
        <v>0.1448503602682</v>
      </c>
      <c r="H10" s="14">
        <v>0.19966950179433901</v>
      </c>
      <c r="I10" s="14">
        <v>0.20178754171701099</v>
      </c>
      <c r="J10" s="14">
        <v>0.16230353822933699</v>
      </c>
      <c r="K10" s="14">
        <v>0.14806635988962899</v>
      </c>
      <c r="L10" s="14">
        <v>0.17813483265431701</v>
      </c>
      <c r="M10" s="14"/>
      <c r="N10" s="14">
        <v>0.14833648991112899</v>
      </c>
      <c r="O10" s="14">
        <v>0.194938386355128</v>
      </c>
      <c r="P10" s="14">
        <v>0.16727618140071901</v>
      </c>
      <c r="Q10" s="14">
        <v>0.180397793350421</v>
      </c>
      <c r="R10" s="14"/>
      <c r="S10" s="14">
        <v>6.6038410352042706E-2</v>
      </c>
      <c r="T10" s="14">
        <v>0.33076541358714801</v>
      </c>
      <c r="U10" s="14">
        <v>0.14786757339489301</v>
      </c>
      <c r="V10" s="14"/>
      <c r="W10" s="14">
        <v>0.34993090762221801</v>
      </c>
      <c r="X10" s="14">
        <v>5.21815231244998E-2</v>
      </c>
      <c r="Y10" s="14">
        <v>9.1966160328937993E-2</v>
      </c>
      <c r="Z10" s="14"/>
      <c r="AA10" s="14">
        <v>8.7498867392151694E-2</v>
      </c>
      <c r="AB10" s="14">
        <v>0.13243244283126901</v>
      </c>
      <c r="AC10" s="14">
        <v>0.108813071014723</v>
      </c>
      <c r="AD10" s="14">
        <v>0.13443933417099299</v>
      </c>
      <c r="AE10" s="14">
        <v>0.18884113579310999</v>
      </c>
      <c r="AF10" s="14">
        <v>0.17768328245985701</v>
      </c>
      <c r="AG10" s="14">
        <v>0.22692821529228299</v>
      </c>
      <c r="AH10" s="14">
        <v>0.33420902639773697</v>
      </c>
      <c r="AI10" s="14">
        <v>0.14877676513451199</v>
      </c>
      <c r="AJ10" s="14">
        <v>0.15114097631274101</v>
      </c>
      <c r="AK10" s="14">
        <v>0.112702059879861</v>
      </c>
      <c r="AL10" s="14">
        <v>0.24718894929726601</v>
      </c>
      <c r="AM10" s="14"/>
      <c r="AN10" s="14">
        <v>0.172727688946157</v>
      </c>
      <c r="AO10" s="14">
        <v>0.175012562917017</v>
      </c>
      <c r="AP10" s="14"/>
      <c r="AQ10" s="14">
        <v>0.19004763257749299</v>
      </c>
      <c r="AR10" s="14">
        <v>0.17067848454433401</v>
      </c>
      <c r="AS10" s="14"/>
      <c r="AT10" s="14">
        <v>3.9190388093912003E-2</v>
      </c>
      <c r="AU10" s="14">
        <v>0.112949999773395</v>
      </c>
      <c r="AV10" s="14">
        <v>0.33068415584989702</v>
      </c>
      <c r="AW10" s="14"/>
      <c r="AX10" s="14">
        <v>0.23406011677517799</v>
      </c>
    </row>
    <row r="11" spans="2:50" x14ac:dyDescent="0.3">
      <c r="B11" s="15" t="s">
        <v>75</v>
      </c>
      <c r="C11" s="14">
        <v>0.14260656494427801</v>
      </c>
      <c r="D11" s="14">
        <v>0.14966329907322701</v>
      </c>
      <c r="E11" s="14">
        <v>0.13602951061912</v>
      </c>
      <c r="F11" s="14"/>
      <c r="G11" s="14">
        <v>0.17402237337759399</v>
      </c>
      <c r="H11" s="14">
        <v>0.17690003618130301</v>
      </c>
      <c r="I11" s="14">
        <v>0.17322789481949999</v>
      </c>
      <c r="J11" s="14">
        <v>0.15575132774737999</v>
      </c>
      <c r="K11" s="14">
        <v>0.104639112068612</v>
      </c>
      <c r="L11" s="14">
        <v>9.1768449627681506E-2</v>
      </c>
      <c r="M11" s="14"/>
      <c r="N11" s="14">
        <v>0.13568139182245001</v>
      </c>
      <c r="O11" s="14">
        <v>0.12657186679910801</v>
      </c>
      <c r="P11" s="14">
        <v>0.13929200440725301</v>
      </c>
      <c r="Q11" s="14">
        <v>0.156573155655128</v>
      </c>
      <c r="R11" s="14"/>
      <c r="S11" s="14">
        <v>9.9750475096353194E-2</v>
      </c>
      <c r="T11" s="14">
        <v>0.148049904593031</v>
      </c>
      <c r="U11" s="14">
        <v>0.19445686233502399</v>
      </c>
      <c r="V11" s="14"/>
      <c r="W11" s="14">
        <v>0.16410254232772101</v>
      </c>
      <c r="X11" s="14">
        <v>8.2661989203247396E-2</v>
      </c>
      <c r="Y11" s="14">
        <v>0.25220106603759102</v>
      </c>
      <c r="Z11" s="14"/>
      <c r="AA11" s="14">
        <v>0.21605641832353201</v>
      </c>
      <c r="AB11" s="14">
        <v>0.160863207376304</v>
      </c>
      <c r="AC11" s="14">
        <v>0.16732852911136201</v>
      </c>
      <c r="AD11" s="14">
        <v>0.117296897232811</v>
      </c>
      <c r="AE11" s="14">
        <v>0.127454416926815</v>
      </c>
      <c r="AF11" s="14">
        <v>0.16960553621912799</v>
      </c>
      <c r="AG11" s="14">
        <v>0.161612747894811</v>
      </c>
      <c r="AH11" s="14">
        <v>0.11196762005875401</v>
      </c>
      <c r="AI11" s="14">
        <v>8.7113239200861503E-2</v>
      </c>
      <c r="AJ11" s="14">
        <v>9.2117735301001605E-2</v>
      </c>
      <c r="AK11" s="14">
        <v>0</v>
      </c>
      <c r="AL11" s="14">
        <v>0.363987996251879</v>
      </c>
      <c r="AM11" s="14"/>
      <c r="AN11" s="14">
        <v>0.12759041189616499</v>
      </c>
      <c r="AO11" s="14">
        <v>0.14881057066283199</v>
      </c>
      <c r="AP11" s="14"/>
      <c r="AQ11" s="14">
        <v>0.16035200959752</v>
      </c>
      <c r="AR11" s="14">
        <v>0.138463688581203</v>
      </c>
      <c r="AS11" s="14"/>
      <c r="AT11" s="14">
        <v>4.1389972526309E-2</v>
      </c>
      <c r="AU11" s="14">
        <v>0.21335310128750601</v>
      </c>
      <c r="AV11" s="14">
        <v>0.13800024807067299</v>
      </c>
      <c r="AW11" s="14"/>
      <c r="AX11" s="14">
        <v>0.29346276437124402</v>
      </c>
    </row>
    <row r="12" spans="2:50" x14ac:dyDescent="0.3">
      <c r="B12" s="15" t="s">
        <v>76</v>
      </c>
      <c r="C12" s="14">
        <v>0.108406840840976</v>
      </c>
      <c r="D12" s="14">
        <v>0.11631459037243</v>
      </c>
      <c r="E12" s="14">
        <v>0.101768651178271</v>
      </c>
      <c r="F12" s="14"/>
      <c r="G12" s="14">
        <v>9.5449746679037994E-2</v>
      </c>
      <c r="H12" s="14">
        <v>0.11572236537451</v>
      </c>
      <c r="I12" s="14">
        <v>0.117544933826396</v>
      </c>
      <c r="J12" s="14">
        <v>0.105237718795297</v>
      </c>
      <c r="K12" s="14">
        <v>0.100138130270558</v>
      </c>
      <c r="L12" s="14">
        <v>0.11138752300728599</v>
      </c>
      <c r="M12" s="14"/>
      <c r="N12" s="14">
        <v>0.14032068510932499</v>
      </c>
      <c r="O12" s="14">
        <v>0.10434832241552</v>
      </c>
      <c r="P12" s="14">
        <v>0.11108977643283401</v>
      </c>
      <c r="Q12" s="14">
        <v>9.3802259075745298E-2</v>
      </c>
      <c r="R12" s="14"/>
      <c r="S12" s="14">
        <v>0.118773303160132</v>
      </c>
      <c r="T12" s="14">
        <v>6.9506770831288395E-2</v>
      </c>
      <c r="U12" s="14">
        <v>0.160027181164418</v>
      </c>
      <c r="V12" s="14"/>
      <c r="W12" s="14">
        <v>6.1391538684465903E-2</v>
      </c>
      <c r="X12" s="14">
        <v>0.13554546841344201</v>
      </c>
      <c r="Y12" s="14">
        <v>0.128541626558074</v>
      </c>
      <c r="Z12" s="14"/>
      <c r="AA12" s="14">
        <v>0.123544909484788</v>
      </c>
      <c r="AB12" s="14">
        <v>8.9248714025836201E-2</v>
      </c>
      <c r="AC12" s="14">
        <v>0.12934202269429901</v>
      </c>
      <c r="AD12" s="14">
        <v>0.11117545092482101</v>
      </c>
      <c r="AE12" s="14">
        <v>0.112681550608346</v>
      </c>
      <c r="AF12" s="14">
        <v>0.12951775896300699</v>
      </c>
      <c r="AG12" s="14">
        <v>9.1363956181234898E-2</v>
      </c>
      <c r="AH12" s="14">
        <v>8.8249659737522496E-2</v>
      </c>
      <c r="AI12" s="14">
        <v>7.2622468013911604E-2</v>
      </c>
      <c r="AJ12" s="14">
        <v>0.13594626891071099</v>
      </c>
      <c r="AK12" s="14">
        <v>0.38831975931287999</v>
      </c>
      <c r="AL12" s="14">
        <v>0</v>
      </c>
      <c r="AM12" s="14"/>
      <c r="AN12" s="14">
        <v>0.101468749734499</v>
      </c>
      <c r="AO12" s="14">
        <v>0.111273351109119</v>
      </c>
      <c r="AP12" s="14"/>
      <c r="AQ12" s="14">
        <v>0.11070298098331199</v>
      </c>
      <c r="AR12" s="14">
        <v>0.107870780747365</v>
      </c>
      <c r="AS12" s="14"/>
      <c r="AT12" s="14">
        <v>0.10295498790020501</v>
      </c>
      <c r="AU12" s="14">
        <v>0.160850880497485</v>
      </c>
      <c r="AV12" s="14">
        <v>6.9516667212352196E-2</v>
      </c>
      <c r="AW12" s="14"/>
      <c r="AX12" s="14">
        <v>0.15200897179956999</v>
      </c>
    </row>
    <row r="13" spans="2:50" x14ac:dyDescent="0.3">
      <c r="B13" s="15" t="s">
        <v>77</v>
      </c>
      <c r="C13" s="14">
        <v>0.32472604876286199</v>
      </c>
      <c r="D13" s="14">
        <v>0.30544642536718503</v>
      </c>
      <c r="E13" s="14">
        <v>0.34037503279201797</v>
      </c>
      <c r="F13" s="14"/>
      <c r="G13" s="14">
        <v>0.33490397108155101</v>
      </c>
      <c r="H13" s="14">
        <v>0.24442289228262801</v>
      </c>
      <c r="I13" s="14">
        <v>0.27527314590155699</v>
      </c>
      <c r="J13" s="14">
        <v>0.280896945095578</v>
      </c>
      <c r="K13" s="14">
        <v>0.38935079483373403</v>
      </c>
      <c r="L13" s="14">
        <v>0.40779193503796202</v>
      </c>
      <c r="M13" s="14"/>
      <c r="N13" s="14">
        <v>0.36778908913899899</v>
      </c>
      <c r="O13" s="14">
        <v>0.32498249148851899</v>
      </c>
      <c r="P13" s="14">
        <v>0.34307965586166</v>
      </c>
      <c r="Q13" s="14">
        <v>0.29203013867426902</v>
      </c>
      <c r="R13" s="14"/>
      <c r="S13" s="14">
        <v>0.59869890561163797</v>
      </c>
      <c r="T13" s="14">
        <v>6.1898279956988302E-2</v>
      </c>
      <c r="U13" s="14">
        <v>0.312206836566505</v>
      </c>
      <c r="V13" s="14"/>
      <c r="W13" s="14">
        <v>3.6826136679200198E-2</v>
      </c>
      <c r="X13" s="14">
        <v>0.65000216419265799</v>
      </c>
      <c r="Y13" s="14">
        <v>0.18897522060517999</v>
      </c>
      <c r="Z13" s="14"/>
      <c r="AA13" s="14">
        <v>7.8287971172408904E-2</v>
      </c>
      <c r="AB13" s="14">
        <v>0.26522180250601002</v>
      </c>
      <c r="AC13" s="14">
        <v>0.31644209826485198</v>
      </c>
      <c r="AD13" s="14">
        <v>0.36948846142721897</v>
      </c>
      <c r="AE13" s="14">
        <v>0.38184548403467999</v>
      </c>
      <c r="AF13" s="14">
        <v>0.310560389107436</v>
      </c>
      <c r="AG13" s="14">
        <v>0.28260877108282301</v>
      </c>
      <c r="AH13" s="14">
        <v>0.29001767524543298</v>
      </c>
      <c r="AI13" s="14">
        <v>0.47544649570829201</v>
      </c>
      <c r="AJ13" s="14">
        <v>0.47755827458730898</v>
      </c>
      <c r="AK13" s="14">
        <v>0.16768601435088001</v>
      </c>
      <c r="AL13" s="14">
        <v>0.121191079357974</v>
      </c>
      <c r="AM13" s="14"/>
      <c r="AN13" s="14">
        <v>0.33199826483517503</v>
      </c>
      <c r="AO13" s="14">
        <v>0.321721492938569</v>
      </c>
      <c r="AP13" s="14"/>
      <c r="AQ13" s="14">
        <v>0.316427751772689</v>
      </c>
      <c r="AR13" s="14">
        <v>0.32666338080080998</v>
      </c>
      <c r="AS13" s="14"/>
      <c r="AT13" s="14">
        <v>0.74483232916156905</v>
      </c>
      <c r="AU13" s="14">
        <v>0.32018428252984099</v>
      </c>
      <c r="AV13" s="14">
        <v>9.8969894601569103E-2</v>
      </c>
      <c r="AW13" s="14"/>
      <c r="AX13" s="14">
        <v>7.4699909774509896E-2</v>
      </c>
    </row>
    <row r="14" spans="2:50" x14ac:dyDescent="0.3">
      <c r="B14" s="15" t="s">
        <v>78</v>
      </c>
      <c r="C14" s="14">
        <v>4.8763361767556399E-2</v>
      </c>
      <c r="D14" s="14">
        <v>2.75108245924773E-2</v>
      </c>
      <c r="E14" s="14">
        <v>6.8288237869595703E-2</v>
      </c>
      <c r="F14" s="14"/>
      <c r="G14" s="14">
        <v>8.7077390832833404E-2</v>
      </c>
      <c r="H14" s="14">
        <v>8.6596834813048904E-2</v>
      </c>
      <c r="I14" s="14">
        <v>4.2338213667147101E-2</v>
      </c>
      <c r="J14" s="14">
        <v>5.3516754887246699E-2</v>
      </c>
      <c r="K14" s="14">
        <v>3.07329096957299E-2</v>
      </c>
      <c r="L14" s="14">
        <v>1.03818623834425E-2</v>
      </c>
      <c r="M14" s="14"/>
      <c r="N14" s="14">
        <v>3.8428064396746398E-2</v>
      </c>
      <c r="O14" s="14">
        <v>4.2738791328890802E-2</v>
      </c>
      <c r="P14" s="14">
        <v>4.0985044465970698E-2</v>
      </c>
      <c r="Q14" s="14">
        <v>6.2045410749320302E-2</v>
      </c>
      <c r="R14" s="14"/>
      <c r="S14" s="14">
        <v>4.7157182480382899E-2</v>
      </c>
      <c r="T14" s="14">
        <v>2.08631506912722E-2</v>
      </c>
      <c r="U14" s="14">
        <v>5.8927111986674802E-2</v>
      </c>
      <c r="V14" s="14"/>
      <c r="W14" s="14">
        <v>1.46126886893557E-2</v>
      </c>
      <c r="X14" s="14">
        <v>3.2663853500111903E-2</v>
      </c>
      <c r="Y14" s="14">
        <v>0.17216062111264699</v>
      </c>
      <c r="Z14" s="14"/>
      <c r="AA14" s="14">
        <v>0.175611393230203</v>
      </c>
      <c r="AB14" s="14">
        <v>0.11549595884007199</v>
      </c>
      <c r="AC14" s="14">
        <v>0.11435800821697099</v>
      </c>
      <c r="AD14" s="14">
        <v>4.5330612805176501E-2</v>
      </c>
      <c r="AE14" s="14">
        <v>2.55093609677878E-2</v>
      </c>
      <c r="AF14" s="14">
        <v>1.33724287377192E-2</v>
      </c>
      <c r="AG14" s="14">
        <v>3.1066796043784799E-2</v>
      </c>
      <c r="AH14" s="14">
        <v>0</v>
      </c>
      <c r="AI14" s="14">
        <v>3.2073563263376001E-2</v>
      </c>
      <c r="AJ14" s="14">
        <v>0</v>
      </c>
      <c r="AK14" s="14">
        <v>0.12338977122774</v>
      </c>
      <c r="AL14" s="14">
        <v>0.14275257505001801</v>
      </c>
      <c r="AM14" s="14"/>
      <c r="AN14" s="14">
        <v>4.9745830911650898E-2</v>
      </c>
      <c r="AO14" s="14">
        <v>4.8357449269945597E-2</v>
      </c>
      <c r="AP14" s="14"/>
      <c r="AQ14" s="14">
        <v>3.9546742397235303E-2</v>
      </c>
      <c r="AR14" s="14">
        <v>5.0915086634579498E-2</v>
      </c>
      <c r="AS14" s="14"/>
      <c r="AT14" s="14">
        <v>2.4364343393061601E-2</v>
      </c>
      <c r="AU14" s="14">
        <v>6.4868364184340499E-2</v>
      </c>
      <c r="AV14" s="14">
        <v>2.3930459580791898E-2</v>
      </c>
      <c r="AW14" s="14"/>
      <c r="AX14" s="14">
        <v>5.0559469914853002E-2</v>
      </c>
    </row>
    <row r="15" spans="2:50" x14ac:dyDescent="0.3">
      <c r="B15" s="15" t="s">
        <v>79</v>
      </c>
      <c r="C15" s="20">
        <v>4.6659269236894799E-2</v>
      </c>
      <c r="D15" s="20">
        <v>2.5648551417162001E-2</v>
      </c>
      <c r="E15" s="20">
        <v>6.6261451651945094E-2</v>
      </c>
      <c r="F15" s="20"/>
      <c r="G15" s="20">
        <v>5.3000652051466902E-2</v>
      </c>
      <c r="H15" s="20">
        <v>4.9963811156532201E-2</v>
      </c>
      <c r="I15" s="20">
        <v>5.0497524550630897E-2</v>
      </c>
      <c r="J15" s="20">
        <v>7.3697952431695593E-2</v>
      </c>
      <c r="K15" s="20">
        <v>4.9843745716294602E-2</v>
      </c>
      <c r="L15" s="20">
        <v>1.4332700106782901E-2</v>
      </c>
      <c r="M15" s="20"/>
      <c r="N15" s="20">
        <v>5.3897350023548903E-2</v>
      </c>
      <c r="O15" s="20">
        <v>3.9173778770734601E-2</v>
      </c>
      <c r="P15" s="20">
        <v>5.3808336135808203E-2</v>
      </c>
      <c r="Q15" s="20">
        <v>4.2401421469081803E-2</v>
      </c>
      <c r="R15" s="20"/>
      <c r="S15" s="20">
        <v>2.97709721122408E-2</v>
      </c>
      <c r="T15" s="20">
        <v>2.2502198243112299E-2</v>
      </c>
      <c r="U15" s="20">
        <v>5.2065764205193203E-2</v>
      </c>
      <c r="V15" s="20"/>
      <c r="W15" s="20">
        <v>2.1174869021755999E-2</v>
      </c>
      <c r="X15" s="20">
        <v>2.13602963308092E-2</v>
      </c>
      <c r="Y15" s="20">
        <v>0.111209763420657</v>
      </c>
      <c r="Z15" s="20"/>
      <c r="AA15" s="20">
        <v>0.24083936013663301</v>
      </c>
      <c r="AB15" s="20">
        <v>0.117643307790817</v>
      </c>
      <c r="AC15" s="20">
        <v>4.5575120252630198E-2</v>
      </c>
      <c r="AD15" s="20">
        <v>4.5403012323071E-2</v>
      </c>
      <c r="AE15" s="20">
        <v>9.1858181803107907E-3</v>
      </c>
      <c r="AF15" s="20">
        <v>3.9262338794084202E-2</v>
      </c>
      <c r="AG15" s="20">
        <v>2.4509151352100401E-2</v>
      </c>
      <c r="AH15" s="20">
        <v>5.8813849241213401E-3</v>
      </c>
      <c r="AI15" s="20">
        <v>1.23151816015929E-2</v>
      </c>
      <c r="AJ15" s="20">
        <v>0</v>
      </c>
      <c r="AK15" s="20">
        <v>0.20790239522863899</v>
      </c>
      <c r="AL15" s="20">
        <v>0</v>
      </c>
      <c r="AM15" s="20"/>
      <c r="AN15" s="20">
        <v>4.6268535061564801E-2</v>
      </c>
      <c r="AO15" s="20">
        <v>4.6820703197404799E-2</v>
      </c>
      <c r="AP15" s="20"/>
      <c r="AQ15" s="20">
        <v>3.6654211374873798E-2</v>
      </c>
      <c r="AR15" s="20">
        <v>4.8995064058479698E-2</v>
      </c>
      <c r="AS15" s="20"/>
      <c r="AT15" s="20">
        <v>1.8565184839075401E-2</v>
      </c>
      <c r="AU15" s="20">
        <v>5.2483230413354301E-2</v>
      </c>
      <c r="AV15" s="20">
        <v>1.9186684798884301E-2</v>
      </c>
      <c r="AW15" s="20"/>
      <c r="AX15" s="20">
        <v>6.7637654759787294E-2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85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2.9301754024642902E-2</v>
      </c>
      <c r="D9" s="14">
        <v>4.1080991224691298E-2</v>
      </c>
      <c r="E9" s="14">
        <v>1.8363549324174701E-2</v>
      </c>
      <c r="F9" s="14"/>
      <c r="G9" s="14">
        <v>1.12251602359265E-2</v>
      </c>
      <c r="H9" s="14">
        <v>7.70179458476144E-2</v>
      </c>
      <c r="I9" s="14">
        <v>4.0213178157555901E-2</v>
      </c>
      <c r="J9" s="14">
        <v>1.33802185838423E-2</v>
      </c>
      <c r="K9" s="14">
        <v>2.2289893616400901E-2</v>
      </c>
      <c r="L9" s="14">
        <v>8.2610741807328195E-3</v>
      </c>
      <c r="M9" s="14"/>
      <c r="N9" s="14">
        <v>1.7428138507770401E-2</v>
      </c>
      <c r="O9" s="14">
        <v>2.7816975427214501E-2</v>
      </c>
      <c r="P9" s="14">
        <v>4.8227306154010503E-2</v>
      </c>
      <c r="Q9" s="14">
        <v>2.2857449051736901E-2</v>
      </c>
      <c r="R9" s="14"/>
      <c r="S9" s="14">
        <v>4.1296980968550001E-2</v>
      </c>
      <c r="T9" s="14">
        <v>3.1448991240604303E-2</v>
      </c>
      <c r="U9" s="14">
        <v>1.12655670625248E-2</v>
      </c>
      <c r="V9" s="14"/>
      <c r="W9" s="14">
        <v>3.7152651417268402E-2</v>
      </c>
      <c r="X9" s="14">
        <v>3.0782877799192001E-2</v>
      </c>
      <c r="Y9" s="14">
        <v>1.38157996031083E-2</v>
      </c>
      <c r="Z9" s="14"/>
      <c r="AA9" s="14">
        <v>1.6064574753705801E-2</v>
      </c>
      <c r="AB9" s="14">
        <v>1.7106283609415799E-2</v>
      </c>
      <c r="AC9" s="14">
        <v>2.1676821440699299E-2</v>
      </c>
      <c r="AD9" s="14">
        <v>2.69267733674146E-2</v>
      </c>
      <c r="AE9" s="14">
        <v>2.7747052348792101E-2</v>
      </c>
      <c r="AF9" s="14">
        <v>3.8391477430167797E-2</v>
      </c>
      <c r="AG9" s="14">
        <v>3.78159702241644E-2</v>
      </c>
      <c r="AH9" s="14">
        <v>2.97649041266859E-2</v>
      </c>
      <c r="AI9" s="14">
        <v>4.6231346672278802E-2</v>
      </c>
      <c r="AJ9" s="14">
        <v>1.8494504933119198E-2</v>
      </c>
      <c r="AK9" s="14">
        <v>0</v>
      </c>
      <c r="AL9" s="14">
        <v>0.245426442851023</v>
      </c>
      <c r="AM9" s="14"/>
      <c r="AN9" s="14">
        <v>4.4847250877867999E-2</v>
      </c>
      <c r="AO9" s="14">
        <v>2.2879047019316801E-2</v>
      </c>
      <c r="AP9" s="14"/>
      <c r="AQ9" s="14">
        <v>2.0603116792314601E-2</v>
      </c>
      <c r="AR9" s="14">
        <v>3.1332550056242699E-2</v>
      </c>
      <c r="AS9" s="14"/>
      <c r="AT9" s="14">
        <v>1.7588366311325699E-2</v>
      </c>
      <c r="AU9" s="14">
        <v>1.3351803538402001E-2</v>
      </c>
      <c r="AV9" s="14">
        <v>5.6365535855804998E-2</v>
      </c>
      <c r="AW9" s="14"/>
      <c r="AX9" s="14">
        <v>6.7365590226265204E-2</v>
      </c>
    </row>
    <row r="10" spans="2:50" x14ac:dyDescent="0.3">
      <c r="B10" s="15" t="s">
        <v>74</v>
      </c>
      <c r="C10" s="14">
        <v>8.1022976214436201E-2</v>
      </c>
      <c r="D10" s="14">
        <v>9.6362721750606894E-2</v>
      </c>
      <c r="E10" s="14">
        <v>6.7119011202699794E-2</v>
      </c>
      <c r="F10" s="14"/>
      <c r="G10" s="14">
        <v>8.9611625564656197E-2</v>
      </c>
      <c r="H10" s="14">
        <v>0.109849131072219</v>
      </c>
      <c r="I10" s="14">
        <v>0.116226934838586</v>
      </c>
      <c r="J10" s="14">
        <v>8.1272162238854501E-2</v>
      </c>
      <c r="K10" s="14">
        <v>3.93780459154826E-2</v>
      </c>
      <c r="L10" s="14">
        <v>5.6901000483777497E-2</v>
      </c>
      <c r="M10" s="14"/>
      <c r="N10" s="14">
        <v>8.5355591416897594E-2</v>
      </c>
      <c r="O10" s="14">
        <v>8.9233495753277603E-2</v>
      </c>
      <c r="P10" s="14">
        <v>9.2846065832222602E-2</v>
      </c>
      <c r="Q10" s="14">
        <v>6.6661025809627697E-2</v>
      </c>
      <c r="R10" s="14"/>
      <c r="S10" s="14">
        <v>0.10129602280917201</v>
      </c>
      <c r="T10" s="14">
        <v>8.8112861897898104E-2</v>
      </c>
      <c r="U10" s="14">
        <v>4.9904022670251999E-2</v>
      </c>
      <c r="V10" s="14"/>
      <c r="W10" s="14">
        <v>8.8146312539894897E-2</v>
      </c>
      <c r="X10" s="14">
        <v>0.100079164933113</v>
      </c>
      <c r="Y10" s="14">
        <v>2.1098212342414401E-2</v>
      </c>
      <c r="Z10" s="14"/>
      <c r="AA10" s="14">
        <v>2.36310329512265E-2</v>
      </c>
      <c r="AB10" s="14">
        <v>3.2095949911098702E-2</v>
      </c>
      <c r="AC10" s="14">
        <v>3.0531833096423801E-2</v>
      </c>
      <c r="AD10" s="14">
        <v>5.1020932200192999E-2</v>
      </c>
      <c r="AE10" s="14">
        <v>0.10105899488850401</v>
      </c>
      <c r="AF10" s="14">
        <v>6.9461590641355306E-2</v>
      </c>
      <c r="AG10" s="14">
        <v>0.14641690509515401</v>
      </c>
      <c r="AH10" s="14">
        <v>0.16612333892901501</v>
      </c>
      <c r="AI10" s="14">
        <v>9.0190445996194094E-2</v>
      </c>
      <c r="AJ10" s="14">
        <v>0.11585211538691099</v>
      </c>
      <c r="AK10" s="14">
        <v>0</v>
      </c>
      <c r="AL10" s="14">
        <v>0.12487940004286301</v>
      </c>
      <c r="AM10" s="14"/>
      <c r="AN10" s="14">
        <v>8.8361071318910606E-2</v>
      </c>
      <c r="AO10" s="14">
        <v>7.7991202107873595E-2</v>
      </c>
      <c r="AP10" s="14"/>
      <c r="AQ10" s="14">
        <v>6.4546996103735099E-2</v>
      </c>
      <c r="AR10" s="14">
        <v>8.4869481607393299E-2</v>
      </c>
      <c r="AS10" s="14"/>
      <c r="AT10" s="14">
        <v>0.105504012345493</v>
      </c>
      <c r="AU10" s="14">
        <v>5.4101286565503497E-2</v>
      </c>
      <c r="AV10" s="14">
        <v>0.103295088028176</v>
      </c>
      <c r="AW10" s="14"/>
      <c r="AX10" s="14">
        <v>9.0164468649182497E-2</v>
      </c>
    </row>
    <row r="11" spans="2:50" x14ac:dyDescent="0.3">
      <c r="B11" s="15" t="s">
        <v>75</v>
      </c>
      <c r="C11" s="14">
        <v>0.18183253340137601</v>
      </c>
      <c r="D11" s="14">
        <v>0.20048913416510999</v>
      </c>
      <c r="E11" s="14">
        <v>0.16455105984649701</v>
      </c>
      <c r="F11" s="14"/>
      <c r="G11" s="14">
        <v>0.181210863751085</v>
      </c>
      <c r="H11" s="14">
        <v>0.19768519232187101</v>
      </c>
      <c r="I11" s="14">
        <v>0.21633317860089901</v>
      </c>
      <c r="J11" s="14">
        <v>0.21195241150312899</v>
      </c>
      <c r="K11" s="14">
        <v>0.16584978211603299</v>
      </c>
      <c r="L11" s="14">
        <v>0.13180506176688001</v>
      </c>
      <c r="M11" s="14"/>
      <c r="N11" s="14">
        <v>0.176875926265042</v>
      </c>
      <c r="O11" s="14">
        <v>0.16681200826506401</v>
      </c>
      <c r="P11" s="14">
        <v>0.17974210166218099</v>
      </c>
      <c r="Q11" s="14">
        <v>0.19351377757131599</v>
      </c>
      <c r="R11" s="14"/>
      <c r="S11" s="14">
        <v>0.16124095676518699</v>
      </c>
      <c r="T11" s="14">
        <v>0.199090600296847</v>
      </c>
      <c r="U11" s="14">
        <v>0.21221541296840901</v>
      </c>
      <c r="V11" s="14"/>
      <c r="W11" s="14">
        <v>0.21149327887704999</v>
      </c>
      <c r="X11" s="14">
        <v>0.16631456750756601</v>
      </c>
      <c r="Y11" s="14">
        <v>0.15933099156174099</v>
      </c>
      <c r="Z11" s="14"/>
      <c r="AA11" s="14">
        <v>0.12611550174164499</v>
      </c>
      <c r="AB11" s="14">
        <v>0.15834851772209699</v>
      </c>
      <c r="AC11" s="14">
        <v>0.199499735949936</v>
      </c>
      <c r="AD11" s="14">
        <v>0.16177127599208499</v>
      </c>
      <c r="AE11" s="14">
        <v>0.14741516506569299</v>
      </c>
      <c r="AF11" s="14">
        <v>0.20393009118765401</v>
      </c>
      <c r="AG11" s="14">
        <v>0.20824597582137999</v>
      </c>
      <c r="AH11" s="14">
        <v>0.253356521396294</v>
      </c>
      <c r="AI11" s="14">
        <v>0.16987252555471399</v>
      </c>
      <c r="AJ11" s="14">
        <v>0.28164110842206003</v>
      </c>
      <c r="AK11" s="14">
        <v>0</v>
      </c>
      <c r="AL11" s="14">
        <v>0.23991927264297899</v>
      </c>
      <c r="AM11" s="14"/>
      <c r="AN11" s="14">
        <v>0.18309252591998901</v>
      </c>
      <c r="AO11" s="14">
        <v>0.18131196060448501</v>
      </c>
      <c r="AP11" s="14"/>
      <c r="AQ11" s="14">
        <v>0.194421430036155</v>
      </c>
      <c r="AR11" s="14">
        <v>0.17889351196097</v>
      </c>
      <c r="AS11" s="14"/>
      <c r="AT11" s="14">
        <v>0.15438182579343601</v>
      </c>
      <c r="AU11" s="14">
        <v>0.206398572910445</v>
      </c>
      <c r="AV11" s="14">
        <v>0.18937454858217501</v>
      </c>
      <c r="AW11" s="14"/>
      <c r="AX11" s="14">
        <v>0.224222039097079</v>
      </c>
    </row>
    <row r="12" spans="2:50" x14ac:dyDescent="0.3">
      <c r="B12" s="15" t="s">
        <v>76</v>
      </c>
      <c r="C12" s="14">
        <v>6.1325378125145102E-2</v>
      </c>
      <c r="D12" s="14">
        <v>7.6133174389972802E-2</v>
      </c>
      <c r="E12" s="14">
        <v>4.77694087991445E-2</v>
      </c>
      <c r="F12" s="14"/>
      <c r="G12" s="14">
        <v>6.0870175315059297E-2</v>
      </c>
      <c r="H12" s="14">
        <v>8.7750641509393101E-2</v>
      </c>
      <c r="I12" s="14">
        <v>7.2671643438798894E-2</v>
      </c>
      <c r="J12" s="14">
        <v>6.42142453015251E-2</v>
      </c>
      <c r="K12" s="14">
        <v>4.4122086508201701E-2</v>
      </c>
      <c r="L12" s="14">
        <v>4.1700812385700198E-2</v>
      </c>
      <c r="M12" s="14"/>
      <c r="N12" s="14">
        <v>6.6861401294665598E-2</v>
      </c>
      <c r="O12" s="14">
        <v>6.2920183724637799E-2</v>
      </c>
      <c r="P12" s="14">
        <v>7.3051071191158098E-2</v>
      </c>
      <c r="Q12" s="14">
        <v>4.9966761903609998E-2</v>
      </c>
      <c r="R12" s="14"/>
      <c r="S12" s="14">
        <v>5.12037633423882E-2</v>
      </c>
      <c r="T12" s="14">
        <v>8.5820141289062096E-2</v>
      </c>
      <c r="U12" s="14">
        <v>4.6764953030587399E-2</v>
      </c>
      <c r="V12" s="14"/>
      <c r="W12" s="14">
        <v>8.49338010671008E-2</v>
      </c>
      <c r="X12" s="14">
        <v>5.0943463430788101E-2</v>
      </c>
      <c r="Y12" s="14">
        <v>3.8879221947240597E-2</v>
      </c>
      <c r="Z12" s="14"/>
      <c r="AA12" s="14">
        <v>9.5674114216430906E-2</v>
      </c>
      <c r="AB12" s="14">
        <v>6.2142047245167899E-2</v>
      </c>
      <c r="AC12" s="14">
        <v>2.6978073630783798E-2</v>
      </c>
      <c r="AD12" s="14">
        <v>5.3744838952843002E-2</v>
      </c>
      <c r="AE12" s="14">
        <v>7.7590231669786E-2</v>
      </c>
      <c r="AF12" s="14">
        <v>6.5482613340460696E-2</v>
      </c>
      <c r="AG12" s="14">
        <v>7.6822422284904907E-2</v>
      </c>
      <c r="AH12" s="14">
        <v>6.5610772083972896E-2</v>
      </c>
      <c r="AI12" s="14">
        <v>4.5067549760974997E-2</v>
      </c>
      <c r="AJ12" s="14">
        <v>7.4263722860937298E-2</v>
      </c>
      <c r="AK12" s="14">
        <v>0</v>
      </c>
      <c r="AL12" s="14">
        <v>0</v>
      </c>
      <c r="AM12" s="14"/>
      <c r="AN12" s="14">
        <v>7.44623896953754E-2</v>
      </c>
      <c r="AO12" s="14">
        <v>5.5897749980621497E-2</v>
      </c>
      <c r="AP12" s="14"/>
      <c r="AQ12" s="14">
        <v>5.7408400321116798E-2</v>
      </c>
      <c r="AR12" s="14">
        <v>6.2239841249405799E-2</v>
      </c>
      <c r="AS12" s="14"/>
      <c r="AT12" s="14">
        <v>4.64301303007848E-2</v>
      </c>
      <c r="AU12" s="14">
        <v>3.7525180645630998E-2</v>
      </c>
      <c r="AV12" s="14">
        <v>9.9825120875532899E-2</v>
      </c>
      <c r="AW12" s="14"/>
      <c r="AX12" s="14">
        <v>2.7084832091757799E-2</v>
      </c>
    </row>
    <row r="13" spans="2:50" x14ac:dyDescent="0.3">
      <c r="B13" s="15" t="s">
        <v>77</v>
      </c>
      <c r="C13" s="14">
        <v>3.5125702470918799E-2</v>
      </c>
      <c r="D13" s="14">
        <v>5.0663461212827901E-2</v>
      </c>
      <c r="E13" s="14">
        <v>2.0669323874803899E-2</v>
      </c>
      <c r="F13" s="14"/>
      <c r="G13" s="14">
        <v>5.9494465472403203E-2</v>
      </c>
      <c r="H13" s="14">
        <v>3.8730629538895403E-2</v>
      </c>
      <c r="I13" s="14">
        <v>3.6013998513331098E-2</v>
      </c>
      <c r="J13" s="14">
        <v>3.7354296991090698E-2</v>
      </c>
      <c r="K13" s="14">
        <v>2.5395183695407001E-2</v>
      </c>
      <c r="L13" s="14">
        <v>2.3444771096970001E-2</v>
      </c>
      <c r="M13" s="14"/>
      <c r="N13" s="14">
        <v>3.8371338315955301E-2</v>
      </c>
      <c r="O13" s="14">
        <v>1.6442412523232999E-2</v>
      </c>
      <c r="P13" s="14">
        <v>4.1761036761144101E-2</v>
      </c>
      <c r="Q13" s="14">
        <v>3.9009483212558399E-2</v>
      </c>
      <c r="R13" s="14"/>
      <c r="S13" s="14">
        <v>1.7361935950549901E-2</v>
      </c>
      <c r="T13" s="14">
        <v>4.7315532016541297E-2</v>
      </c>
      <c r="U13" s="14">
        <v>4.8917074903937201E-2</v>
      </c>
      <c r="V13" s="14"/>
      <c r="W13" s="14">
        <v>5.6532554440921902E-2</v>
      </c>
      <c r="X13" s="14">
        <v>2.00430098790749E-2</v>
      </c>
      <c r="Y13" s="14">
        <v>2.13387477242841E-2</v>
      </c>
      <c r="Z13" s="14"/>
      <c r="AA13" s="14">
        <v>2.5264955624710699E-2</v>
      </c>
      <c r="AB13" s="14">
        <v>2.0513522782363999E-2</v>
      </c>
      <c r="AC13" s="14">
        <v>2.8076470844047401E-2</v>
      </c>
      <c r="AD13" s="14">
        <v>2.5468880043388299E-2</v>
      </c>
      <c r="AE13" s="14">
        <v>4.3513560291903897E-2</v>
      </c>
      <c r="AF13" s="14">
        <v>4.0873532267324902E-2</v>
      </c>
      <c r="AG13" s="14">
        <v>4.2726752597307599E-2</v>
      </c>
      <c r="AH13" s="14">
        <v>4.55189054157598E-2</v>
      </c>
      <c r="AI13" s="14">
        <v>5.46967025385902E-2</v>
      </c>
      <c r="AJ13" s="14">
        <v>4.75023475974534E-2</v>
      </c>
      <c r="AK13" s="14">
        <v>0.11099095015844899</v>
      </c>
      <c r="AL13" s="14">
        <v>0</v>
      </c>
      <c r="AM13" s="14"/>
      <c r="AN13" s="14">
        <v>3.2766121124167602E-2</v>
      </c>
      <c r="AO13" s="14">
        <v>3.6100576403125903E-2</v>
      </c>
      <c r="AP13" s="14"/>
      <c r="AQ13" s="14">
        <v>2.3909787505451401E-2</v>
      </c>
      <c r="AR13" s="14">
        <v>3.7744185687804903E-2</v>
      </c>
      <c r="AS13" s="14"/>
      <c r="AT13" s="14">
        <v>1.50485329080026E-2</v>
      </c>
      <c r="AU13" s="14">
        <v>2.0750273906283E-2</v>
      </c>
      <c r="AV13" s="14">
        <v>6.5610299984411799E-2</v>
      </c>
      <c r="AW13" s="14"/>
      <c r="AX13" s="14">
        <v>3.4328288234887198E-2</v>
      </c>
    </row>
    <row r="14" spans="2:50" x14ac:dyDescent="0.3">
      <c r="B14" s="15" t="s">
        <v>78</v>
      </c>
      <c r="C14" s="14">
        <v>0.46358265179076802</v>
      </c>
      <c r="D14" s="14">
        <v>0.41226141156372798</v>
      </c>
      <c r="E14" s="14">
        <v>0.50971937161519698</v>
      </c>
      <c r="F14" s="14"/>
      <c r="G14" s="14">
        <v>0.415427995138613</v>
      </c>
      <c r="H14" s="14">
        <v>0.38163992600298502</v>
      </c>
      <c r="I14" s="14">
        <v>0.415778812481848</v>
      </c>
      <c r="J14" s="14">
        <v>0.47907355204508001</v>
      </c>
      <c r="K14" s="14">
        <v>0.51963055048835705</v>
      </c>
      <c r="L14" s="14">
        <v>0.54178226169754895</v>
      </c>
      <c r="M14" s="14"/>
      <c r="N14" s="14">
        <v>0.47396900162192701</v>
      </c>
      <c r="O14" s="14">
        <v>0.50859444556804001</v>
      </c>
      <c r="P14" s="14">
        <v>0.38680810325748399</v>
      </c>
      <c r="Q14" s="14">
        <v>0.48677912977839599</v>
      </c>
      <c r="R14" s="14"/>
      <c r="S14" s="14">
        <v>0.49424827796186599</v>
      </c>
      <c r="T14" s="14">
        <v>0.41419148496694902</v>
      </c>
      <c r="U14" s="14">
        <v>0.48725876479839503</v>
      </c>
      <c r="V14" s="14"/>
      <c r="W14" s="14">
        <v>0.390372528907933</v>
      </c>
      <c r="X14" s="14">
        <v>0.49313356784269202</v>
      </c>
      <c r="Y14" s="14">
        <v>0.59017490144845397</v>
      </c>
      <c r="Z14" s="14"/>
      <c r="AA14" s="14">
        <v>0.401485014577244</v>
      </c>
      <c r="AB14" s="14">
        <v>0.53525970585960503</v>
      </c>
      <c r="AC14" s="14">
        <v>0.56101845539784301</v>
      </c>
      <c r="AD14" s="14">
        <v>0.53307045037047895</v>
      </c>
      <c r="AE14" s="14">
        <v>0.49446456386454402</v>
      </c>
      <c r="AF14" s="14">
        <v>0.42070176829336697</v>
      </c>
      <c r="AG14" s="14">
        <v>0.35749792699678801</v>
      </c>
      <c r="AH14" s="14">
        <v>0.33637651967014198</v>
      </c>
      <c r="AI14" s="14">
        <v>0.41242139124055699</v>
      </c>
      <c r="AJ14" s="14">
        <v>0.41334868852692802</v>
      </c>
      <c r="AK14" s="14">
        <v>0.47167840068983402</v>
      </c>
      <c r="AL14" s="14">
        <v>0.263943654407992</v>
      </c>
      <c r="AM14" s="14"/>
      <c r="AN14" s="14">
        <v>0.40851707054042102</v>
      </c>
      <c r="AO14" s="14">
        <v>0.48633329770374101</v>
      </c>
      <c r="AP14" s="14"/>
      <c r="AQ14" s="14">
        <v>0.53115837899067098</v>
      </c>
      <c r="AR14" s="14">
        <v>0.44780632787188901</v>
      </c>
      <c r="AS14" s="14"/>
      <c r="AT14" s="14">
        <v>0.50519364491308405</v>
      </c>
      <c r="AU14" s="14">
        <v>0.51971624211689105</v>
      </c>
      <c r="AV14" s="14">
        <v>0.36971386601204198</v>
      </c>
      <c r="AW14" s="14"/>
      <c r="AX14" s="14">
        <v>0.39151212901464499</v>
      </c>
    </row>
    <row r="15" spans="2:50" x14ac:dyDescent="0.3">
      <c r="B15" s="15" t="s">
        <v>79</v>
      </c>
      <c r="C15" s="20">
        <v>0.14780900397271299</v>
      </c>
      <c r="D15" s="20">
        <v>0.123009105693063</v>
      </c>
      <c r="E15" s="20">
        <v>0.171808275337483</v>
      </c>
      <c r="F15" s="20"/>
      <c r="G15" s="20">
        <v>0.18215971452225699</v>
      </c>
      <c r="H15" s="20">
        <v>0.107326533707022</v>
      </c>
      <c r="I15" s="20">
        <v>0.102762253968981</v>
      </c>
      <c r="J15" s="20">
        <v>0.112753113336479</v>
      </c>
      <c r="K15" s="20">
        <v>0.183334457660117</v>
      </c>
      <c r="L15" s="20">
        <v>0.19610501838839001</v>
      </c>
      <c r="M15" s="20"/>
      <c r="N15" s="20">
        <v>0.141138602577742</v>
      </c>
      <c r="O15" s="20">
        <v>0.128180478738533</v>
      </c>
      <c r="P15" s="20">
        <v>0.17756431514179999</v>
      </c>
      <c r="Q15" s="20">
        <v>0.14121237267275499</v>
      </c>
      <c r="R15" s="20"/>
      <c r="S15" s="20">
        <v>0.13335206220228699</v>
      </c>
      <c r="T15" s="20">
        <v>0.134020388292098</v>
      </c>
      <c r="U15" s="20">
        <v>0.143674204565894</v>
      </c>
      <c r="V15" s="20"/>
      <c r="W15" s="20">
        <v>0.131368872749831</v>
      </c>
      <c r="X15" s="20">
        <v>0.138703348607574</v>
      </c>
      <c r="Y15" s="20">
        <v>0.15536212537275801</v>
      </c>
      <c r="Z15" s="20"/>
      <c r="AA15" s="20">
        <v>0.31176480613503699</v>
      </c>
      <c r="AB15" s="20">
        <v>0.17453397287025099</v>
      </c>
      <c r="AC15" s="20">
        <v>0.13221860964026699</v>
      </c>
      <c r="AD15" s="20">
        <v>0.147996849073598</v>
      </c>
      <c r="AE15" s="20">
        <v>0.108210431870778</v>
      </c>
      <c r="AF15" s="20">
        <v>0.16115892683967001</v>
      </c>
      <c r="AG15" s="20">
        <v>0.13047404698030099</v>
      </c>
      <c r="AH15" s="20">
        <v>0.10324903837813</v>
      </c>
      <c r="AI15" s="20">
        <v>0.18152003823669099</v>
      </c>
      <c r="AJ15" s="20">
        <v>4.8897512272591301E-2</v>
      </c>
      <c r="AK15" s="20">
        <v>0.41733064915171603</v>
      </c>
      <c r="AL15" s="20">
        <v>0.12583123005514299</v>
      </c>
      <c r="AM15" s="20"/>
      <c r="AN15" s="20">
        <v>0.16795357052326901</v>
      </c>
      <c r="AO15" s="20">
        <v>0.13948616618083701</v>
      </c>
      <c r="AP15" s="20"/>
      <c r="AQ15" s="20">
        <v>0.107951890250556</v>
      </c>
      <c r="AR15" s="20">
        <v>0.15711410156629399</v>
      </c>
      <c r="AS15" s="20"/>
      <c r="AT15" s="20">
        <v>0.155853487427875</v>
      </c>
      <c r="AU15" s="20">
        <v>0.148156640316845</v>
      </c>
      <c r="AV15" s="20">
        <v>0.11581554066185799</v>
      </c>
      <c r="AW15" s="20"/>
      <c r="AX15" s="20">
        <v>0.16532265268618401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86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3.2763591239725297E-2</v>
      </c>
      <c r="D9" s="14">
        <v>4.7462704251583498E-2</v>
      </c>
      <c r="E9" s="14">
        <v>1.90837874479967E-2</v>
      </c>
      <c r="F9" s="14"/>
      <c r="G9" s="14">
        <v>4.1226369660871003E-2</v>
      </c>
      <c r="H9" s="14">
        <v>5.47590619424458E-2</v>
      </c>
      <c r="I9" s="14">
        <v>4.0536335726067199E-2</v>
      </c>
      <c r="J9" s="14">
        <v>2.20391241595683E-2</v>
      </c>
      <c r="K9" s="14">
        <v>1.6177175910617899E-2</v>
      </c>
      <c r="L9" s="14">
        <v>2.4397595903469502E-2</v>
      </c>
      <c r="M9" s="14"/>
      <c r="N9" s="14">
        <v>1.6574154711150601E-2</v>
      </c>
      <c r="O9" s="14">
        <v>2.3330679022961501E-2</v>
      </c>
      <c r="P9" s="14">
        <v>5.8628773125412599E-2</v>
      </c>
      <c r="Q9" s="14">
        <v>2.7856329726743699E-2</v>
      </c>
      <c r="R9" s="14"/>
      <c r="S9" s="14">
        <v>2.28320682395745E-2</v>
      </c>
      <c r="T9" s="14">
        <v>5.7299780845556599E-2</v>
      </c>
      <c r="U9" s="14">
        <v>1.8558537933383301E-2</v>
      </c>
      <c r="V9" s="14"/>
      <c r="W9" s="14">
        <v>6.4477242923948602E-2</v>
      </c>
      <c r="X9" s="14">
        <v>1.7238334562712E-2</v>
      </c>
      <c r="Y9" s="14">
        <v>6.5059653771871997E-3</v>
      </c>
      <c r="Z9" s="14"/>
      <c r="AA9" s="14">
        <v>1.6064574753705801E-2</v>
      </c>
      <c r="AB9" s="14">
        <v>2.3539894212349699E-2</v>
      </c>
      <c r="AC9" s="14">
        <v>1.88849155596056E-2</v>
      </c>
      <c r="AD9" s="14">
        <v>2.0615200113148598E-2</v>
      </c>
      <c r="AE9" s="14">
        <v>2.7554284028905699E-2</v>
      </c>
      <c r="AF9" s="14">
        <v>3.4970229459275498E-2</v>
      </c>
      <c r="AG9" s="14">
        <v>4.79388569913815E-2</v>
      </c>
      <c r="AH9" s="14">
        <v>6.8537439869998801E-2</v>
      </c>
      <c r="AI9" s="14">
        <v>8.0056617631198507E-2</v>
      </c>
      <c r="AJ9" s="14">
        <v>1.9440661444038498E-2</v>
      </c>
      <c r="AK9" s="14">
        <v>0.112702059879861</v>
      </c>
      <c r="AL9" s="14">
        <v>0</v>
      </c>
      <c r="AM9" s="14"/>
      <c r="AN9" s="14">
        <v>4.6302593293668502E-2</v>
      </c>
      <c r="AO9" s="14">
        <v>2.7169878529349899E-2</v>
      </c>
      <c r="AP9" s="14"/>
      <c r="AQ9" s="14">
        <v>2.0121202609134799E-2</v>
      </c>
      <c r="AR9" s="14">
        <v>3.5715100996394702E-2</v>
      </c>
      <c r="AS9" s="14"/>
      <c r="AT9" s="14">
        <v>1.50451666766575E-2</v>
      </c>
      <c r="AU9" s="14">
        <v>1.1709998718096901E-2</v>
      </c>
      <c r="AV9" s="14">
        <v>6.7595285822300094E-2</v>
      </c>
      <c r="AW9" s="14"/>
      <c r="AX9" s="14">
        <v>5.0801083766137498E-2</v>
      </c>
    </row>
    <row r="10" spans="2:50" x14ac:dyDescent="0.3">
      <c r="B10" s="15" t="s">
        <v>74</v>
      </c>
      <c r="C10" s="14">
        <v>7.6687057377145706E-2</v>
      </c>
      <c r="D10" s="14">
        <v>0.103215074319279</v>
      </c>
      <c r="E10" s="14">
        <v>5.2138107206970201E-2</v>
      </c>
      <c r="F10" s="14"/>
      <c r="G10" s="14">
        <v>4.4097977909402501E-2</v>
      </c>
      <c r="H10" s="14">
        <v>0.13764288278564099</v>
      </c>
      <c r="I10" s="14">
        <v>0.12675381408625599</v>
      </c>
      <c r="J10" s="14">
        <v>6.3823729013395697E-2</v>
      </c>
      <c r="K10" s="14">
        <v>3.9774872262696798E-2</v>
      </c>
      <c r="L10" s="14">
        <v>4.3507418436315899E-2</v>
      </c>
      <c r="M10" s="14"/>
      <c r="N10" s="14">
        <v>6.6594478058350906E-2</v>
      </c>
      <c r="O10" s="14">
        <v>5.9674481364132198E-2</v>
      </c>
      <c r="P10" s="14">
        <v>9.7709967876027301E-2</v>
      </c>
      <c r="Q10" s="14">
        <v>7.6208699080661899E-2</v>
      </c>
      <c r="R10" s="14"/>
      <c r="S10" s="14">
        <v>7.2185571178245297E-2</v>
      </c>
      <c r="T10" s="14">
        <v>0.122317167175818</v>
      </c>
      <c r="U10" s="14">
        <v>2.9097716005243499E-2</v>
      </c>
      <c r="V10" s="14"/>
      <c r="W10" s="14">
        <v>0.138428237970214</v>
      </c>
      <c r="X10" s="14">
        <v>5.0997157824121599E-2</v>
      </c>
      <c r="Y10" s="14">
        <v>1.1454731317967501E-2</v>
      </c>
      <c r="Z10" s="14"/>
      <c r="AA10" s="14">
        <v>0</v>
      </c>
      <c r="AB10" s="14">
        <v>2.8919617608834901E-2</v>
      </c>
      <c r="AC10" s="14">
        <v>2.6871930958635E-2</v>
      </c>
      <c r="AD10" s="14">
        <v>4.10563701701974E-2</v>
      </c>
      <c r="AE10" s="14">
        <v>9.9212653225854097E-2</v>
      </c>
      <c r="AF10" s="14">
        <v>7.4297704948225393E-2</v>
      </c>
      <c r="AG10" s="14">
        <v>0.15737789717970399</v>
      </c>
      <c r="AH10" s="14">
        <v>0.108422603381414</v>
      </c>
      <c r="AI10" s="14">
        <v>0.112085503036498</v>
      </c>
      <c r="AJ10" s="14">
        <v>0.116412788616705</v>
      </c>
      <c r="AK10" s="14">
        <v>0</v>
      </c>
      <c r="AL10" s="14">
        <v>0.24847387469149601</v>
      </c>
      <c r="AM10" s="14"/>
      <c r="AN10" s="14">
        <v>8.4300526753187097E-2</v>
      </c>
      <c r="AO10" s="14">
        <v>7.3541510884934894E-2</v>
      </c>
      <c r="AP10" s="14"/>
      <c r="AQ10" s="14">
        <v>5.6592250650633301E-2</v>
      </c>
      <c r="AR10" s="14">
        <v>8.1378419100370802E-2</v>
      </c>
      <c r="AS10" s="14"/>
      <c r="AT10" s="14">
        <v>3.15964012123294E-2</v>
      </c>
      <c r="AU10" s="14">
        <v>3.5255911132255902E-2</v>
      </c>
      <c r="AV10" s="14">
        <v>0.15426594268326499</v>
      </c>
      <c r="AW10" s="14"/>
      <c r="AX10" s="14">
        <v>0.14235581152381399</v>
      </c>
    </row>
    <row r="11" spans="2:50" x14ac:dyDescent="0.3">
      <c r="B11" s="15" t="s">
        <v>75</v>
      </c>
      <c r="C11" s="14">
        <v>0.201546629331634</v>
      </c>
      <c r="D11" s="14">
        <v>0.22121254083169301</v>
      </c>
      <c r="E11" s="14">
        <v>0.184497375351376</v>
      </c>
      <c r="F11" s="14"/>
      <c r="G11" s="14">
        <v>0.194672656893109</v>
      </c>
      <c r="H11" s="14">
        <v>0.230451257297143</v>
      </c>
      <c r="I11" s="14">
        <v>0.25098866032350198</v>
      </c>
      <c r="J11" s="14">
        <v>0.20026390666688801</v>
      </c>
      <c r="K11" s="14">
        <v>0.18332356290503701</v>
      </c>
      <c r="L11" s="14">
        <v>0.15798601371090501</v>
      </c>
      <c r="M11" s="14"/>
      <c r="N11" s="14">
        <v>0.19577553471110701</v>
      </c>
      <c r="O11" s="14">
        <v>0.19350650142048401</v>
      </c>
      <c r="P11" s="14">
        <v>0.19099903245452901</v>
      </c>
      <c r="Q11" s="14">
        <v>0.21562992084773999</v>
      </c>
      <c r="R11" s="14"/>
      <c r="S11" s="14">
        <v>0.16596265095669599</v>
      </c>
      <c r="T11" s="14">
        <v>0.235908356807846</v>
      </c>
      <c r="U11" s="14">
        <v>0.23035365602924501</v>
      </c>
      <c r="V11" s="14"/>
      <c r="W11" s="14">
        <v>0.25043615377252698</v>
      </c>
      <c r="X11" s="14">
        <v>0.17149437182417099</v>
      </c>
      <c r="Y11" s="14">
        <v>0.16124789879589199</v>
      </c>
      <c r="Z11" s="14"/>
      <c r="AA11" s="14">
        <v>0.179041606357139</v>
      </c>
      <c r="AB11" s="14">
        <v>0.15421845822680999</v>
      </c>
      <c r="AC11" s="14">
        <v>0.19391361220697001</v>
      </c>
      <c r="AD11" s="14">
        <v>0.20251081487896699</v>
      </c>
      <c r="AE11" s="14">
        <v>0.18747347927059799</v>
      </c>
      <c r="AF11" s="14">
        <v>0.21350816406134701</v>
      </c>
      <c r="AG11" s="14">
        <v>0.22193141976057201</v>
      </c>
      <c r="AH11" s="14">
        <v>0.28396253978668801</v>
      </c>
      <c r="AI11" s="14">
        <v>0.12541680238449401</v>
      </c>
      <c r="AJ11" s="14">
        <v>0.255828327228317</v>
      </c>
      <c r="AK11" s="14">
        <v>9.69114450701897E-2</v>
      </c>
      <c r="AL11" s="14">
        <v>0.36575050269812198</v>
      </c>
      <c r="AM11" s="14"/>
      <c r="AN11" s="14">
        <v>0.20801031371464199</v>
      </c>
      <c r="AO11" s="14">
        <v>0.19887612279466599</v>
      </c>
      <c r="AP11" s="14"/>
      <c r="AQ11" s="14">
        <v>0.215605965239066</v>
      </c>
      <c r="AR11" s="14">
        <v>0.198264317079133</v>
      </c>
      <c r="AS11" s="14"/>
      <c r="AT11" s="14">
        <v>0.14384598726818501</v>
      </c>
      <c r="AU11" s="14">
        <v>0.22815403359056399</v>
      </c>
      <c r="AV11" s="14">
        <v>0.22929431766914299</v>
      </c>
      <c r="AW11" s="14"/>
      <c r="AX11" s="14">
        <v>0.240351056606461</v>
      </c>
    </row>
    <row r="12" spans="2:50" x14ac:dyDescent="0.3">
      <c r="B12" s="15" t="s">
        <v>76</v>
      </c>
      <c r="C12" s="14">
        <v>5.45270656113684E-2</v>
      </c>
      <c r="D12" s="14">
        <v>7.0302264254279698E-2</v>
      </c>
      <c r="E12" s="14">
        <v>3.8966843630727603E-2</v>
      </c>
      <c r="F12" s="14"/>
      <c r="G12" s="14">
        <v>6.4660821119898196E-2</v>
      </c>
      <c r="H12" s="14">
        <v>5.0243151603348801E-2</v>
      </c>
      <c r="I12" s="14">
        <v>6.2519630916267999E-2</v>
      </c>
      <c r="J12" s="14">
        <v>8.3975215153409402E-2</v>
      </c>
      <c r="K12" s="14">
        <v>2.8387405532531398E-2</v>
      </c>
      <c r="L12" s="14">
        <v>4.4382800865691303E-2</v>
      </c>
      <c r="M12" s="14"/>
      <c r="N12" s="14">
        <v>8.2519342333273196E-2</v>
      </c>
      <c r="O12" s="14">
        <v>3.8192393701386503E-2</v>
      </c>
      <c r="P12" s="14">
        <v>5.94073761896005E-2</v>
      </c>
      <c r="Q12" s="14">
        <v>4.6769640714368003E-2</v>
      </c>
      <c r="R12" s="14"/>
      <c r="S12" s="14">
        <v>5.2075957476937898E-2</v>
      </c>
      <c r="T12" s="14">
        <v>5.4931133746780499E-2</v>
      </c>
      <c r="U12" s="14">
        <v>6.1360650850786097E-2</v>
      </c>
      <c r="V12" s="14"/>
      <c r="W12" s="14">
        <v>6.7498334074004102E-2</v>
      </c>
      <c r="X12" s="14">
        <v>4.9917293389085897E-2</v>
      </c>
      <c r="Y12" s="14">
        <v>4.3347173432410298E-2</v>
      </c>
      <c r="Z12" s="14"/>
      <c r="AA12" s="14">
        <v>3.7128530639541003E-2</v>
      </c>
      <c r="AB12" s="14">
        <v>5.1239484868397099E-2</v>
      </c>
      <c r="AC12" s="14">
        <v>4.2463579353421897E-2</v>
      </c>
      <c r="AD12" s="14">
        <v>5.20162630852656E-2</v>
      </c>
      <c r="AE12" s="14">
        <v>6.5393745351707402E-2</v>
      </c>
      <c r="AF12" s="14">
        <v>4.5898330326608401E-2</v>
      </c>
      <c r="AG12" s="14">
        <v>6.4948687633428995E-2</v>
      </c>
      <c r="AH12" s="14">
        <v>7.7121486154994603E-2</v>
      </c>
      <c r="AI12" s="14">
        <v>2.9244065976672499E-2</v>
      </c>
      <c r="AJ12" s="14">
        <v>5.47360331872161E-2</v>
      </c>
      <c r="AK12" s="14">
        <v>9.3005613706448997E-2</v>
      </c>
      <c r="AL12" s="14">
        <v>0.12183196820239001</v>
      </c>
      <c r="AM12" s="14"/>
      <c r="AN12" s="14">
        <v>5.4250596806392999E-2</v>
      </c>
      <c r="AO12" s="14">
        <v>5.4641290209477701E-2</v>
      </c>
      <c r="AP12" s="14"/>
      <c r="AQ12" s="14">
        <v>4.6529550627969103E-2</v>
      </c>
      <c r="AR12" s="14">
        <v>5.6394176660739002E-2</v>
      </c>
      <c r="AS12" s="14"/>
      <c r="AT12" s="14">
        <v>7.0563429714585804E-2</v>
      </c>
      <c r="AU12" s="14">
        <v>3.6922994833900699E-2</v>
      </c>
      <c r="AV12" s="14">
        <v>6.7820959767496303E-2</v>
      </c>
      <c r="AW12" s="14"/>
      <c r="AX12" s="14">
        <v>6.8798954076573396E-2</v>
      </c>
    </row>
    <row r="13" spans="2:50" x14ac:dyDescent="0.3">
      <c r="B13" s="15" t="s">
        <v>77</v>
      </c>
      <c r="C13" s="14">
        <v>4.2685740119847299E-2</v>
      </c>
      <c r="D13" s="14">
        <v>5.5773493647276698E-2</v>
      </c>
      <c r="E13" s="14">
        <v>3.0612914809473899E-2</v>
      </c>
      <c r="F13" s="14"/>
      <c r="G13" s="14">
        <v>4.7666799707181497E-2</v>
      </c>
      <c r="H13" s="14">
        <v>7.1568236912511393E-2</v>
      </c>
      <c r="I13" s="14">
        <v>2.9846707828701701E-2</v>
      </c>
      <c r="J13" s="14">
        <v>4.5462120754082E-2</v>
      </c>
      <c r="K13" s="14">
        <v>3.5112191267245199E-2</v>
      </c>
      <c r="L13" s="14">
        <v>2.9127696086804399E-2</v>
      </c>
      <c r="M13" s="14"/>
      <c r="N13" s="14">
        <v>4.3911722766395503E-2</v>
      </c>
      <c r="O13" s="14">
        <v>3.4426099777470298E-2</v>
      </c>
      <c r="P13" s="14">
        <v>4.6637090089104001E-2</v>
      </c>
      <c r="Q13" s="14">
        <v>4.38126404683577E-2</v>
      </c>
      <c r="R13" s="14"/>
      <c r="S13" s="14">
        <v>6.25466221727108E-2</v>
      </c>
      <c r="T13" s="14">
        <v>1.5057391319183501E-2</v>
      </c>
      <c r="U13" s="14">
        <v>5.5206401055120598E-2</v>
      </c>
      <c r="V13" s="14"/>
      <c r="W13" s="14">
        <v>1.6385765458683799E-2</v>
      </c>
      <c r="X13" s="14">
        <v>6.6246413518204705E-2</v>
      </c>
      <c r="Y13" s="14">
        <v>3.8136730730378002E-2</v>
      </c>
      <c r="Z13" s="14"/>
      <c r="AA13" s="14">
        <v>4.9015389145790698E-2</v>
      </c>
      <c r="AB13" s="14">
        <v>3.6085369729117099E-2</v>
      </c>
      <c r="AC13" s="14">
        <v>2.9843137032356699E-2</v>
      </c>
      <c r="AD13" s="14">
        <v>3.3641088253890603E-2</v>
      </c>
      <c r="AE13" s="14">
        <v>5.0848022961279001E-2</v>
      </c>
      <c r="AF13" s="14">
        <v>4.4375247617441299E-2</v>
      </c>
      <c r="AG13" s="14">
        <v>3.2544614390612098E-2</v>
      </c>
      <c r="AH13" s="14">
        <v>4.7429646072538502E-2</v>
      </c>
      <c r="AI13" s="14">
        <v>6.0898335603500699E-2</v>
      </c>
      <c r="AJ13" s="14">
        <v>0.12795833923550101</v>
      </c>
      <c r="AK13" s="14">
        <v>0.24104420343000599</v>
      </c>
      <c r="AL13" s="14">
        <v>0</v>
      </c>
      <c r="AM13" s="14"/>
      <c r="AN13" s="14">
        <v>4.6951352726995903E-2</v>
      </c>
      <c r="AO13" s="14">
        <v>4.0923378952969797E-2</v>
      </c>
      <c r="AP13" s="14"/>
      <c r="AQ13" s="14">
        <v>3.8874576697443403E-2</v>
      </c>
      <c r="AR13" s="14">
        <v>4.3575499670369999E-2</v>
      </c>
      <c r="AS13" s="14"/>
      <c r="AT13" s="14">
        <v>7.9424213276498901E-2</v>
      </c>
      <c r="AU13" s="14">
        <v>3.5904565970982301E-2</v>
      </c>
      <c r="AV13" s="14">
        <v>3.2755519477057002E-2</v>
      </c>
      <c r="AW13" s="14"/>
      <c r="AX13" s="14">
        <v>1.5047008157341101E-2</v>
      </c>
    </row>
    <row r="14" spans="2:50" x14ac:dyDescent="0.3">
      <c r="B14" s="15" t="s">
        <v>78</v>
      </c>
      <c r="C14" s="14">
        <v>0.45330190143924598</v>
      </c>
      <c r="D14" s="14">
        <v>0.40006722700658098</v>
      </c>
      <c r="E14" s="14">
        <v>0.50244285988119297</v>
      </c>
      <c r="F14" s="14"/>
      <c r="G14" s="14">
        <v>0.45823579618760601</v>
      </c>
      <c r="H14" s="14">
        <v>0.36488966194929801</v>
      </c>
      <c r="I14" s="14">
        <v>0.38665371622502098</v>
      </c>
      <c r="J14" s="14">
        <v>0.45796488055787998</v>
      </c>
      <c r="K14" s="14">
        <v>0.51653214135580106</v>
      </c>
      <c r="L14" s="14">
        <v>0.52390967461840998</v>
      </c>
      <c r="M14" s="14"/>
      <c r="N14" s="14">
        <v>0.44478016338007098</v>
      </c>
      <c r="O14" s="14">
        <v>0.532040862840923</v>
      </c>
      <c r="P14" s="14">
        <v>0.39660933250877101</v>
      </c>
      <c r="Q14" s="14">
        <v>0.45393240228036402</v>
      </c>
      <c r="R14" s="14"/>
      <c r="S14" s="14">
        <v>0.49609297311933498</v>
      </c>
      <c r="T14" s="14">
        <v>0.39150081647721002</v>
      </c>
      <c r="U14" s="14">
        <v>0.47615679930753102</v>
      </c>
      <c r="V14" s="14"/>
      <c r="W14" s="14">
        <v>0.34657805157441302</v>
      </c>
      <c r="X14" s="14">
        <v>0.50569401909687595</v>
      </c>
      <c r="Y14" s="14">
        <v>0.60137743078240802</v>
      </c>
      <c r="Z14" s="14"/>
      <c r="AA14" s="14">
        <v>0.41168445334548198</v>
      </c>
      <c r="AB14" s="14">
        <v>0.50343626940984398</v>
      </c>
      <c r="AC14" s="14">
        <v>0.57342797411429602</v>
      </c>
      <c r="AD14" s="14">
        <v>0.50736883826373802</v>
      </c>
      <c r="AE14" s="14">
        <v>0.46074113629483798</v>
      </c>
      <c r="AF14" s="14">
        <v>0.43483034133220599</v>
      </c>
      <c r="AG14" s="14">
        <v>0.35979238171092398</v>
      </c>
      <c r="AH14" s="14">
        <v>0.34337490153843903</v>
      </c>
      <c r="AI14" s="14">
        <v>0.45360481936633101</v>
      </c>
      <c r="AJ14" s="14">
        <v>0.39305650691711402</v>
      </c>
      <c r="AK14" s="14">
        <v>0.27709885322887601</v>
      </c>
      <c r="AL14" s="14">
        <v>0.121191079357974</v>
      </c>
      <c r="AM14" s="14"/>
      <c r="AN14" s="14">
        <v>0.40474935211523999</v>
      </c>
      <c r="AO14" s="14">
        <v>0.47336165260795998</v>
      </c>
      <c r="AP14" s="14"/>
      <c r="AQ14" s="14">
        <v>0.51316193935292997</v>
      </c>
      <c r="AR14" s="14">
        <v>0.43932689314774798</v>
      </c>
      <c r="AS14" s="14"/>
      <c r="AT14" s="14">
        <v>0.521053047238489</v>
      </c>
      <c r="AU14" s="14">
        <v>0.50602567270938603</v>
      </c>
      <c r="AV14" s="14">
        <v>0.35022130837243898</v>
      </c>
      <c r="AW14" s="14"/>
      <c r="AX14" s="14">
        <v>0.37233844315249698</v>
      </c>
    </row>
    <row r="15" spans="2:50" x14ac:dyDescent="0.3">
      <c r="B15" s="15" t="s">
        <v>79</v>
      </c>
      <c r="C15" s="20">
        <v>0.13848801488103299</v>
      </c>
      <c r="D15" s="20">
        <v>0.101966695689307</v>
      </c>
      <c r="E15" s="20">
        <v>0.17225811167226299</v>
      </c>
      <c r="F15" s="20"/>
      <c r="G15" s="20">
        <v>0.14943957852193099</v>
      </c>
      <c r="H15" s="20">
        <v>9.0445747509611096E-2</v>
      </c>
      <c r="I15" s="20">
        <v>0.102701134894184</v>
      </c>
      <c r="J15" s="20">
        <v>0.126471023694776</v>
      </c>
      <c r="K15" s="20">
        <v>0.18069265076607</v>
      </c>
      <c r="L15" s="20">
        <v>0.17668880037840401</v>
      </c>
      <c r="M15" s="20"/>
      <c r="N15" s="20">
        <v>0.149844604039652</v>
      </c>
      <c r="O15" s="20">
        <v>0.118828981872643</v>
      </c>
      <c r="P15" s="20">
        <v>0.15000842775655601</v>
      </c>
      <c r="Q15" s="20">
        <v>0.13579036688176399</v>
      </c>
      <c r="R15" s="20"/>
      <c r="S15" s="20">
        <v>0.12830415685650101</v>
      </c>
      <c r="T15" s="20">
        <v>0.122985353627606</v>
      </c>
      <c r="U15" s="20">
        <v>0.12926623881869101</v>
      </c>
      <c r="V15" s="20"/>
      <c r="W15" s="20">
        <v>0.11619621422621</v>
      </c>
      <c r="X15" s="20">
        <v>0.13841240978482899</v>
      </c>
      <c r="Y15" s="20">
        <v>0.137930069563757</v>
      </c>
      <c r="Z15" s="20"/>
      <c r="AA15" s="20">
        <v>0.30706544575834199</v>
      </c>
      <c r="AB15" s="20">
        <v>0.20256090594464701</v>
      </c>
      <c r="AC15" s="20">
        <v>0.114594850774714</v>
      </c>
      <c r="AD15" s="20">
        <v>0.14279142523479399</v>
      </c>
      <c r="AE15" s="20">
        <v>0.10877667886681799</v>
      </c>
      <c r="AF15" s="20">
        <v>0.15211998225489701</v>
      </c>
      <c r="AG15" s="20">
        <v>0.115466142333377</v>
      </c>
      <c r="AH15" s="20">
        <v>7.1151383195927301E-2</v>
      </c>
      <c r="AI15" s="20">
        <v>0.13869385600130499</v>
      </c>
      <c r="AJ15" s="20">
        <v>3.2567343371107803E-2</v>
      </c>
      <c r="AK15" s="20">
        <v>0.17923782468461799</v>
      </c>
      <c r="AL15" s="20">
        <v>0.14275257505001801</v>
      </c>
      <c r="AM15" s="20"/>
      <c r="AN15" s="20">
        <v>0.155435264589874</v>
      </c>
      <c r="AO15" s="20">
        <v>0.131486166020641</v>
      </c>
      <c r="AP15" s="20"/>
      <c r="AQ15" s="20">
        <v>0.109114514822824</v>
      </c>
      <c r="AR15" s="20">
        <v>0.14534559334524499</v>
      </c>
      <c r="AS15" s="20"/>
      <c r="AT15" s="20">
        <v>0.13847175461325401</v>
      </c>
      <c r="AU15" s="20">
        <v>0.14602682304481401</v>
      </c>
      <c r="AV15" s="20">
        <v>9.8046666208299202E-2</v>
      </c>
      <c r="AW15" s="20"/>
      <c r="AX15" s="20">
        <v>0.110307642717175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2.9285596633595101E-2</v>
      </c>
      <c r="D9" s="14">
        <v>3.8850444272620598E-2</v>
      </c>
      <c r="E9" s="14">
        <v>2.0447307977308701E-2</v>
      </c>
      <c r="F9" s="14"/>
      <c r="G9" s="14">
        <v>1.6716704084515501E-2</v>
      </c>
      <c r="H9" s="14">
        <v>7.7942942425418604E-2</v>
      </c>
      <c r="I9" s="14">
        <v>4.43983727116442E-2</v>
      </c>
      <c r="J9" s="14">
        <v>8.2462047254412592E-3</v>
      </c>
      <c r="K9" s="14">
        <v>1.2918419105431201E-2</v>
      </c>
      <c r="L9" s="14">
        <v>1.22589792322862E-2</v>
      </c>
      <c r="M9" s="14"/>
      <c r="N9" s="14">
        <v>2.2292457147211699E-2</v>
      </c>
      <c r="O9" s="14">
        <v>3.0249964722032001E-2</v>
      </c>
      <c r="P9" s="14">
        <v>3.11479509397911E-2</v>
      </c>
      <c r="Q9" s="14">
        <v>3.0790456830048801E-2</v>
      </c>
      <c r="R9" s="14"/>
      <c r="S9" s="14">
        <v>3.4205238762897501E-2</v>
      </c>
      <c r="T9" s="14">
        <v>3.8107445450918397E-2</v>
      </c>
      <c r="U9" s="14">
        <v>1.3108214703872301E-2</v>
      </c>
      <c r="V9" s="14"/>
      <c r="W9" s="14">
        <v>3.9165435230130899E-2</v>
      </c>
      <c r="X9" s="14">
        <v>2.9219396513725199E-2</v>
      </c>
      <c r="Y9" s="14">
        <v>9.2548837855718092E-3</v>
      </c>
      <c r="Z9" s="14"/>
      <c r="AA9" s="14">
        <v>1.6064574753705801E-2</v>
      </c>
      <c r="AB9" s="14">
        <v>2.1141730534991101E-2</v>
      </c>
      <c r="AC9" s="14">
        <v>1.5106555944028899E-2</v>
      </c>
      <c r="AD9" s="14">
        <v>2.2487420163631401E-2</v>
      </c>
      <c r="AE9" s="14">
        <v>1.5051662604090899E-2</v>
      </c>
      <c r="AF9" s="14">
        <v>2.2780635582644398E-2</v>
      </c>
      <c r="AG9" s="14">
        <v>6.5220750375558301E-2</v>
      </c>
      <c r="AH9" s="14">
        <v>4.8784614261421798E-2</v>
      </c>
      <c r="AI9" s="14">
        <v>4.5183407213422198E-2</v>
      </c>
      <c r="AJ9" s="14">
        <v>3.7260839923722401E-2</v>
      </c>
      <c r="AK9" s="14">
        <v>0</v>
      </c>
      <c r="AL9" s="14">
        <v>0.12487940004286301</v>
      </c>
      <c r="AM9" s="14"/>
      <c r="AN9" s="14">
        <v>3.6180029803564599E-2</v>
      </c>
      <c r="AO9" s="14">
        <v>2.6437123880578599E-2</v>
      </c>
      <c r="AP9" s="14"/>
      <c r="AQ9" s="14">
        <v>1.8717452013110501E-2</v>
      </c>
      <c r="AR9" s="14">
        <v>3.1752850478472198E-2</v>
      </c>
      <c r="AS9" s="14"/>
      <c r="AT9" s="14">
        <v>2.1965396560791099E-2</v>
      </c>
      <c r="AU9" s="14">
        <v>1.00807547216719E-2</v>
      </c>
      <c r="AV9" s="14">
        <v>5.6861259736770899E-2</v>
      </c>
      <c r="AW9" s="14"/>
      <c r="AX9" s="14">
        <v>1.6919337266972399E-2</v>
      </c>
    </row>
    <row r="10" spans="2:50" x14ac:dyDescent="0.3">
      <c r="B10" s="15" t="s">
        <v>74</v>
      </c>
      <c r="C10" s="14">
        <v>6.7648865431165106E-2</v>
      </c>
      <c r="D10" s="14">
        <v>8.4192277366917298E-2</v>
      </c>
      <c r="E10" s="14">
        <v>5.1464343164389498E-2</v>
      </c>
      <c r="F10" s="14"/>
      <c r="G10" s="14">
        <v>7.2230753751196405E-2</v>
      </c>
      <c r="H10" s="14">
        <v>0.13278501123993799</v>
      </c>
      <c r="I10" s="14">
        <v>0.10927377603286</v>
      </c>
      <c r="J10" s="14">
        <v>6.3681098486736198E-2</v>
      </c>
      <c r="K10" s="14">
        <v>1.8027192048815598E-2</v>
      </c>
      <c r="L10" s="14">
        <v>1.9512445016671001E-2</v>
      </c>
      <c r="M10" s="14"/>
      <c r="N10" s="14">
        <v>6.0532758085697302E-2</v>
      </c>
      <c r="O10" s="14">
        <v>5.6196364085841603E-2</v>
      </c>
      <c r="P10" s="14">
        <v>0.10806731321341401</v>
      </c>
      <c r="Q10" s="14">
        <v>4.9729135691353801E-2</v>
      </c>
      <c r="R10" s="14"/>
      <c r="S10" s="14">
        <v>7.0565887682069506E-2</v>
      </c>
      <c r="T10" s="14">
        <v>9.7521402234943794E-2</v>
      </c>
      <c r="U10" s="14">
        <v>3.0063127280521899E-2</v>
      </c>
      <c r="V10" s="14"/>
      <c r="W10" s="14">
        <v>0.10847592099475301</v>
      </c>
      <c r="X10" s="14">
        <v>5.9931777284380899E-2</v>
      </c>
      <c r="Y10" s="14">
        <v>3.3101651887404398E-3</v>
      </c>
      <c r="Z10" s="14"/>
      <c r="AA10" s="14">
        <v>4.7806274260513197E-2</v>
      </c>
      <c r="AB10" s="14">
        <v>2.29348595379315E-2</v>
      </c>
      <c r="AC10" s="14">
        <v>5.20177712911154E-2</v>
      </c>
      <c r="AD10" s="14">
        <v>2.7425852535394001E-2</v>
      </c>
      <c r="AE10" s="14">
        <v>6.0747444628212299E-2</v>
      </c>
      <c r="AF10" s="14">
        <v>8.1031591014446694E-2</v>
      </c>
      <c r="AG10" s="14">
        <v>0.12904672449715601</v>
      </c>
      <c r="AH10" s="14">
        <v>0.13914902758953501</v>
      </c>
      <c r="AI10" s="14">
        <v>8.3131284613835801E-2</v>
      </c>
      <c r="AJ10" s="14">
        <v>5.6664841628697601E-2</v>
      </c>
      <c r="AK10" s="14">
        <v>0</v>
      </c>
      <c r="AL10" s="14">
        <v>0.245426442851023</v>
      </c>
      <c r="AM10" s="14"/>
      <c r="AN10" s="14">
        <v>0.10104376011361201</v>
      </c>
      <c r="AO10" s="14">
        <v>5.3851582137863299E-2</v>
      </c>
      <c r="AP10" s="14"/>
      <c r="AQ10" s="14">
        <v>5.5660245412187698E-2</v>
      </c>
      <c r="AR10" s="14">
        <v>7.0447745452096894E-2</v>
      </c>
      <c r="AS10" s="14"/>
      <c r="AT10" s="14">
        <v>2.6583791010170301E-2</v>
      </c>
      <c r="AU10" s="14">
        <v>5.01157621483855E-2</v>
      </c>
      <c r="AV10" s="14">
        <v>0.118510970846126</v>
      </c>
      <c r="AW10" s="14"/>
      <c r="AX10" s="14">
        <v>0.14804026493382599</v>
      </c>
    </row>
    <row r="11" spans="2:50" x14ac:dyDescent="0.3">
      <c r="B11" s="15" t="s">
        <v>75</v>
      </c>
      <c r="C11" s="14">
        <v>0.159600827948742</v>
      </c>
      <c r="D11" s="14">
        <v>0.15084992012631401</v>
      </c>
      <c r="E11" s="14">
        <v>0.16916779145315</v>
      </c>
      <c r="F11" s="14"/>
      <c r="G11" s="14">
        <v>0.16835988961637</v>
      </c>
      <c r="H11" s="14">
        <v>0.175791011984718</v>
      </c>
      <c r="I11" s="14">
        <v>0.232500981513972</v>
      </c>
      <c r="J11" s="14">
        <v>0.17454606442630799</v>
      </c>
      <c r="K11" s="14">
        <v>0.12720434647044099</v>
      </c>
      <c r="L11" s="14">
        <v>9.8597344873790696E-2</v>
      </c>
      <c r="M11" s="14"/>
      <c r="N11" s="14">
        <v>0.13765298216813401</v>
      </c>
      <c r="O11" s="14">
        <v>0.14780314518474699</v>
      </c>
      <c r="P11" s="14">
        <v>0.14422152648109399</v>
      </c>
      <c r="Q11" s="14">
        <v>0.18650993525201001</v>
      </c>
      <c r="R11" s="14"/>
      <c r="S11" s="14">
        <v>0.143059669477235</v>
      </c>
      <c r="T11" s="14">
        <v>0.17964881866366</v>
      </c>
      <c r="U11" s="14">
        <v>0.170532257252798</v>
      </c>
      <c r="V11" s="14"/>
      <c r="W11" s="14">
        <v>0.18693056544418099</v>
      </c>
      <c r="X11" s="14">
        <v>0.13698158542061301</v>
      </c>
      <c r="Y11" s="14">
        <v>0.14411257906997499</v>
      </c>
      <c r="Z11" s="14"/>
      <c r="AA11" s="14">
        <v>0.16390893890840399</v>
      </c>
      <c r="AB11" s="14">
        <v>0.14001063180477799</v>
      </c>
      <c r="AC11" s="14">
        <v>0.16204798158932501</v>
      </c>
      <c r="AD11" s="14">
        <v>0.15888554054475201</v>
      </c>
      <c r="AE11" s="14">
        <v>0.16527435799370099</v>
      </c>
      <c r="AF11" s="14">
        <v>0.183676339947489</v>
      </c>
      <c r="AG11" s="14">
        <v>0.15362392276029699</v>
      </c>
      <c r="AH11" s="14">
        <v>0.18582237551310299</v>
      </c>
      <c r="AI11" s="14">
        <v>6.9089587768838501E-2</v>
      </c>
      <c r="AJ11" s="14">
        <v>0.12085829558465699</v>
      </c>
      <c r="AK11" s="14">
        <v>9.3005613706448997E-2</v>
      </c>
      <c r="AL11" s="14">
        <v>0.36575050269812198</v>
      </c>
      <c r="AM11" s="14"/>
      <c r="AN11" s="14">
        <v>0.13000478733187901</v>
      </c>
      <c r="AO11" s="14">
        <v>0.17182859391817801</v>
      </c>
      <c r="AP11" s="14"/>
      <c r="AQ11" s="14">
        <v>0.17697981741676599</v>
      </c>
      <c r="AR11" s="14">
        <v>0.155543504726467</v>
      </c>
      <c r="AS11" s="14"/>
      <c r="AT11" s="14">
        <v>0.109243882392456</v>
      </c>
      <c r="AU11" s="14">
        <v>0.189423732947198</v>
      </c>
      <c r="AV11" s="14">
        <v>0.17516562608771699</v>
      </c>
      <c r="AW11" s="14"/>
      <c r="AX11" s="14">
        <v>0.19469866984098</v>
      </c>
    </row>
    <row r="12" spans="2:50" x14ac:dyDescent="0.3">
      <c r="B12" s="15" t="s">
        <v>76</v>
      </c>
      <c r="C12" s="14">
        <v>4.3630720404644198E-2</v>
      </c>
      <c r="D12" s="14">
        <v>5.8563106959824703E-2</v>
      </c>
      <c r="E12" s="14">
        <v>2.9816021263922202E-2</v>
      </c>
      <c r="F12" s="14"/>
      <c r="G12" s="14">
        <v>6.4926783047481298E-2</v>
      </c>
      <c r="H12" s="14">
        <v>5.5638423624659102E-2</v>
      </c>
      <c r="I12" s="14">
        <v>5.45733533485869E-2</v>
      </c>
      <c r="J12" s="14">
        <v>4.7145318923865601E-2</v>
      </c>
      <c r="K12" s="14">
        <v>2.9731805439214699E-2</v>
      </c>
      <c r="L12" s="14">
        <v>2.10968250875237E-2</v>
      </c>
      <c r="M12" s="14"/>
      <c r="N12" s="14">
        <v>4.5180732223990501E-2</v>
      </c>
      <c r="O12" s="14">
        <v>3.6554614775921E-2</v>
      </c>
      <c r="P12" s="14">
        <v>5.98863372458035E-2</v>
      </c>
      <c r="Q12" s="14">
        <v>3.5665500678123199E-2</v>
      </c>
      <c r="R12" s="14"/>
      <c r="S12" s="14">
        <v>4.3324722839656798E-2</v>
      </c>
      <c r="T12" s="14">
        <v>4.20490221612069E-2</v>
      </c>
      <c r="U12" s="14">
        <v>4.6166611818784502E-2</v>
      </c>
      <c r="V12" s="14"/>
      <c r="W12" s="14">
        <v>4.5686646832130702E-2</v>
      </c>
      <c r="X12" s="14">
        <v>4.3356236435125102E-2</v>
      </c>
      <c r="Y12" s="14">
        <v>4.0379310462246298E-2</v>
      </c>
      <c r="Z12" s="14"/>
      <c r="AA12" s="14">
        <v>4.4713692549468102E-2</v>
      </c>
      <c r="AB12" s="14">
        <v>2.3434268398273998E-2</v>
      </c>
      <c r="AC12" s="14">
        <v>2.0718541615330498E-2</v>
      </c>
      <c r="AD12" s="14">
        <v>3.44929382524711E-2</v>
      </c>
      <c r="AE12" s="14">
        <v>5.8747553080857197E-2</v>
      </c>
      <c r="AF12" s="14">
        <v>5.3292501356984698E-2</v>
      </c>
      <c r="AG12" s="14">
        <v>4.9689936613255999E-2</v>
      </c>
      <c r="AH12" s="14">
        <v>5.4920314222285799E-2</v>
      </c>
      <c r="AI12" s="14">
        <v>6.7697225330053401E-2</v>
      </c>
      <c r="AJ12" s="14">
        <v>7.5481171471874206E-2</v>
      </c>
      <c r="AK12" s="14">
        <v>8.5808526769782095E-2</v>
      </c>
      <c r="AL12" s="14">
        <v>0</v>
      </c>
      <c r="AM12" s="14"/>
      <c r="AN12" s="14">
        <v>5.49727032487137E-2</v>
      </c>
      <c r="AO12" s="14">
        <v>3.8944718190968897E-2</v>
      </c>
      <c r="AP12" s="14"/>
      <c r="AQ12" s="14">
        <v>4.6052272397905998E-2</v>
      </c>
      <c r="AR12" s="14">
        <v>4.3065381484663399E-2</v>
      </c>
      <c r="AS12" s="14"/>
      <c r="AT12" s="14">
        <v>5.5221451146781099E-2</v>
      </c>
      <c r="AU12" s="14">
        <v>3.7232778916791803E-2</v>
      </c>
      <c r="AV12" s="14">
        <v>4.8463564867900197E-2</v>
      </c>
      <c r="AW12" s="14"/>
      <c r="AX12" s="14">
        <v>4.5848341552687098E-2</v>
      </c>
    </row>
    <row r="13" spans="2:50" x14ac:dyDescent="0.3">
      <c r="B13" s="15" t="s">
        <v>77</v>
      </c>
      <c r="C13" s="14">
        <v>2.2369093356637601E-2</v>
      </c>
      <c r="D13" s="14">
        <v>3.0105666312882001E-2</v>
      </c>
      <c r="E13" s="14">
        <v>1.5209724856327E-2</v>
      </c>
      <c r="F13" s="14"/>
      <c r="G13" s="14">
        <v>3.9018142972425403E-2</v>
      </c>
      <c r="H13" s="14">
        <v>3.5648397125420901E-2</v>
      </c>
      <c r="I13" s="14">
        <v>1.8114514926127999E-2</v>
      </c>
      <c r="J13" s="14">
        <v>3.2311494503746603E-2</v>
      </c>
      <c r="K13" s="14">
        <v>1.24729864951871E-2</v>
      </c>
      <c r="L13" s="14">
        <v>5.1516448331639202E-3</v>
      </c>
      <c r="M13" s="14"/>
      <c r="N13" s="14">
        <v>1.8876773355111499E-2</v>
      </c>
      <c r="O13" s="14">
        <v>2.0030363238890299E-2</v>
      </c>
      <c r="P13" s="14">
        <v>2.51434214047223E-2</v>
      </c>
      <c r="Q13" s="14">
        <v>2.33668454284141E-2</v>
      </c>
      <c r="R13" s="14"/>
      <c r="S13" s="14">
        <v>2.3428497909573499E-2</v>
      </c>
      <c r="T13" s="14">
        <v>1.9222740068405401E-2</v>
      </c>
      <c r="U13" s="14">
        <v>2.7848999558465998E-2</v>
      </c>
      <c r="V13" s="14"/>
      <c r="W13" s="14">
        <v>2.4593327199363399E-2</v>
      </c>
      <c r="X13" s="14">
        <v>2.5168841587994699E-2</v>
      </c>
      <c r="Y13" s="14">
        <v>1.1288571319203401E-2</v>
      </c>
      <c r="Z13" s="14"/>
      <c r="AA13" s="14">
        <v>4.8895988575937202E-2</v>
      </c>
      <c r="AB13" s="14">
        <v>2.2394586241574001E-2</v>
      </c>
      <c r="AC13" s="14">
        <v>6.78976277665801E-3</v>
      </c>
      <c r="AD13" s="14">
        <v>2.14726081982805E-2</v>
      </c>
      <c r="AE13" s="14">
        <v>2.20803989491462E-2</v>
      </c>
      <c r="AF13" s="14">
        <v>2.4853785574993199E-2</v>
      </c>
      <c r="AG13" s="14">
        <v>3.1883571885980802E-2</v>
      </c>
      <c r="AH13" s="14">
        <v>0</v>
      </c>
      <c r="AI13" s="14">
        <v>2.94593139157346E-2</v>
      </c>
      <c r="AJ13" s="14">
        <v>4.76953678791057E-2</v>
      </c>
      <c r="AK13" s="14">
        <v>0.11099095015844899</v>
      </c>
      <c r="AL13" s="14">
        <v>0</v>
      </c>
      <c r="AM13" s="14"/>
      <c r="AN13" s="14">
        <v>2.7704125161964001E-2</v>
      </c>
      <c r="AO13" s="14">
        <v>2.0164895801986899E-2</v>
      </c>
      <c r="AP13" s="14"/>
      <c r="AQ13" s="14">
        <v>1.8850284643827198E-2</v>
      </c>
      <c r="AR13" s="14">
        <v>2.31905993671855E-2</v>
      </c>
      <c r="AS13" s="14"/>
      <c r="AT13" s="14">
        <v>2.1359371992801902E-2</v>
      </c>
      <c r="AU13" s="14">
        <v>1.76353433822336E-2</v>
      </c>
      <c r="AV13" s="14">
        <v>3.0041847283916699E-2</v>
      </c>
      <c r="AW13" s="14"/>
      <c r="AX13" s="14">
        <v>2.17929323029038E-2</v>
      </c>
    </row>
    <row r="14" spans="2:50" x14ac:dyDescent="0.3">
      <c r="B14" s="15" t="s">
        <v>78</v>
      </c>
      <c r="C14" s="14">
        <v>0.52274307484228799</v>
      </c>
      <c r="D14" s="14">
        <v>0.50688953909802903</v>
      </c>
      <c r="E14" s="14">
        <v>0.53571354032627605</v>
      </c>
      <c r="F14" s="14"/>
      <c r="G14" s="14">
        <v>0.46570818387311702</v>
      </c>
      <c r="H14" s="14">
        <v>0.42509050523776298</v>
      </c>
      <c r="I14" s="14">
        <v>0.42522136825367302</v>
      </c>
      <c r="J14" s="14">
        <v>0.53292627154151195</v>
      </c>
      <c r="K14" s="14">
        <v>0.60453686847888299</v>
      </c>
      <c r="L14" s="14">
        <v>0.641602702340342</v>
      </c>
      <c r="M14" s="14"/>
      <c r="N14" s="14">
        <v>0.55459333363013796</v>
      </c>
      <c r="O14" s="14">
        <v>0.58120032204615701</v>
      </c>
      <c r="P14" s="14">
        <v>0.44456205400861298</v>
      </c>
      <c r="Q14" s="14">
        <v>0.529727379935517</v>
      </c>
      <c r="R14" s="14"/>
      <c r="S14" s="14">
        <v>0.55439134996589701</v>
      </c>
      <c r="T14" s="14">
        <v>0.47030947018397301</v>
      </c>
      <c r="U14" s="14">
        <v>0.55894404347364102</v>
      </c>
      <c r="V14" s="14"/>
      <c r="W14" s="14">
        <v>0.44560582314657399</v>
      </c>
      <c r="X14" s="14">
        <v>0.56299830674935503</v>
      </c>
      <c r="Y14" s="14">
        <v>0.64736149362267004</v>
      </c>
      <c r="Z14" s="14"/>
      <c r="AA14" s="14">
        <v>0.40992188045872402</v>
      </c>
      <c r="AB14" s="14">
        <v>0.60122342168143805</v>
      </c>
      <c r="AC14" s="14">
        <v>0.596723622019385</v>
      </c>
      <c r="AD14" s="14">
        <v>0.57307774493466301</v>
      </c>
      <c r="AE14" s="14">
        <v>0.554174728439632</v>
      </c>
      <c r="AF14" s="14">
        <v>0.46768072246276798</v>
      </c>
      <c r="AG14" s="14">
        <v>0.42998996863607902</v>
      </c>
      <c r="AH14" s="14">
        <v>0.45913095912441698</v>
      </c>
      <c r="AI14" s="14">
        <v>0.55140033591443804</v>
      </c>
      <c r="AJ14" s="14">
        <v>0.53620010730524903</v>
      </c>
      <c r="AK14" s="14">
        <v>0.30399238633895398</v>
      </c>
      <c r="AL14" s="14">
        <v>0.263943654407992</v>
      </c>
      <c r="AM14" s="14"/>
      <c r="AN14" s="14">
        <v>0.47459285052516798</v>
      </c>
      <c r="AO14" s="14">
        <v>0.54263660323507301</v>
      </c>
      <c r="AP14" s="14"/>
      <c r="AQ14" s="14">
        <v>0.56998054690395294</v>
      </c>
      <c r="AR14" s="14">
        <v>0.51171494845381005</v>
      </c>
      <c r="AS14" s="14"/>
      <c r="AT14" s="14">
        <v>0.60801819057072304</v>
      </c>
      <c r="AU14" s="14">
        <v>0.54840034514221403</v>
      </c>
      <c r="AV14" s="14">
        <v>0.440200159779009</v>
      </c>
      <c r="AW14" s="14"/>
      <c r="AX14" s="14">
        <v>0.43870772498543098</v>
      </c>
    </row>
    <row r="15" spans="2:50" x14ac:dyDescent="0.3">
      <c r="B15" s="15" t="s">
        <v>79</v>
      </c>
      <c r="C15" s="20">
        <v>0.154721821382928</v>
      </c>
      <c r="D15" s="20">
        <v>0.13054904586341201</v>
      </c>
      <c r="E15" s="20">
        <v>0.17818127095862599</v>
      </c>
      <c r="F15" s="20"/>
      <c r="G15" s="20">
        <v>0.17303954265489499</v>
      </c>
      <c r="H15" s="20">
        <v>9.7103708362082305E-2</v>
      </c>
      <c r="I15" s="20">
        <v>0.115917633213135</v>
      </c>
      <c r="J15" s="20">
        <v>0.14114354739238999</v>
      </c>
      <c r="K15" s="20">
        <v>0.19510838196202701</v>
      </c>
      <c r="L15" s="20">
        <v>0.201780058616223</v>
      </c>
      <c r="M15" s="20"/>
      <c r="N15" s="20">
        <v>0.16087096338971699</v>
      </c>
      <c r="O15" s="20">
        <v>0.12796522594641099</v>
      </c>
      <c r="P15" s="20">
        <v>0.18697139670656299</v>
      </c>
      <c r="Q15" s="20">
        <v>0.144210746184533</v>
      </c>
      <c r="R15" s="20"/>
      <c r="S15" s="20">
        <v>0.13102463336267101</v>
      </c>
      <c r="T15" s="20">
        <v>0.15314110123689201</v>
      </c>
      <c r="U15" s="20">
        <v>0.15333674591191701</v>
      </c>
      <c r="V15" s="20"/>
      <c r="W15" s="20">
        <v>0.149542281152868</v>
      </c>
      <c r="X15" s="20">
        <v>0.142343856008806</v>
      </c>
      <c r="Y15" s="20">
        <v>0.144292996551593</v>
      </c>
      <c r="Z15" s="20"/>
      <c r="AA15" s="20">
        <v>0.26868865049324803</v>
      </c>
      <c r="AB15" s="20">
        <v>0.168860501801013</v>
      </c>
      <c r="AC15" s="20">
        <v>0.146595764764158</v>
      </c>
      <c r="AD15" s="20">
        <v>0.16215789537080799</v>
      </c>
      <c r="AE15" s="20">
        <v>0.12392385430436</v>
      </c>
      <c r="AF15" s="20">
        <v>0.16668442406067399</v>
      </c>
      <c r="AG15" s="20">
        <v>0.14054512523167301</v>
      </c>
      <c r="AH15" s="20">
        <v>0.112192709289238</v>
      </c>
      <c r="AI15" s="20">
        <v>0.154038845243678</v>
      </c>
      <c r="AJ15" s="20">
        <v>0.125839376206694</v>
      </c>
      <c r="AK15" s="20">
        <v>0.406202523026365</v>
      </c>
      <c r="AL15" s="20">
        <v>0</v>
      </c>
      <c r="AM15" s="20"/>
      <c r="AN15" s="20">
        <v>0.175501743815099</v>
      </c>
      <c r="AO15" s="20">
        <v>0.14613648283535</v>
      </c>
      <c r="AP15" s="20"/>
      <c r="AQ15" s="20">
        <v>0.11375938121225</v>
      </c>
      <c r="AR15" s="20">
        <v>0.16428497003730499</v>
      </c>
      <c r="AS15" s="20"/>
      <c r="AT15" s="20">
        <v>0.15760791632627599</v>
      </c>
      <c r="AU15" s="20">
        <v>0.14711128274150501</v>
      </c>
      <c r="AV15" s="20">
        <v>0.13075657139856001</v>
      </c>
      <c r="AW15" s="20"/>
      <c r="AX15" s="20">
        <v>0.13399272911719901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6.2637157902146703E-2</v>
      </c>
      <c r="D9" s="14">
        <v>7.8940761426215394E-2</v>
      </c>
      <c r="E9" s="14">
        <v>4.7673042077750603E-2</v>
      </c>
      <c r="F9" s="14"/>
      <c r="G9" s="14">
        <v>5.1607099519143801E-2</v>
      </c>
      <c r="H9" s="14">
        <v>8.9298752020505606E-2</v>
      </c>
      <c r="I9" s="14">
        <v>8.0641349730257106E-2</v>
      </c>
      <c r="J9" s="14">
        <v>5.92762087894316E-2</v>
      </c>
      <c r="K9" s="14">
        <v>6.4814930151072703E-2</v>
      </c>
      <c r="L9" s="14">
        <v>3.3248865241173799E-2</v>
      </c>
      <c r="M9" s="14"/>
      <c r="N9" s="14">
        <v>3.5259548060414397E-2</v>
      </c>
      <c r="O9" s="14">
        <v>7.7058071864035696E-2</v>
      </c>
      <c r="P9" s="14">
        <v>7.2201864070856603E-2</v>
      </c>
      <c r="Q9" s="14">
        <v>6.1358882927659501E-2</v>
      </c>
      <c r="R9" s="14"/>
      <c r="S9" s="14">
        <v>7.0373281872903398E-2</v>
      </c>
      <c r="T9" s="14">
        <v>7.6540101450921993E-2</v>
      </c>
      <c r="U9" s="14">
        <v>3.3979277621134202E-2</v>
      </c>
      <c r="V9" s="14"/>
      <c r="W9" s="14">
        <v>8.26494145535345E-2</v>
      </c>
      <c r="X9" s="14">
        <v>6.0352000773892703E-2</v>
      </c>
      <c r="Y9" s="14">
        <v>2.8910520761392101E-2</v>
      </c>
      <c r="Z9" s="14"/>
      <c r="AA9" s="14">
        <v>3.5324084499258702E-2</v>
      </c>
      <c r="AB9" s="14">
        <v>8.1107750047171398E-2</v>
      </c>
      <c r="AC9" s="14">
        <v>5.8318274794623398E-2</v>
      </c>
      <c r="AD9" s="14">
        <v>5.7533284304468198E-2</v>
      </c>
      <c r="AE9" s="14">
        <v>4.7794473170716903E-2</v>
      </c>
      <c r="AF9" s="14">
        <v>5.0014223496887E-2</v>
      </c>
      <c r="AG9" s="14">
        <v>8.9404277155075207E-2</v>
      </c>
      <c r="AH9" s="14">
        <v>9.6265776624794505E-2</v>
      </c>
      <c r="AI9" s="14">
        <v>6.1320699105668702E-2</v>
      </c>
      <c r="AJ9" s="14">
        <v>1.8990875293259601E-2</v>
      </c>
      <c r="AK9" s="14">
        <v>0</v>
      </c>
      <c r="AL9" s="14">
        <v>0.245426442851023</v>
      </c>
      <c r="AM9" s="14"/>
      <c r="AN9" s="14">
        <v>8.2189822654868794E-2</v>
      </c>
      <c r="AO9" s="14">
        <v>5.4558867573713199E-2</v>
      </c>
      <c r="AP9" s="14"/>
      <c r="AQ9" s="14">
        <v>5.3091726499543697E-2</v>
      </c>
      <c r="AR9" s="14">
        <v>6.4865647686761493E-2</v>
      </c>
      <c r="AS9" s="14"/>
      <c r="AT9" s="14">
        <v>4.2879397691125497E-2</v>
      </c>
      <c r="AU9" s="14">
        <v>5.6400081456149102E-2</v>
      </c>
      <c r="AV9" s="14">
        <v>8.6476173108038998E-2</v>
      </c>
      <c r="AW9" s="14"/>
      <c r="AX9" s="14">
        <v>7.2360981775012406E-2</v>
      </c>
    </row>
    <row r="10" spans="2:50" x14ac:dyDescent="0.3">
      <c r="B10" s="15" t="s">
        <v>74</v>
      </c>
      <c r="C10" s="14">
        <v>0.19211502453865401</v>
      </c>
      <c r="D10" s="14">
        <v>0.206215360911434</v>
      </c>
      <c r="E10" s="14">
        <v>0.17923623005070299</v>
      </c>
      <c r="F10" s="14"/>
      <c r="G10" s="14">
        <v>0.104563566906586</v>
      </c>
      <c r="H10" s="14">
        <v>0.184706834362867</v>
      </c>
      <c r="I10" s="14">
        <v>0.19685522318673901</v>
      </c>
      <c r="J10" s="14">
        <v>0.176833805149502</v>
      </c>
      <c r="K10" s="14">
        <v>0.204417744706408</v>
      </c>
      <c r="L10" s="14">
        <v>0.24648751571077199</v>
      </c>
      <c r="M10" s="14"/>
      <c r="N10" s="14">
        <v>0.222406901529657</v>
      </c>
      <c r="O10" s="14">
        <v>0.22035720543621601</v>
      </c>
      <c r="P10" s="14">
        <v>0.17176153673168201</v>
      </c>
      <c r="Q10" s="14">
        <v>0.17674305245442301</v>
      </c>
      <c r="R10" s="14"/>
      <c r="S10" s="14">
        <v>0.226412331801187</v>
      </c>
      <c r="T10" s="14">
        <v>0.204309295010805</v>
      </c>
      <c r="U10" s="14">
        <v>0.136035128097243</v>
      </c>
      <c r="V10" s="14"/>
      <c r="W10" s="14">
        <v>0.20199467008324201</v>
      </c>
      <c r="X10" s="14">
        <v>0.21924508136537299</v>
      </c>
      <c r="Y10" s="14">
        <v>0.11472513291533699</v>
      </c>
      <c r="Z10" s="14"/>
      <c r="AA10" s="14">
        <v>7.12189980103934E-2</v>
      </c>
      <c r="AB10" s="14">
        <v>0.116807320754623</v>
      </c>
      <c r="AC10" s="14">
        <v>0.15584106563654601</v>
      </c>
      <c r="AD10" s="14">
        <v>0.17950273247137</v>
      </c>
      <c r="AE10" s="14">
        <v>0.21293602458275199</v>
      </c>
      <c r="AF10" s="14">
        <v>0.19769675366240699</v>
      </c>
      <c r="AG10" s="14">
        <v>0.26021369373668302</v>
      </c>
      <c r="AH10" s="14">
        <v>0.24178657003718201</v>
      </c>
      <c r="AI10" s="14">
        <v>0.19437271562408601</v>
      </c>
      <c r="AJ10" s="14">
        <v>0.248453432385072</v>
      </c>
      <c r="AK10" s="14">
        <v>0.11099095015844899</v>
      </c>
      <c r="AL10" s="14">
        <v>0.24847387469149601</v>
      </c>
      <c r="AM10" s="14"/>
      <c r="AN10" s="14">
        <v>0.18534200070295501</v>
      </c>
      <c r="AO10" s="14">
        <v>0.194913336361525</v>
      </c>
      <c r="AP10" s="14"/>
      <c r="AQ10" s="14">
        <v>0.205069895155261</v>
      </c>
      <c r="AR10" s="14">
        <v>0.18909056229986601</v>
      </c>
      <c r="AS10" s="14"/>
      <c r="AT10" s="14">
        <v>0.18830526368900699</v>
      </c>
      <c r="AU10" s="14">
        <v>0.17999408362134101</v>
      </c>
      <c r="AV10" s="14">
        <v>0.23057663912365001</v>
      </c>
      <c r="AW10" s="14"/>
      <c r="AX10" s="14">
        <v>0.26667773300495101</v>
      </c>
    </row>
    <row r="11" spans="2:50" x14ac:dyDescent="0.3">
      <c r="B11" s="15" t="s">
        <v>75</v>
      </c>
      <c r="C11" s="14">
        <v>0.38517981376974197</v>
      </c>
      <c r="D11" s="14">
        <v>0.382256741969485</v>
      </c>
      <c r="E11" s="14">
        <v>0.38999432824476099</v>
      </c>
      <c r="F11" s="14"/>
      <c r="G11" s="14">
        <v>0.30480262304019301</v>
      </c>
      <c r="H11" s="14">
        <v>0.32040874750571302</v>
      </c>
      <c r="I11" s="14">
        <v>0.34422654621370002</v>
      </c>
      <c r="J11" s="14">
        <v>0.379021932580903</v>
      </c>
      <c r="K11" s="14">
        <v>0.425741823986172</v>
      </c>
      <c r="L11" s="14">
        <v>0.49037099100409498</v>
      </c>
      <c r="M11" s="14"/>
      <c r="N11" s="14">
        <v>0.414696260669221</v>
      </c>
      <c r="O11" s="14">
        <v>0.35215755561944201</v>
      </c>
      <c r="P11" s="14">
        <v>0.39740576487812102</v>
      </c>
      <c r="Q11" s="14">
        <v>0.380575978842143</v>
      </c>
      <c r="R11" s="14"/>
      <c r="S11" s="14">
        <v>0.38356800979308803</v>
      </c>
      <c r="T11" s="14">
        <v>0.38284620723711699</v>
      </c>
      <c r="U11" s="14">
        <v>0.41299368175205597</v>
      </c>
      <c r="V11" s="14"/>
      <c r="W11" s="14">
        <v>0.37249849537322699</v>
      </c>
      <c r="X11" s="14">
        <v>0.40080067130518698</v>
      </c>
      <c r="Y11" s="14">
        <v>0.38587332924978701</v>
      </c>
      <c r="Z11" s="14"/>
      <c r="AA11" s="14">
        <v>0.27856495825279598</v>
      </c>
      <c r="AB11" s="14">
        <v>0.32151697761550602</v>
      </c>
      <c r="AC11" s="14">
        <v>0.40460719049963101</v>
      </c>
      <c r="AD11" s="14">
        <v>0.35866417658076</v>
      </c>
      <c r="AE11" s="14">
        <v>0.44209504329746402</v>
      </c>
      <c r="AF11" s="14">
        <v>0.38520684054293702</v>
      </c>
      <c r="AG11" s="14">
        <v>0.36740757656186701</v>
      </c>
      <c r="AH11" s="14">
        <v>0.43051160489842899</v>
      </c>
      <c r="AI11" s="14">
        <v>0.391918400809461</v>
      </c>
      <c r="AJ11" s="14">
        <v>0.546050827552229</v>
      </c>
      <c r="AK11" s="14">
        <v>0.28758516116740801</v>
      </c>
      <c r="AL11" s="14">
        <v>0.38490860309950597</v>
      </c>
      <c r="AM11" s="14"/>
      <c r="AN11" s="14">
        <v>0.38562591016977499</v>
      </c>
      <c r="AO11" s="14">
        <v>0.384995506603455</v>
      </c>
      <c r="AP11" s="14"/>
      <c r="AQ11" s="14">
        <v>0.387616230379074</v>
      </c>
      <c r="AR11" s="14">
        <v>0.38461100453567398</v>
      </c>
      <c r="AS11" s="14"/>
      <c r="AT11" s="14">
        <v>0.40161090920598402</v>
      </c>
      <c r="AU11" s="14">
        <v>0.424611862457625</v>
      </c>
      <c r="AV11" s="14">
        <v>0.35171081170726298</v>
      </c>
      <c r="AW11" s="14"/>
      <c r="AX11" s="14">
        <v>0.31665850334318002</v>
      </c>
    </row>
    <row r="12" spans="2:50" x14ac:dyDescent="0.3">
      <c r="B12" s="15" t="s">
        <v>76</v>
      </c>
      <c r="C12" s="14">
        <v>0.143029556956806</v>
      </c>
      <c r="D12" s="14">
        <v>0.139708216373684</v>
      </c>
      <c r="E12" s="14">
        <v>0.146682878716902</v>
      </c>
      <c r="F12" s="14"/>
      <c r="G12" s="14">
        <v>0.197696919273146</v>
      </c>
      <c r="H12" s="14">
        <v>0.16015198535492201</v>
      </c>
      <c r="I12" s="14">
        <v>0.14805714971137901</v>
      </c>
      <c r="J12" s="14">
        <v>0.14098301176988501</v>
      </c>
      <c r="K12" s="14">
        <v>0.123477544050866</v>
      </c>
      <c r="L12" s="14">
        <v>0.1103745320016</v>
      </c>
      <c r="M12" s="14"/>
      <c r="N12" s="14">
        <v>0.11441608660389101</v>
      </c>
      <c r="O12" s="14">
        <v>0.13882528652106901</v>
      </c>
      <c r="P12" s="14">
        <v>0.149136522579703</v>
      </c>
      <c r="Q12" s="14">
        <v>0.15452218369798301</v>
      </c>
      <c r="R12" s="14"/>
      <c r="S12" s="14">
        <v>0.14665287598528501</v>
      </c>
      <c r="T12" s="14">
        <v>0.144567873720782</v>
      </c>
      <c r="U12" s="14">
        <v>0.154377299297149</v>
      </c>
      <c r="V12" s="14"/>
      <c r="W12" s="14">
        <v>0.147266923330229</v>
      </c>
      <c r="X12" s="14">
        <v>0.15493057277877301</v>
      </c>
      <c r="Y12" s="14">
        <v>0.11778771247337901</v>
      </c>
      <c r="Z12" s="14"/>
      <c r="AA12" s="14">
        <v>0.108623584383177</v>
      </c>
      <c r="AB12" s="14">
        <v>0.103077251646865</v>
      </c>
      <c r="AC12" s="14">
        <v>0.112423876822112</v>
      </c>
      <c r="AD12" s="14">
        <v>0.13970747841322301</v>
      </c>
      <c r="AE12" s="14">
        <v>0.143814522020563</v>
      </c>
      <c r="AF12" s="14">
        <v>0.19638425639135601</v>
      </c>
      <c r="AG12" s="14">
        <v>0.16393833859823001</v>
      </c>
      <c r="AH12" s="14">
        <v>0.149926149454748</v>
      </c>
      <c r="AI12" s="14">
        <v>0.15765472873671901</v>
      </c>
      <c r="AJ12" s="14">
        <v>7.5278513982522305E-2</v>
      </c>
      <c r="AK12" s="14">
        <v>0.21586178004133899</v>
      </c>
      <c r="AL12" s="14">
        <v>0</v>
      </c>
      <c r="AM12" s="14"/>
      <c r="AN12" s="14">
        <v>0.13879407025711801</v>
      </c>
      <c r="AO12" s="14">
        <v>0.14477947144033201</v>
      </c>
      <c r="AP12" s="14"/>
      <c r="AQ12" s="14">
        <v>0.14477136250468201</v>
      </c>
      <c r="AR12" s="14">
        <v>0.14262291259401999</v>
      </c>
      <c r="AS12" s="14"/>
      <c r="AT12" s="14">
        <v>0.183905869826472</v>
      </c>
      <c r="AU12" s="14">
        <v>0.116816093409157</v>
      </c>
      <c r="AV12" s="14">
        <v>0.15117883728636999</v>
      </c>
      <c r="AW12" s="14"/>
      <c r="AX12" s="14">
        <v>8.3287370643032196E-2</v>
      </c>
    </row>
    <row r="13" spans="2:50" x14ac:dyDescent="0.3">
      <c r="B13" s="15" t="s">
        <v>77</v>
      </c>
      <c r="C13" s="14">
        <v>6.5835905320406604E-2</v>
      </c>
      <c r="D13" s="14">
        <v>6.8678429780460598E-2</v>
      </c>
      <c r="E13" s="14">
        <v>6.2406738833644802E-2</v>
      </c>
      <c r="F13" s="14"/>
      <c r="G13" s="14">
        <v>5.2196810894453098E-2</v>
      </c>
      <c r="H13" s="14">
        <v>6.1550455410790801E-2</v>
      </c>
      <c r="I13" s="14">
        <v>8.2109449867462506E-2</v>
      </c>
      <c r="J13" s="14">
        <v>9.0334005242612397E-2</v>
      </c>
      <c r="K13" s="14">
        <v>7.4885713666175899E-2</v>
      </c>
      <c r="L13" s="14">
        <v>3.9032675807139497E-2</v>
      </c>
      <c r="M13" s="14"/>
      <c r="N13" s="14">
        <v>6.9896544744915107E-2</v>
      </c>
      <c r="O13" s="14">
        <v>7.0883618579186805E-2</v>
      </c>
      <c r="P13" s="14">
        <v>6.0085675095361703E-2</v>
      </c>
      <c r="Q13" s="14">
        <v>6.5149447776583297E-2</v>
      </c>
      <c r="R13" s="14"/>
      <c r="S13" s="14">
        <v>5.6376769506232403E-2</v>
      </c>
      <c r="T13" s="14">
        <v>6.7079719024249501E-2</v>
      </c>
      <c r="U13" s="14">
        <v>8.3830906675787395E-2</v>
      </c>
      <c r="V13" s="14"/>
      <c r="W13" s="14">
        <v>7.4375404272490106E-2</v>
      </c>
      <c r="X13" s="14">
        <v>5.7139197126344E-2</v>
      </c>
      <c r="Y13" s="14">
        <v>6.7536318229255196E-2</v>
      </c>
      <c r="Z13" s="14"/>
      <c r="AA13" s="14">
        <v>6.7141704694189494E-2</v>
      </c>
      <c r="AB13" s="14">
        <v>7.86413577413696E-2</v>
      </c>
      <c r="AC13" s="14">
        <v>7.2701590455206105E-2</v>
      </c>
      <c r="AD13" s="14">
        <v>7.5602193528794603E-2</v>
      </c>
      <c r="AE13" s="14">
        <v>5.7350854609506202E-2</v>
      </c>
      <c r="AF13" s="14">
        <v>8.3019995906017996E-2</v>
      </c>
      <c r="AG13" s="14">
        <v>3.09505075465293E-2</v>
      </c>
      <c r="AH13" s="14">
        <v>6.6954653202984202E-2</v>
      </c>
      <c r="AI13" s="14">
        <v>8.7762978543090203E-2</v>
      </c>
      <c r="AJ13" s="14">
        <v>5.3138280220852402E-2</v>
      </c>
      <c r="AK13" s="14">
        <v>0.12338977122774</v>
      </c>
      <c r="AL13" s="14">
        <v>0.121191079357974</v>
      </c>
      <c r="AM13" s="14"/>
      <c r="AN13" s="14">
        <v>6.2143070424491097E-2</v>
      </c>
      <c r="AO13" s="14">
        <v>6.7361620244763498E-2</v>
      </c>
      <c r="AP13" s="14"/>
      <c r="AQ13" s="14">
        <v>6.2572060350227304E-2</v>
      </c>
      <c r="AR13" s="14">
        <v>6.6597887138496806E-2</v>
      </c>
      <c r="AS13" s="14"/>
      <c r="AT13" s="14">
        <v>7.2279528958120495E-2</v>
      </c>
      <c r="AU13" s="14">
        <v>6.3084271890396296E-2</v>
      </c>
      <c r="AV13" s="14">
        <v>6.7074480445260695E-2</v>
      </c>
      <c r="AW13" s="14"/>
      <c r="AX13" s="14">
        <v>7.3335921572182106E-2</v>
      </c>
    </row>
    <row r="14" spans="2:50" x14ac:dyDescent="0.3">
      <c r="B14" s="15" t="s">
        <v>78</v>
      </c>
      <c r="C14" s="14">
        <v>7.1095621989321595E-2</v>
      </c>
      <c r="D14" s="14">
        <v>6.5861598467572793E-2</v>
      </c>
      <c r="E14" s="14">
        <v>7.4335270356015004E-2</v>
      </c>
      <c r="F14" s="14"/>
      <c r="G14" s="14">
        <v>0.143053944129587</v>
      </c>
      <c r="H14" s="14">
        <v>0.106344003757084</v>
      </c>
      <c r="I14" s="14">
        <v>7.1316796581683606E-2</v>
      </c>
      <c r="J14" s="14">
        <v>6.4551298210154803E-2</v>
      </c>
      <c r="K14" s="14">
        <v>3.8378933763579898E-2</v>
      </c>
      <c r="L14" s="14">
        <v>3.06621887300014E-2</v>
      </c>
      <c r="M14" s="14"/>
      <c r="N14" s="14">
        <v>4.7749953707017199E-2</v>
      </c>
      <c r="O14" s="14">
        <v>7.3506466662862202E-2</v>
      </c>
      <c r="P14" s="14">
        <v>6.0786127632511601E-2</v>
      </c>
      <c r="Q14" s="14">
        <v>8.7714575301834297E-2</v>
      </c>
      <c r="R14" s="14"/>
      <c r="S14" s="14">
        <v>6.6239315712710994E-2</v>
      </c>
      <c r="T14" s="14">
        <v>5.6580251516960098E-2</v>
      </c>
      <c r="U14" s="14">
        <v>8.5372987926466998E-2</v>
      </c>
      <c r="V14" s="14"/>
      <c r="W14" s="14">
        <v>4.9382862930768198E-2</v>
      </c>
      <c r="X14" s="14">
        <v>5.7300425070970898E-2</v>
      </c>
      <c r="Y14" s="14">
        <v>0.157225623319942</v>
      </c>
      <c r="Z14" s="14"/>
      <c r="AA14" s="14">
        <v>0.12623945526636901</v>
      </c>
      <c r="AB14" s="14">
        <v>0.16876258328839799</v>
      </c>
      <c r="AC14" s="14">
        <v>9.7795998270099202E-2</v>
      </c>
      <c r="AD14" s="14">
        <v>8.0581212563218693E-2</v>
      </c>
      <c r="AE14" s="14">
        <v>6.9319983178718195E-2</v>
      </c>
      <c r="AF14" s="14">
        <v>4.8290713165689302E-2</v>
      </c>
      <c r="AG14" s="14">
        <v>3.1204037798880799E-2</v>
      </c>
      <c r="AH14" s="14">
        <v>6.2524320118530503E-3</v>
      </c>
      <c r="AI14" s="14">
        <v>3.5105796577214597E-2</v>
      </c>
      <c r="AJ14" s="14">
        <v>4.1417477824082401E-2</v>
      </c>
      <c r="AK14" s="14">
        <v>6.7900555231353701E-2</v>
      </c>
      <c r="AL14" s="14">
        <v>0</v>
      </c>
      <c r="AM14" s="14"/>
      <c r="AN14" s="14">
        <v>7.02880826653772E-2</v>
      </c>
      <c r="AO14" s="14">
        <v>7.1429261275472694E-2</v>
      </c>
      <c r="AP14" s="14"/>
      <c r="AQ14" s="14">
        <v>8.4356143643118206E-2</v>
      </c>
      <c r="AR14" s="14">
        <v>6.7999802031295298E-2</v>
      </c>
      <c r="AS14" s="14"/>
      <c r="AT14" s="14">
        <v>5.3426492883142898E-2</v>
      </c>
      <c r="AU14" s="14">
        <v>8.1546301381247299E-2</v>
      </c>
      <c r="AV14" s="14">
        <v>5.89604058220215E-2</v>
      </c>
      <c r="AW14" s="14"/>
      <c r="AX14" s="14">
        <v>4.0273609632338801E-2</v>
      </c>
    </row>
    <row r="15" spans="2:50" x14ac:dyDescent="0.3">
      <c r="B15" s="15" t="s">
        <v>79</v>
      </c>
      <c r="C15" s="20">
        <v>8.0106919522923106E-2</v>
      </c>
      <c r="D15" s="20">
        <v>5.8338891071148001E-2</v>
      </c>
      <c r="E15" s="20">
        <v>9.9671511720223704E-2</v>
      </c>
      <c r="F15" s="20"/>
      <c r="G15" s="20">
        <v>0.146079036236891</v>
      </c>
      <c r="H15" s="20">
        <v>7.7539221588117102E-2</v>
      </c>
      <c r="I15" s="20">
        <v>7.6793484708779294E-2</v>
      </c>
      <c r="J15" s="20">
        <v>8.8999738257510702E-2</v>
      </c>
      <c r="K15" s="20">
        <v>6.8283309675725198E-2</v>
      </c>
      <c r="L15" s="20">
        <v>4.9823231505217801E-2</v>
      </c>
      <c r="M15" s="20"/>
      <c r="N15" s="20">
        <v>9.5574704684884298E-2</v>
      </c>
      <c r="O15" s="20">
        <v>6.72117953171881E-2</v>
      </c>
      <c r="P15" s="20">
        <v>8.8622509011763398E-2</v>
      </c>
      <c r="Q15" s="20">
        <v>7.39358789993739E-2</v>
      </c>
      <c r="R15" s="20"/>
      <c r="S15" s="20">
        <v>5.0377415328593501E-2</v>
      </c>
      <c r="T15" s="20">
        <v>6.8076552039164503E-2</v>
      </c>
      <c r="U15" s="20">
        <v>9.3410718630163606E-2</v>
      </c>
      <c r="V15" s="20"/>
      <c r="W15" s="20">
        <v>7.1832229456509494E-2</v>
      </c>
      <c r="X15" s="20">
        <v>5.0232051579459203E-2</v>
      </c>
      <c r="Y15" s="20">
        <v>0.127941363050908</v>
      </c>
      <c r="Z15" s="20"/>
      <c r="AA15" s="20">
        <v>0.31288721489381699</v>
      </c>
      <c r="AB15" s="20">
        <v>0.130086758906067</v>
      </c>
      <c r="AC15" s="20">
        <v>9.8312003521782404E-2</v>
      </c>
      <c r="AD15" s="20">
        <v>0.108408922138167</v>
      </c>
      <c r="AE15" s="20">
        <v>2.66890991402805E-2</v>
      </c>
      <c r="AF15" s="20">
        <v>3.93872168347063E-2</v>
      </c>
      <c r="AG15" s="20">
        <v>5.68815686027348E-2</v>
      </c>
      <c r="AH15" s="20">
        <v>8.3028137700094096E-3</v>
      </c>
      <c r="AI15" s="20">
        <v>7.1864680603760805E-2</v>
      </c>
      <c r="AJ15" s="20">
        <v>1.6670592741983001E-2</v>
      </c>
      <c r="AK15" s="20">
        <v>0.19427178217370999</v>
      </c>
      <c r="AL15" s="20">
        <v>0</v>
      </c>
      <c r="AM15" s="20"/>
      <c r="AN15" s="20">
        <v>7.5617043125415298E-2</v>
      </c>
      <c r="AO15" s="20">
        <v>8.1961936500739394E-2</v>
      </c>
      <c r="AP15" s="20"/>
      <c r="AQ15" s="20">
        <v>6.2522581468093905E-2</v>
      </c>
      <c r="AR15" s="20">
        <v>8.4212183713886196E-2</v>
      </c>
      <c r="AS15" s="20"/>
      <c r="AT15" s="20">
        <v>5.7592537746147802E-2</v>
      </c>
      <c r="AU15" s="20">
        <v>7.7547305784084294E-2</v>
      </c>
      <c r="AV15" s="20">
        <v>5.4022652507395297E-2</v>
      </c>
      <c r="AW15" s="20"/>
      <c r="AX15" s="20">
        <v>0.14740588002930299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9.1375474613672805E-2</v>
      </c>
      <c r="D9" s="14">
        <v>9.6285443813313706E-2</v>
      </c>
      <c r="E9" s="14">
        <v>8.7444964325362196E-2</v>
      </c>
      <c r="F9" s="14"/>
      <c r="G9" s="14">
        <v>6.1582297309311002E-2</v>
      </c>
      <c r="H9" s="14">
        <v>0.10885230775405</v>
      </c>
      <c r="I9" s="14">
        <v>0.106260734087345</v>
      </c>
      <c r="J9" s="14">
        <v>8.1363421809733702E-2</v>
      </c>
      <c r="K9" s="14">
        <v>0.107579858050584</v>
      </c>
      <c r="L9" s="14">
        <v>7.6914716869875097E-2</v>
      </c>
      <c r="M9" s="14"/>
      <c r="N9" s="14">
        <v>6.1920362104861501E-2</v>
      </c>
      <c r="O9" s="14">
        <v>7.6824815554826606E-2</v>
      </c>
      <c r="P9" s="14">
        <v>0.112322801574711</v>
      </c>
      <c r="Q9" s="14">
        <v>9.8709300482735698E-2</v>
      </c>
      <c r="R9" s="14"/>
      <c r="S9" s="14">
        <v>0.11941706517733899</v>
      </c>
      <c r="T9" s="14">
        <v>8.6106787889415101E-2</v>
      </c>
      <c r="U9" s="14">
        <v>5.90139460122781E-2</v>
      </c>
      <c r="V9" s="14"/>
      <c r="W9" s="14">
        <v>8.4001065002039896E-2</v>
      </c>
      <c r="X9" s="14">
        <v>0.112482250508007</v>
      </c>
      <c r="Y9" s="14">
        <v>5.34613533303974E-2</v>
      </c>
      <c r="Z9" s="14"/>
      <c r="AA9" s="14">
        <v>8.6817555884005596E-2</v>
      </c>
      <c r="AB9" s="14">
        <v>0.103464178346634</v>
      </c>
      <c r="AC9" s="14">
        <v>7.15373576397864E-2</v>
      </c>
      <c r="AD9" s="14">
        <v>0.108880263434282</v>
      </c>
      <c r="AE9" s="14">
        <v>8.3646903522264296E-2</v>
      </c>
      <c r="AF9" s="14">
        <v>0.106857711453888</v>
      </c>
      <c r="AG9" s="14">
        <v>7.65403701887587E-2</v>
      </c>
      <c r="AH9" s="14">
        <v>7.1274290583314401E-2</v>
      </c>
      <c r="AI9" s="14">
        <v>8.3455069076260796E-2</v>
      </c>
      <c r="AJ9" s="14">
        <v>0.10649180116111601</v>
      </c>
      <c r="AK9" s="14">
        <v>0.12338977122774</v>
      </c>
      <c r="AL9" s="14">
        <v>0.36966495404946997</v>
      </c>
      <c r="AM9" s="14"/>
      <c r="AN9" s="14">
        <v>0.10742544652033501</v>
      </c>
      <c r="AO9" s="14">
        <v>8.4744340982274999E-2</v>
      </c>
      <c r="AP9" s="14"/>
      <c r="AQ9" s="14">
        <v>7.1829952395104604E-2</v>
      </c>
      <c r="AR9" s="14">
        <v>9.59385996063436E-2</v>
      </c>
      <c r="AS9" s="14"/>
      <c r="AT9" s="14">
        <v>0.105830362849395</v>
      </c>
      <c r="AU9" s="14">
        <v>8.6545776345560793E-2</v>
      </c>
      <c r="AV9" s="14">
        <v>9.4756521749739198E-2</v>
      </c>
      <c r="AW9" s="14"/>
      <c r="AX9" s="14">
        <v>8.6133342920046693E-2</v>
      </c>
    </row>
    <row r="10" spans="2:50" x14ac:dyDescent="0.3">
      <c r="B10" s="15" t="s">
        <v>74</v>
      </c>
      <c r="C10" s="14">
        <v>0.26735221689542699</v>
      </c>
      <c r="D10" s="14">
        <v>0.25234903415132198</v>
      </c>
      <c r="E10" s="14">
        <v>0.28267182623887899</v>
      </c>
      <c r="F10" s="14"/>
      <c r="G10" s="14">
        <v>0.18074277129598701</v>
      </c>
      <c r="H10" s="14">
        <v>0.28189248152138302</v>
      </c>
      <c r="I10" s="14">
        <v>0.32812595878256701</v>
      </c>
      <c r="J10" s="14">
        <v>0.29091477624397899</v>
      </c>
      <c r="K10" s="14">
        <v>0.28343175803432602</v>
      </c>
      <c r="L10" s="14">
        <v>0.226938468145682</v>
      </c>
      <c r="M10" s="14"/>
      <c r="N10" s="14">
        <v>0.29322756694887198</v>
      </c>
      <c r="O10" s="14">
        <v>0.29111760761320898</v>
      </c>
      <c r="P10" s="14">
        <v>0.229046897069551</v>
      </c>
      <c r="Q10" s="14">
        <v>0.26854695364969799</v>
      </c>
      <c r="R10" s="14"/>
      <c r="S10" s="14">
        <v>0.34220452460044498</v>
      </c>
      <c r="T10" s="14">
        <v>0.238493179562111</v>
      </c>
      <c r="U10" s="14">
        <v>0.20693771144790599</v>
      </c>
      <c r="V10" s="14"/>
      <c r="W10" s="14">
        <v>0.227812381809534</v>
      </c>
      <c r="X10" s="14">
        <v>0.33933015466243199</v>
      </c>
      <c r="Y10" s="14">
        <v>0.20410791312273199</v>
      </c>
      <c r="Z10" s="14"/>
      <c r="AA10" s="14">
        <v>4.5815608334790897E-2</v>
      </c>
      <c r="AB10" s="14">
        <v>0.22142231079243499</v>
      </c>
      <c r="AC10" s="14">
        <v>0.286170826584769</v>
      </c>
      <c r="AD10" s="14">
        <v>0.260496044426128</v>
      </c>
      <c r="AE10" s="14">
        <v>0.239799468054846</v>
      </c>
      <c r="AF10" s="14">
        <v>0.315750390217167</v>
      </c>
      <c r="AG10" s="14">
        <v>0.36143446141550201</v>
      </c>
      <c r="AH10" s="14">
        <v>0.249081861729675</v>
      </c>
      <c r="AI10" s="14">
        <v>0.27228795789410398</v>
      </c>
      <c r="AJ10" s="14">
        <v>0.205731437076629</v>
      </c>
      <c r="AK10" s="14">
        <v>0.17923782468461799</v>
      </c>
      <c r="AL10" s="14">
        <v>0.123594474648633</v>
      </c>
      <c r="AM10" s="14"/>
      <c r="AN10" s="14">
        <v>0.25520931241737999</v>
      </c>
      <c r="AO10" s="14">
        <v>0.272369124260468</v>
      </c>
      <c r="AP10" s="14"/>
      <c r="AQ10" s="14">
        <v>0.30810543178286298</v>
      </c>
      <c r="AR10" s="14">
        <v>0.25783791426871699</v>
      </c>
      <c r="AS10" s="14"/>
      <c r="AT10" s="14">
        <v>0.33015496070877698</v>
      </c>
      <c r="AU10" s="14">
        <v>0.28024052725286602</v>
      </c>
      <c r="AV10" s="14">
        <v>0.238099792776609</v>
      </c>
      <c r="AW10" s="14"/>
      <c r="AX10" s="14">
        <v>0.27812488970461002</v>
      </c>
    </row>
    <row r="11" spans="2:50" x14ac:dyDescent="0.3">
      <c r="B11" s="15" t="s">
        <v>75</v>
      </c>
      <c r="C11" s="14">
        <v>0.35367998187899502</v>
      </c>
      <c r="D11" s="14">
        <v>0.34363920353396299</v>
      </c>
      <c r="E11" s="14">
        <v>0.36106602744410499</v>
      </c>
      <c r="F11" s="14"/>
      <c r="G11" s="14">
        <v>0.43834580682791402</v>
      </c>
      <c r="H11" s="14">
        <v>0.29298083292535398</v>
      </c>
      <c r="I11" s="14">
        <v>0.36597529536443502</v>
      </c>
      <c r="J11" s="14">
        <v>0.31367981474593098</v>
      </c>
      <c r="K11" s="14">
        <v>0.32660158944002199</v>
      </c>
      <c r="L11" s="14">
        <v>0.39888129297438601</v>
      </c>
      <c r="M11" s="14"/>
      <c r="N11" s="14">
        <v>0.36315401751894399</v>
      </c>
      <c r="O11" s="14">
        <v>0.369549109798888</v>
      </c>
      <c r="P11" s="14">
        <v>0.35523884440642201</v>
      </c>
      <c r="Q11" s="14">
        <v>0.33979419234691599</v>
      </c>
      <c r="R11" s="14"/>
      <c r="S11" s="14">
        <v>0.34966794494981202</v>
      </c>
      <c r="T11" s="14">
        <v>0.334405182600714</v>
      </c>
      <c r="U11" s="14">
        <v>0.41106727921845898</v>
      </c>
      <c r="V11" s="14"/>
      <c r="W11" s="14">
        <v>0.33139422885714498</v>
      </c>
      <c r="X11" s="14">
        <v>0.37214866311280098</v>
      </c>
      <c r="Y11" s="14">
        <v>0.37721023041004398</v>
      </c>
      <c r="Z11" s="14"/>
      <c r="AA11" s="14">
        <v>0.32657178493306699</v>
      </c>
      <c r="AB11" s="14">
        <v>0.300581291766786</v>
      </c>
      <c r="AC11" s="14">
        <v>0.36200941697046102</v>
      </c>
      <c r="AD11" s="14">
        <v>0.37436069330150801</v>
      </c>
      <c r="AE11" s="14">
        <v>0.38707161108530702</v>
      </c>
      <c r="AF11" s="14">
        <v>0.32584484582105999</v>
      </c>
      <c r="AG11" s="14">
        <v>0.29204808861123299</v>
      </c>
      <c r="AH11" s="14">
        <v>0.415255559088056</v>
      </c>
      <c r="AI11" s="14">
        <v>0.33560274022334602</v>
      </c>
      <c r="AJ11" s="14">
        <v>0.43714015825000702</v>
      </c>
      <c r="AK11" s="14">
        <v>0.35941675558744601</v>
      </c>
      <c r="AL11" s="14">
        <v>0.38490860309950597</v>
      </c>
      <c r="AM11" s="14"/>
      <c r="AN11" s="14">
        <v>0.33563204467199498</v>
      </c>
      <c r="AO11" s="14">
        <v>0.36113658579622798</v>
      </c>
      <c r="AP11" s="14"/>
      <c r="AQ11" s="14">
        <v>0.37315606819184999</v>
      </c>
      <c r="AR11" s="14">
        <v>0.34913306749012402</v>
      </c>
      <c r="AS11" s="14"/>
      <c r="AT11" s="14">
        <v>0.37349171461237202</v>
      </c>
      <c r="AU11" s="14">
        <v>0.37467748655440503</v>
      </c>
      <c r="AV11" s="14">
        <v>0.33172732794315601</v>
      </c>
      <c r="AW11" s="14"/>
      <c r="AX11" s="14">
        <v>0.28009403065904198</v>
      </c>
    </row>
    <row r="12" spans="2:50" x14ac:dyDescent="0.3">
      <c r="B12" s="15" t="s">
        <v>76</v>
      </c>
      <c r="C12" s="14">
        <v>0.112668843562686</v>
      </c>
      <c r="D12" s="14">
        <v>0.138023709661172</v>
      </c>
      <c r="E12" s="14">
        <v>8.9518318741912795E-2</v>
      </c>
      <c r="F12" s="14"/>
      <c r="G12" s="14">
        <v>6.4252213472255695E-2</v>
      </c>
      <c r="H12" s="14">
        <v>0.108275114673148</v>
      </c>
      <c r="I12" s="14">
        <v>8.0362211718544296E-2</v>
      </c>
      <c r="J12" s="14">
        <v>0.110644874340888</v>
      </c>
      <c r="K12" s="14">
        <v>0.122252740811681</v>
      </c>
      <c r="L12" s="14">
        <v>0.162944651339371</v>
      </c>
      <c r="M12" s="14"/>
      <c r="N12" s="14">
        <v>9.7140258011857702E-2</v>
      </c>
      <c r="O12" s="14">
        <v>0.117816917586195</v>
      </c>
      <c r="P12" s="14">
        <v>0.113138378311275</v>
      </c>
      <c r="Q12" s="14">
        <v>0.11689651550127</v>
      </c>
      <c r="R12" s="14"/>
      <c r="S12" s="14">
        <v>8.2697204520110604E-2</v>
      </c>
      <c r="T12" s="14">
        <v>0.15200539676085101</v>
      </c>
      <c r="U12" s="14">
        <v>0.11925198235244901</v>
      </c>
      <c r="V12" s="14"/>
      <c r="W12" s="14">
        <v>0.149409046029951</v>
      </c>
      <c r="X12" s="14">
        <v>9.3846856045134902E-2</v>
      </c>
      <c r="Y12" s="14">
        <v>6.9769411701023604E-2</v>
      </c>
      <c r="Z12" s="14"/>
      <c r="AA12" s="14">
        <v>6.8827431221324994E-2</v>
      </c>
      <c r="AB12" s="14">
        <v>6.6166505289885102E-2</v>
      </c>
      <c r="AC12" s="14">
        <v>8.5979779940570003E-2</v>
      </c>
      <c r="AD12" s="14">
        <v>7.7178034052032496E-2</v>
      </c>
      <c r="AE12" s="14">
        <v>0.144994121406647</v>
      </c>
      <c r="AF12" s="14">
        <v>0.13104256583391699</v>
      </c>
      <c r="AG12" s="14">
        <v>0.15483903807951599</v>
      </c>
      <c r="AH12" s="14">
        <v>0.13046890294685001</v>
      </c>
      <c r="AI12" s="14">
        <v>0.13561347386512601</v>
      </c>
      <c r="AJ12" s="14">
        <v>0.16183105713943</v>
      </c>
      <c r="AK12" s="14">
        <v>0</v>
      </c>
      <c r="AL12" s="14">
        <v>0.12183196820239001</v>
      </c>
      <c r="AM12" s="14"/>
      <c r="AN12" s="14">
        <v>0.135152654641855</v>
      </c>
      <c r="AO12" s="14">
        <v>0.10337953410619</v>
      </c>
      <c r="AP12" s="14"/>
      <c r="AQ12" s="14">
        <v>9.2747556635380299E-2</v>
      </c>
      <c r="AR12" s="14">
        <v>0.117319695110556</v>
      </c>
      <c r="AS12" s="14"/>
      <c r="AT12" s="14">
        <v>0.10611659172054699</v>
      </c>
      <c r="AU12" s="14">
        <v>8.0389386701870902E-2</v>
      </c>
      <c r="AV12" s="14">
        <v>0.15844778392852299</v>
      </c>
      <c r="AW12" s="14"/>
      <c r="AX12" s="14">
        <v>0.11408820425009999</v>
      </c>
    </row>
    <row r="13" spans="2:50" x14ac:dyDescent="0.3">
      <c r="B13" s="15" t="s">
        <v>77</v>
      </c>
      <c r="C13" s="14">
        <v>6.8763827544467707E-2</v>
      </c>
      <c r="D13" s="14">
        <v>8.1058848655117005E-2</v>
      </c>
      <c r="E13" s="14">
        <v>5.7649974229297102E-2</v>
      </c>
      <c r="F13" s="14"/>
      <c r="G13" s="14">
        <v>4.7214952494842297E-2</v>
      </c>
      <c r="H13" s="14">
        <v>6.3877007990676998E-2</v>
      </c>
      <c r="I13" s="14">
        <v>4.8214726636030499E-2</v>
      </c>
      <c r="J13" s="14">
        <v>6.9869490645325202E-2</v>
      </c>
      <c r="K13" s="14">
        <v>8.3190353026512703E-2</v>
      </c>
      <c r="L13" s="14">
        <v>8.8923744670077895E-2</v>
      </c>
      <c r="M13" s="14"/>
      <c r="N13" s="14">
        <v>0.100970858832216</v>
      </c>
      <c r="O13" s="14">
        <v>6.0192632197690402E-2</v>
      </c>
      <c r="P13" s="14">
        <v>5.9008276306981397E-2</v>
      </c>
      <c r="Q13" s="14">
        <v>6.4814823058124305E-2</v>
      </c>
      <c r="R13" s="14"/>
      <c r="S13" s="14">
        <v>3.06400096107084E-2</v>
      </c>
      <c r="T13" s="14">
        <v>0.10469450958146399</v>
      </c>
      <c r="U13" s="14">
        <v>8.4540224292427898E-2</v>
      </c>
      <c r="V13" s="14"/>
      <c r="W13" s="14">
        <v>0.12104239340785</v>
      </c>
      <c r="X13" s="14">
        <v>2.0781083224851799E-2</v>
      </c>
      <c r="Y13" s="14">
        <v>7.2251451482841497E-2</v>
      </c>
      <c r="Z13" s="14"/>
      <c r="AA13" s="14">
        <v>9.4805630022339701E-2</v>
      </c>
      <c r="AB13" s="14">
        <v>6.1905823238364598E-2</v>
      </c>
      <c r="AC13" s="14">
        <v>5.3245940382520097E-2</v>
      </c>
      <c r="AD13" s="14">
        <v>5.7909195371667201E-2</v>
      </c>
      <c r="AE13" s="14">
        <v>8.3519249557788805E-2</v>
      </c>
      <c r="AF13" s="14">
        <v>6.2208726707358698E-2</v>
      </c>
      <c r="AG13" s="14">
        <v>6.2613876372342697E-2</v>
      </c>
      <c r="AH13" s="14">
        <v>0.118733966440134</v>
      </c>
      <c r="AI13" s="14">
        <v>0.101176078337403</v>
      </c>
      <c r="AJ13" s="14">
        <v>6.5907983183372695E-2</v>
      </c>
      <c r="AK13" s="14">
        <v>0.11099095015844899</v>
      </c>
      <c r="AL13" s="14">
        <v>0</v>
      </c>
      <c r="AM13" s="14"/>
      <c r="AN13" s="14">
        <v>5.1597692749777102E-2</v>
      </c>
      <c r="AO13" s="14">
        <v>7.5856109974627398E-2</v>
      </c>
      <c r="AP13" s="14"/>
      <c r="AQ13" s="14">
        <v>6.6507123711984695E-2</v>
      </c>
      <c r="AR13" s="14">
        <v>6.9290680781946098E-2</v>
      </c>
      <c r="AS13" s="14"/>
      <c r="AT13" s="14">
        <v>2.2849990618464201E-2</v>
      </c>
      <c r="AU13" s="14">
        <v>6.3922244101314807E-2</v>
      </c>
      <c r="AV13" s="14">
        <v>0.105875300646514</v>
      </c>
      <c r="AW13" s="14"/>
      <c r="AX13" s="14">
        <v>9.29091090878124E-2</v>
      </c>
    </row>
    <row r="14" spans="2:50" x14ac:dyDescent="0.3">
      <c r="B14" s="15" t="s">
        <v>78</v>
      </c>
      <c r="C14" s="14">
        <v>4.2049943067752803E-2</v>
      </c>
      <c r="D14" s="14">
        <v>3.5804661003848798E-2</v>
      </c>
      <c r="E14" s="14">
        <v>4.7035512872713799E-2</v>
      </c>
      <c r="F14" s="14"/>
      <c r="G14" s="14">
        <v>0.103220627395847</v>
      </c>
      <c r="H14" s="14">
        <v>6.5216337257293103E-2</v>
      </c>
      <c r="I14" s="14">
        <v>3.9541443676249198E-2</v>
      </c>
      <c r="J14" s="14">
        <v>4.3881182263775E-2</v>
      </c>
      <c r="K14" s="14">
        <v>1.22063096351754E-2</v>
      </c>
      <c r="L14" s="14">
        <v>1.1515995996427299E-2</v>
      </c>
      <c r="M14" s="14"/>
      <c r="N14" s="14">
        <v>2.45668962341722E-2</v>
      </c>
      <c r="O14" s="14">
        <v>3.2902030647370802E-2</v>
      </c>
      <c r="P14" s="14">
        <v>4.9974242958879499E-2</v>
      </c>
      <c r="Q14" s="14">
        <v>4.97202980660136E-2</v>
      </c>
      <c r="R14" s="14"/>
      <c r="S14" s="14">
        <v>3.5866419900996302E-2</v>
      </c>
      <c r="T14" s="14">
        <v>3.5699697534013801E-2</v>
      </c>
      <c r="U14" s="14">
        <v>4.0328358434834503E-2</v>
      </c>
      <c r="V14" s="14"/>
      <c r="W14" s="14">
        <v>3.0989824843402101E-2</v>
      </c>
      <c r="X14" s="14">
        <v>2.8718990748960799E-2</v>
      </c>
      <c r="Y14" s="14">
        <v>0.10816698555193401</v>
      </c>
      <c r="Z14" s="14"/>
      <c r="AA14" s="14">
        <v>0.13754965517270601</v>
      </c>
      <c r="AB14" s="14">
        <v>0.10117513383427799</v>
      </c>
      <c r="AC14" s="14">
        <v>4.1177901160353303E-2</v>
      </c>
      <c r="AD14" s="14">
        <v>4.6952820341974198E-2</v>
      </c>
      <c r="AE14" s="14">
        <v>3.5796123605022503E-2</v>
      </c>
      <c r="AF14" s="14">
        <v>3.3558642527097601E-2</v>
      </c>
      <c r="AG14" s="14">
        <v>2.6086261431579699E-2</v>
      </c>
      <c r="AH14" s="14">
        <v>6.8826054419619696E-3</v>
      </c>
      <c r="AI14" s="14">
        <v>0</v>
      </c>
      <c r="AJ14" s="14">
        <v>2.2897563189445701E-2</v>
      </c>
      <c r="AK14" s="14">
        <v>0</v>
      </c>
      <c r="AL14" s="14">
        <v>0</v>
      </c>
      <c r="AM14" s="14"/>
      <c r="AN14" s="14">
        <v>4.4884518435833201E-2</v>
      </c>
      <c r="AO14" s="14">
        <v>4.0878822759049499E-2</v>
      </c>
      <c r="AP14" s="14"/>
      <c r="AQ14" s="14">
        <v>3.10645501249939E-2</v>
      </c>
      <c r="AR14" s="14">
        <v>4.4614608290347399E-2</v>
      </c>
      <c r="AS14" s="14"/>
      <c r="AT14" s="14">
        <v>2.1431818567789199E-2</v>
      </c>
      <c r="AU14" s="14">
        <v>5.0318345398662603E-2</v>
      </c>
      <c r="AV14" s="14">
        <v>2.9944088970844399E-2</v>
      </c>
      <c r="AW14" s="14"/>
      <c r="AX14" s="14">
        <v>4.37904855402243E-2</v>
      </c>
    </row>
    <row r="15" spans="2:50" x14ac:dyDescent="0.3">
      <c r="B15" s="15" t="s">
        <v>79</v>
      </c>
      <c r="C15" s="20">
        <v>6.4109712436997895E-2</v>
      </c>
      <c r="D15" s="20">
        <v>5.2839099181263498E-2</v>
      </c>
      <c r="E15" s="20">
        <v>7.4613376147730101E-2</v>
      </c>
      <c r="F15" s="20"/>
      <c r="G15" s="20">
        <v>0.104641331203843</v>
      </c>
      <c r="H15" s="20">
        <v>7.89059178780947E-2</v>
      </c>
      <c r="I15" s="20">
        <v>3.1519629734828698E-2</v>
      </c>
      <c r="J15" s="20">
        <v>8.9646439950367501E-2</v>
      </c>
      <c r="K15" s="20">
        <v>6.4737391001700298E-2</v>
      </c>
      <c r="L15" s="20">
        <v>3.3881130004180797E-2</v>
      </c>
      <c r="M15" s="20"/>
      <c r="N15" s="20">
        <v>5.9020040349076701E-2</v>
      </c>
      <c r="O15" s="20">
        <v>5.1596886601819499E-2</v>
      </c>
      <c r="P15" s="20">
        <v>8.1270559372180501E-2</v>
      </c>
      <c r="Q15" s="20">
        <v>6.1517916895242497E-2</v>
      </c>
      <c r="R15" s="20"/>
      <c r="S15" s="20">
        <v>3.9506831240588798E-2</v>
      </c>
      <c r="T15" s="20">
        <v>4.8595246071432299E-2</v>
      </c>
      <c r="U15" s="20">
        <v>7.8860498241645705E-2</v>
      </c>
      <c r="V15" s="20"/>
      <c r="W15" s="20">
        <v>5.5351060050077699E-2</v>
      </c>
      <c r="X15" s="20">
        <v>3.2692001697811703E-2</v>
      </c>
      <c r="Y15" s="20">
        <v>0.115032654401028</v>
      </c>
      <c r="Z15" s="20"/>
      <c r="AA15" s="20">
        <v>0.23961233443176699</v>
      </c>
      <c r="AB15" s="20">
        <v>0.145284756731617</v>
      </c>
      <c r="AC15" s="20">
        <v>9.9878777321541101E-2</v>
      </c>
      <c r="AD15" s="20">
        <v>7.4222949072407604E-2</v>
      </c>
      <c r="AE15" s="20">
        <v>2.5172522768124699E-2</v>
      </c>
      <c r="AF15" s="20">
        <v>2.47371174395121E-2</v>
      </c>
      <c r="AG15" s="20">
        <v>2.6437903901067799E-2</v>
      </c>
      <c r="AH15" s="20">
        <v>8.3028137700094096E-3</v>
      </c>
      <c r="AI15" s="20">
        <v>7.1864680603760805E-2</v>
      </c>
      <c r="AJ15" s="20">
        <v>0</v>
      </c>
      <c r="AK15" s="20">
        <v>0.22696469834174701</v>
      </c>
      <c r="AL15" s="20">
        <v>0</v>
      </c>
      <c r="AM15" s="20"/>
      <c r="AN15" s="20">
        <v>7.0098330562824607E-2</v>
      </c>
      <c r="AO15" s="20">
        <v>6.1635482121162703E-2</v>
      </c>
      <c r="AP15" s="20"/>
      <c r="AQ15" s="20">
        <v>5.6589317157823199E-2</v>
      </c>
      <c r="AR15" s="20">
        <v>6.5865434451964799E-2</v>
      </c>
      <c r="AS15" s="20"/>
      <c r="AT15" s="20">
        <v>4.01245609226549E-2</v>
      </c>
      <c r="AU15" s="20">
        <v>6.3906233645319804E-2</v>
      </c>
      <c r="AV15" s="20">
        <v>4.1149183984614902E-2</v>
      </c>
      <c r="AW15" s="20"/>
      <c r="AX15" s="20">
        <v>0.104859937838165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7.3442229352655902E-2</v>
      </c>
      <c r="D9" s="14">
        <v>7.3644762903222499E-2</v>
      </c>
      <c r="E9" s="14">
        <v>7.3833606859277895E-2</v>
      </c>
      <c r="F9" s="14"/>
      <c r="G9" s="14">
        <v>5.60756802307621E-2</v>
      </c>
      <c r="H9" s="14">
        <v>8.7825317507975995E-2</v>
      </c>
      <c r="I9" s="14">
        <v>0.106855987116104</v>
      </c>
      <c r="J9" s="14">
        <v>6.9434510731329904E-2</v>
      </c>
      <c r="K9" s="14">
        <v>7.8272694985139196E-2</v>
      </c>
      <c r="L9" s="14">
        <v>4.4567443972063601E-2</v>
      </c>
      <c r="M9" s="14"/>
      <c r="N9" s="14">
        <v>5.6987877252802403E-2</v>
      </c>
      <c r="O9" s="14">
        <v>6.8029042651505403E-2</v>
      </c>
      <c r="P9" s="14">
        <v>7.8460325766734895E-2</v>
      </c>
      <c r="Q9" s="14">
        <v>8.0618479069506505E-2</v>
      </c>
      <c r="R9" s="14"/>
      <c r="S9" s="14">
        <v>0.106421040321109</v>
      </c>
      <c r="T9" s="14">
        <v>5.8506344113751302E-2</v>
      </c>
      <c r="U9" s="14">
        <v>4.3722551434964403E-2</v>
      </c>
      <c r="V9" s="14"/>
      <c r="W9" s="14">
        <v>5.5459449817832601E-2</v>
      </c>
      <c r="X9" s="14">
        <v>0.104114553451751</v>
      </c>
      <c r="Y9" s="14">
        <v>3.8952855709540803E-2</v>
      </c>
      <c r="Z9" s="14"/>
      <c r="AA9" s="14">
        <v>6.1689224235267799E-2</v>
      </c>
      <c r="AB9" s="14">
        <v>6.8916640651142502E-2</v>
      </c>
      <c r="AC9" s="14">
        <v>7.0480267257997706E-2</v>
      </c>
      <c r="AD9" s="14">
        <v>8.7052587261980105E-2</v>
      </c>
      <c r="AE9" s="14">
        <v>6.5260105916781996E-2</v>
      </c>
      <c r="AF9" s="14">
        <v>8.15727374441583E-2</v>
      </c>
      <c r="AG9" s="14">
        <v>6.5774578371358E-2</v>
      </c>
      <c r="AH9" s="14">
        <v>4.7865401253943701E-2</v>
      </c>
      <c r="AI9" s="14">
        <v>0.108978892449331</v>
      </c>
      <c r="AJ9" s="14">
        <v>8.8221836530653602E-2</v>
      </c>
      <c r="AK9" s="14">
        <v>0.12338977122774</v>
      </c>
      <c r="AL9" s="14">
        <v>0.24607047940083701</v>
      </c>
      <c r="AM9" s="14"/>
      <c r="AN9" s="14">
        <v>9.0085433766258702E-2</v>
      </c>
      <c r="AO9" s="14">
        <v>6.6565998468073706E-2</v>
      </c>
      <c r="AP9" s="14"/>
      <c r="AQ9" s="14">
        <v>5.2311235331716999E-2</v>
      </c>
      <c r="AR9" s="14">
        <v>7.83755008129252E-2</v>
      </c>
      <c r="AS9" s="14"/>
      <c r="AT9" s="14">
        <v>0.10532431307633899</v>
      </c>
      <c r="AU9" s="14">
        <v>6.2656648671012893E-2</v>
      </c>
      <c r="AV9" s="14">
        <v>6.9340556026506697E-2</v>
      </c>
      <c r="AW9" s="14"/>
      <c r="AX9" s="14">
        <v>5.3719755638836499E-2</v>
      </c>
    </row>
    <row r="10" spans="2:50" x14ac:dyDescent="0.3">
      <c r="B10" s="15" t="s">
        <v>74</v>
      </c>
      <c r="C10" s="14">
        <v>0.191879899373437</v>
      </c>
      <c r="D10" s="14">
        <v>0.19337493568535</v>
      </c>
      <c r="E10" s="14">
        <v>0.190953633030361</v>
      </c>
      <c r="F10" s="14"/>
      <c r="G10" s="14">
        <v>0.18363024671508199</v>
      </c>
      <c r="H10" s="14">
        <v>0.22153315060679801</v>
      </c>
      <c r="I10" s="14">
        <v>0.23100381121460201</v>
      </c>
      <c r="J10" s="14">
        <v>0.18600619261988599</v>
      </c>
      <c r="K10" s="14">
        <v>0.168090195605127</v>
      </c>
      <c r="L10" s="14">
        <v>0.16427187986618</v>
      </c>
      <c r="M10" s="14"/>
      <c r="N10" s="14">
        <v>0.173556736758714</v>
      </c>
      <c r="O10" s="14">
        <v>0.20749031067356499</v>
      </c>
      <c r="P10" s="14">
        <v>0.218200497395548</v>
      </c>
      <c r="Q10" s="14">
        <v>0.17441149289590399</v>
      </c>
      <c r="R10" s="14"/>
      <c r="S10" s="14">
        <v>0.27034810207493098</v>
      </c>
      <c r="T10" s="14">
        <v>0.14674074200999501</v>
      </c>
      <c r="U10" s="14">
        <v>0.14812932182060801</v>
      </c>
      <c r="V10" s="14"/>
      <c r="W10" s="14">
        <v>0.154826721075281</v>
      </c>
      <c r="X10" s="14">
        <v>0.26361502750717197</v>
      </c>
      <c r="Y10" s="14">
        <v>0.107862957485988</v>
      </c>
      <c r="Z10" s="14"/>
      <c r="AA10" s="14">
        <v>4.82238480245488E-2</v>
      </c>
      <c r="AB10" s="14">
        <v>0.15331152362992601</v>
      </c>
      <c r="AC10" s="14">
        <v>0.161058744898539</v>
      </c>
      <c r="AD10" s="14">
        <v>0.15595907856673399</v>
      </c>
      <c r="AE10" s="14">
        <v>0.194762726103759</v>
      </c>
      <c r="AF10" s="14">
        <v>0.19165954930691501</v>
      </c>
      <c r="AG10" s="14">
        <v>0.27725458066981001</v>
      </c>
      <c r="AH10" s="14">
        <v>0.26982405479633198</v>
      </c>
      <c r="AI10" s="14">
        <v>0.20867031586072701</v>
      </c>
      <c r="AJ10" s="14">
        <v>0.19372956794329699</v>
      </c>
      <c r="AK10" s="14">
        <v>8.1877487581097599E-2</v>
      </c>
      <c r="AL10" s="14">
        <v>0.38817901790104098</v>
      </c>
      <c r="AM10" s="14"/>
      <c r="AN10" s="14">
        <v>0.19855527719792501</v>
      </c>
      <c r="AO10" s="14">
        <v>0.18912193053388601</v>
      </c>
      <c r="AP10" s="14"/>
      <c r="AQ10" s="14">
        <v>0.198418739126448</v>
      </c>
      <c r="AR10" s="14">
        <v>0.190353332686378</v>
      </c>
      <c r="AS10" s="14"/>
      <c r="AT10" s="14">
        <v>0.26326273057937499</v>
      </c>
      <c r="AU10" s="14">
        <v>0.17106256925763</v>
      </c>
      <c r="AV10" s="14">
        <v>0.187715530835707</v>
      </c>
      <c r="AW10" s="14"/>
      <c r="AX10" s="14">
        <v>0.24036714196223899</v>
      </c>
    </row>
    <row r="11" spans="2:50" x14ac:dyDescent="0.3">
      <c r="B11" s="15" t="s">
        <v>75</v>
      </c>
      <c r="C11" s="14">
        <v>0.32666267101934798</v>
      </c>
      <c r="D11" s="14">
        <v>0.32226447454021501</v>
      </c>
      <c r="E11" s="14">
        <v>0.33051812967452199</v>
      </c>
      <c r="F11" s="14"/>
      <c r="G11" s="14">
        <v>0.34637988127654001</v>
      </c>
      <c r="H11" s="14">
        <v>0.28836758589563999</v>
      </c>
      <c r="I11" s="14">
        <v>0.32988936318004503</v>
      </c>
      <c r="J11" s="14">
        <v>0.35458882772063699</v>
      </c>
      <c r="K11" s="14">
        <v>0.32603712346489799</v>
      </c>
      <c r="L11" s="14">
        <v>0.324752889487265</v>
      </c>
      <c r="M11" s="14"/>
      <c r="N11" s="14">
        <v>0.36169356516845602</v>
      </c>
      <c r="O11" s="14">
        <v>0.33416046458149101</v>
      </c>
      <c r="P11" s="14">
        <v>0.31909652690793</v>
      </c>
      <c r="Q11" s="14">
        <v>0.31140909448152698</v>
      </c>
      <c r="R11" s="14"/>
      <c r="S11" s="14">
        <v>0.34115166336423303</v>
      </c>
      <c r="T11" s="14">
        <v>0.29925961551831698</v>
      </c>
      <c r="U11" s="14">
        <v>0.34895790882348698</v>
      </c>
      <c r="V11" s="14"/>
      <c r="W11" s="14">
        <v>0.27822572839464899</v>
      </c>
      <c r="X11" s="14">
        <v>0.36009559363951998</v>
      </c>
      <c r="Y11" s="14">
        <v>0.36599992332959302</v>
      </c>
      <c r="Z11" s="14"/>
      <c r="AA11" s="14">
        <v>0.28674458773342898</v>
      </c>
      <c r="AB11" s="14">
        <v>0.29624358324205902</v>
      </c>
      <c r="AC11" s="14">
        <v>0.34575019351546299</v>
      </c>
      <c r="AD11" s="14">
        <v>0.34906275446749002</v>
      </c>
      <c r="AE11" s="14">
        <v>0.329431363326744</v>
      </c>
      <c r="AF11" s="14">
        <v>0.350199137065556</v>
      </c>
      <c r="AG11" s="14">
        <v>0.322754782430065</v>
      </c>
      <c r="AH11" s="14">
        <v>0.25128826445056002</v>
      </c>
      <c r="AI11" s="14">
        <v>0.29268345264271201</v>
      </c>
      <c r="AJ11" s="14">
        <v>0.33467296206865899</v>
      </c>
      <c r="AK11" s="14">
        <v>0.16090616893780299</v>
      </c>
      <c r="AL11" s="14">
        <v>0.23991927264297899</v>
      </c>
      <c r="AM11" s="14"/>
      <c r="AN11" s="14">
        <v>0.30059942147387197</v>
      </c>
      <c r="AO11" s="14">
        <v>0.33743084504541998</v>
      </c>
      <c r="AP11" s="14"/>
      <c r="AQ11" s="14">
        <v>0.36781285918595003</v>
      </c>
      <c r="AR11" s="14">
        <v>0.31705569045488202</v>
      </c>
      <c r="AS11" s="14"/>
      <c r="AT11" s="14">
        <v>0.39312602106350503</v>
      </c>
      <c r="AU11" s="14">
        <v>0.36199960621987298</v>
      </c>
      <c r="AV11" s="14">
        <v>0.25029447246154202</v>
      </c>
      <c r="AW11" s="14"/>
      <c r="AX11" s="14">
        <v>0.24499982895711001</v>
      </c>
    </row>
    <row r="12" spans="2:50" x14ac:dyDescent="0.3">
      <c r="B12" s="15" t="s">
        <v>76</v>
      </c>
      <c r="C12" s="14">
        <v>0.128610147591247</v>
      </c>
      <c r="D12" s="14">
        <v>0.13960107877025299</v>
      </c>
      <c r="E12" s="14">
        <v>0.11920848622572</v>
      </c>
      <c r="F12" s="14"/>
      <c r="G12" s="14">
        <v>9.8004423466952095E-2</v>
      </c>
      <c r="H12" s="14">
        <v>0.107508860953486</v>
      </c>
      <c r="I12" s="14">
        <v>0.115053130905877</v>
      </c>
      <c r="J12" s="14">
        <v>0.122207848464845</v>
      </c>
      <c r="K12" s="14">
        <v>0.138844677418338</v>
      </c>
      <c r="L12" s="14">
        <v>0.171219439261525</v>
      </c>
      <c r="M12" s="14"/>
      <c r="N12" s="14">
        <v>0.129080466060329</v>
      </c>
      <c r="O12" s="14">
        <v>0.16012101643182799</v>
      </c>
      <c r="P12" s="14">
        <v>0.12614213200174401</v>
      </c>
      <c r="Q12" s="14">
        <v>0.113382960322137</v>
      </c>
      <c r="R12" s="14"/>
      <c r="S12" s="14">
        <v>0.10004314864185</v>
      </c>
      <c r="T12" s="14">
        <v>0.169423656078805</v>
      </c>
      <c r="U12" s="14">
        <v>0.134109690561491</v>
      </c>
      <c r="V12" s="14"/>
      <c r="W12" s="14">
        <v>0.17786087162521899</v>
      </c>
      <c r="X12" s="14">
        <v>0.10917913440397101</v>
      </c>
      <c r="Y12" s="14">
        <v>7.1724241618146001E-2</v>
      </c>
      <c r="Z12" s="14"/>
      <c r="AA12" s="14">
        <v>7.5793322408009997E-2</v>
      </c>
      <c r="AB12" s="14">
        <v>6.7432233612446005E-2</v>
      </c>
      <c r="AC12" s="14">
        <v>9.0232991669995599E-2</v>
      </c>
      <c r="AD12" s="14">
        <v>0.110468576928082</v>
      </c>
      <c r="AE12" s="14">
        <v>0.16702274958695501</v>
      </c>
      <c r="AF12" s="14">
        <v>0.14933555426259601</v>
      </c>
      <c r="AG12" s="14">
        <v>0.149199966138722</v>
      </c>
      <c r="AH12" s="14">
        <v>0.21013923146244201</v>
      </c>
      <c r="AI12" s="14">
        <v>7.2050141373538296E-2</v>
      </c>
      <c r="AJ12" s="14">
        <v>0.173294844572384</v>
      </c>
      <c r="AK12" s="14">
        <v>0.183168863873303</v>
      </c>
      <c r="AL12" s="14">
        <v>0</v>
      </c>
      <c r="AM12" s="14"/>
      <c r="AN12" s="14">
        <v>0.15184608421169399</v>
      </c>
      <c r="AO12" s="14">
        <v>0.11901009335583</v>
      </c>
      <c r="AP12" s="14"/>
      <c r="AQ12" s="14">
        <v>0.12814611764112499</v>
      </c>
      <c r="AR12" s="14">
        <v>0.128718480673324</v>
      </c>
      <c r="AS12" s="14"/>
      <c r="AT12" s="14">
        <v>9.9447699290192898E-2</v>
      </c>
      <c r="AU12" s="14">
        <v>0.11087662233753499</v>
      </c>
      <c r="AV12" s="14">
        <v>0.18006734228860899</v>
      </c>
      <c r="AW12" s="14"/>
      <c r="AX12" s="14">
        <v>0.11397354031970899</v>
      </c>
    </row>
    <row r="13" spans="2:50" x14ac:dyDescent="0.3">
      <c r="B13" s="15" t="s">
        <v>77</v>
      </c>
      <c r="C13" s="14">
        <v>0.12087518814456499</v>
      </c>
      <c r="D13" s="14">
        <v>0.12525220610136301</v>
      </c>
      <c r="E13" s="14">
        <v>0.117684465770913</v>
      </c>
      <c r="F13" s="14"/>
      <c r="G13" s="14">
        <v>4.8653584762901401E-2</v>
      </c>
      <c r="H13" s="14">
        <v>9.3523832841573507E-2</v>
      </c>
      <c r="I13" s="14">
        <v>0.104600219555968</v>
      </c>
      <c r="J13" s="14">
        <v>0.11472869637300501</v>
      </c>
      <c r="K13" s="14">
        <v>0.13873432290914001</v>
      </c>
      <c r="L13" s="14">
        <v>0.18840320296275301</v>
      </c>
      <c r="M13" s="14"/>
      <c r="N13" s="14">
        <v>0.12397446763608901</v>
      </c>
      <c r="O13" s="14">
        <v>0.102472612481293</v>
      </c>
      <c r="P13" s="14">
        <v>0.115512787821935</v>
      </c>
      <c r="Q13" s="14">
        <v>0.13278594945116101</v>
      </c>
      <c r="R13" s="14"/>
      <c r="S13" s="14">
        <v>6.1608004841008999E-2</v>
      </c>
      <c r="T13" s="14">
        <v>0.196493867602307</v>
      </c>
      <c r="U13" s="14">
        <v>0.120159501404662</v>
      </c>
      <c r="V13" s="14"/>
      <c r="W13" s="14">
        <v>0.204699252572143</v>
      </c>
      <c r="X13" s="14">
        <v>5.7245948317817499E-2</v>
      </c>
      <c r="Y13" s="14">
        <v>9.4396544515341699E-2</v>
      </c>
      <c r="Z13" s="14"/>
      <c r="AA13" s="14">
        <v>4.7300258813645198E-2</v>
      </c>
      <c r="AB13" s="14">
        <v>8.0716716639014904E-2</v>
      </c>
      <c r="AC13" s="14">
        <v>0.11189924762647099</v>
      </c>
      <c r="AD13" s="14">
        <v>0.119872993218736</v>
      </c>
      <c r="AE13" s="14">
        <v>0.12998543888157099</v>
      </c>
      <c r="AF13" s="14">
        <v>0.13113589676752699</v>
      </c>
      <c r="AG13" s="14">
        <v>0.11389004203658</v>
      </c>
      <c r="AH13" s="14">
        <v>0.174621778544718</v>
      </c>
      <c r="AI13" s="14">
        <v>0.164877854867989</v>
      </c>
      <c r="AJ13" s="14">
        <v>0.168663311060924</v>
      </c>
      <c r="AK13" s="14">
        <v>0.11099095015844899</v>
      </c>
      <c r="AL13" s="14">
        <v>0</v>
      </c>
      <c r="AM13" s="14"/>
      <c r="AN13" s="14">
        <v>0.12230560334313</v>
      </c>
      <c r="AO13" s="14">
        <v>0.12028420428582499</v>
      </c>
      <c r="AP13" s="14"/>
      <c r="AQ13" s="14">
        <v>0.107569588637145</v>
      </c>
      <c r="AR13" s="14">
        <v>0.123981532041435</v>
      </c>
      <c r="AS13" s="14"/>
      <c r="AT13" s="14">
        <v>4.6572209960804301E-2</v>
      </c>
      <c r="AU13" s="14">
        <v>0.111668588636944</v>
      </c>
      <c r="AV13" s="14">
        <v>0.18389397344925901</v>
      </c>
      <c r="AW13" s="14"/>
      <c r="AX13" s="14">
        <v>0.14432809333638399</v>
      </c>
    </row>
    <row r="14" spans="2:50" x14ac:dyDescent="0.3">
      <c r="B14" s="15" t="s">
        <v>78</v>
      </c>
      <c r="C14" s="14">
        <v>8.4392261718088293E-2</v>
      </c>
      <c r="D14" s="14">
        <v>8.58202012146808E-2</v>
      </c>
      <c r="E14" s="14">
        <v>8.0401955134938793E-2</v>
      </c>
      <c r="F14" s="14"/>
      <c r="G14" s="14">
        <v>0.16410358868574401</v>
      </c>
      <c r="H14" s="14">
        <v>0.12607517768766099</v>
      </c>
      <c r="I14" s="14">
        <v>6.3244565045052895E-2</v>
      </c>
      <c r="J14" s="14">
        <v>5.61733056892256E-2</v>
      </c>
      <c r="K14" s="14">
        <v>7.9781940219490005E-2</v>
      </c>
      <c r="L14" s="14">
        <v>4.5019176622758797E-2</v>
      </c>
      <c r="M14" s="14"/>
      <c r="N14" s="14">
        <v>6.3973500546475895E-2</v>
      </c>
      <c r="O14" s="14">
        <v>6.4101920596840001E-2</v>
      </c>
      <c r="P14" s="14">
        <v>7.3053698859579699E-2</v>
      </c>
      <c r="Q14" s="14">
        <v>0.112349288603762</v>
      </c>
      <c r="R14" s="14"/>
      <c r="S14" s="14">
        <v>7.4362044478138004E-2</v>
      </c>
      <c r="T14" s="14">
        <v>6.3458939156736796E-2</v>
      </c>
      <c r="U14" s="14">
        <v>0.124169576274593</v>
      </c>
      <c r="V14" s="14"/>
      <c r="W14" s="14">
        <v>6.5656512058122896E-2</v>
      </c>
      <c r="X14" s="14">
        <v>6.4423705831934602E-2</v>
      </c>
      <c r="Y14" s="14">
        <v>0.18764870217356999</v>
      </c>
      <c r="Z14" s="14"/>
      <c r="AA14" s="14">
        <v>0.16647403225718399</v>
      </c>
      <c r="AB14" s="14">
        <v>0.176527166220768</v>
      </c>
      <c r="AC14" s="14">
        <v>0.12821266930387101</v>
      </c>
      <c r="AD14" s="14">
        <v>0.101747894920191</v>
      </c>
      <c r="AE14" s="14">
        <v>7.6463315382775204E-2</v>
      </c>
      <c r="AF14" s="14">
        <v>5.15983845812071E-2</v>
      </c>
      <c r="AG14" s="14">
        <v>3.4267782709027299E-2</v>
      </c>
      <c r="AH14" s="14">
        <v>2.8989119053478701E-2</v>
      </c>
      <c r="AI14" s="14">
        <v>6.7478966847079103E-2</v>
      </c>
      <c r="AJ14" s="14">
        <v>4.1417477824082401E-2</v>
      </c>
      <c r="AK14" s="14">
        <v>0.112702059879861</v>
      </c>
      <c r="AL14" s="14">
        <v>0</v>
      </c>
      <c r="AM14" s="14"/>
      <c r="AN14" s="14">
        <v>7.3872811754370202E-2</v>
      </c>
      <c r="AO14" s="14">
        <v>8.8738429975819696E-2</v>
      </c>
      <c r="AP14" s="14"/>
      <c r="AQ14" s="14">
        <v>8.5325519960379501E-2</v>
      </c>
      <c r="AR14" s="14">
        <v>8.4174381941718404E-2</v>
      </c>
      <c r="AS14" s="14"/>
      <c r="AT14" s="14">
        <v>5.0570418144510798E-2</v>
      </c>
      <c r="AU14" s="14">
        <v>0.101639045491216</v>
      </c>
      <c r="AV14" s="14">
        <v>7.5130639768000093E-2</v>
      </c>
      <c r="AW14" s="14"/>
      <c r="AX14" s="14">
        <v>8.7201223247444698E-2</v>
      </c>
    </row>
    <row r="15" spans="2:50" x14ac:dyDescent="0.3">
      <c r="B15" s="15" t="s">
        <v>79</v>
      </c>
      <c r="C15" s="20">
        <v>7.4137602800659202E-2</v>
      </c>
      <c r="D15" s="20">
        <v>6.0042340784915403E-2</v>
      </c>
      <c r="E15" s="20">
        <v>8.7399723304266305E-2</v>
      </c>
      <c r="F15" s="20"/>
      <c r="G15" s="20">
        <v>0.103152594862017</v>
      </c>
      <c r="H15" s="20">
        <v>7.5166074506865396E-2</v>
      </c>
      <c r="I15" s="20">
        <v>4.9352922982351E-2</v>
      </c>
      <c r="J15" s="20">
        <v>9.68606184010712E-2</v>
      </c>
      <c r="K15" s="20">
        <v>7.0239045397867794E-2</v>
      </c>
      <c r="L15" s="20">
        <v>6.17659678274542E-2</v>
      </c>
      <c r="M15" s="20"/>
      <c r="N15" s="20">
        <v>9.0733386577132993E-2</v>
      </c>
      <c r="O15" s="20">
        <v>6.3624632583477503E-2</v>
      </c>
      <c r="P15" s="20">
        <v>6.9534031246528905E-2</v>
      </c>
      <c r="Q15" s="20">
        <v>7.5042735176002198E-2</v>
      </c>
      <c r="R15" s="20"/>
      <c r="S15" s="20">
        <v>4.6065996278730197E-2</v>
      </c>
      <c r="T15" s="20">
        <v>6.6116835520086903E-2</v>
      </c>
      <c r="U15" s="20">
        <v>8.0751449680194806E-2</v>
      </c>
      <c r="V15" s="20"/>
      <c r="W15" s="20">
        <v>6.3271464456752399E-2</v>
      </c>
      <c r="X15" s="20">
        <v>4.1326036847834001E-2</v>
      </c>
      <c r="Y15" s="20">
        <v>0.13341477516782099</v>
      </c>
      <c r="Z15" s="20"/>
      <c r="AA15" s="20">
        <v>0.31377472652791499</v>
      </c>
      <c r="AB15" s="20">
        <v>0.15685213600464401</v>
      </c>
      <c r="AC15" s="20">
        <v>9.2365885727662897E-2</v>
      </c>
      <c r="AD15" s="20">
        <v>7.58361146367873E-2</v>
      </c>
      <c r="AE15" s="20">
        <v>3.7074300801413398E-2</v>
      </c>
      <c r="AF15" s="20">
        <v>4.4498740572039702E-2</v>
      </c>
      <c r="AG15" s="20">
        <v>3.6858267644437601E-2</v>
      </c>
      <c r="AH15" s="20">
        <v>1.7272150438525601E-2</v>
      </c>
      <c r="AI15" s="20">
        <v>8.5260375958623305E-2</v>
      </c>
      <c r="AJ15" s="20">
        <v>0</v>
      </c>
      <c r="AK15" s="20">
        <v>0.22696469834174701</v>
      </c>
      <c r="AL15" s="20">
        <v>0.12583123005514299</v>
      </c>
      <c r="AM15" s="20"/>
      <c r="AN15" s="20">
        <v>6.2735368252749807E-2</v>
      </c>
      <c r="AO15" s="20">
        <v>7.8848498335145595E-2</v>
      </c>
      <c r="AP15" s="20"/>
      <c r="AQ15" s="20">
        <v>6.0415940117235403E-2</v>
      </c>
      <c r="AR15" s="20">
        <v>7.7341081389337998E-2</v>
      </c>
      <c r="AS15" s="20"/>
      <c r="AT15" s="20">
        <v>4.1696607885272699E-2</v>
      </c>
      <c r="AU15" s="20">
        <v>8.0096919385789098E-2</v>
      </c>
      <c r="AV15" s="20">
        <v>5.3557485170375098E-2</v>
      </c>
      <c r="AW15" s="20"/>
      <c r="AX15" s="20">
        <v>0.115410416538276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73</v>
      </c>
      <c r="C9" s="14">
        <v>2.9970858550067501E-2</v>
      </c>
      <c r="D9" s="14">
        <v>4.3542035080294E-2</v>
      </c>
      <c r="E9" s="14">
        <v>1.7338561094096001E-2</v>
      </c>
      <c r="F9" s="14"/>
      <c r="G9" s="14">
        <v>4.9350126179489001E-2</v>
      </c>
      <c r="H9" s="14">
        <v>6.9339930338445405E-2</v>
      </c>
      <c r="I9" s="14">
        <v>5.4150902907536998E-2</v>
      </c>
      <c r="J9" s="14">
        <v>7.58563379407322E-3</v>
      </c>
      <c r="K9" s="14">
        <v>6.15385938325895E-3</v>
      </c>
      <c r="L9" s="14">
        <v>2.4732164678850301E-3</v>
      </c>
      <c r="M9" s="14"/>
      <c r="N9" s="14">
        <v>2.0630733216804802E-2</v>
      </c>
      <c r="O9" s="14">
        <v>2.7012522729133501E-2</v>
      </c>
      <c r="P9" s="14">
        <v>4.6461225218199703E-2</v>
      </c>
      <c r="Q9" s="14">
        <v>2.47658397617973E-2</v>
      </c>
      <c r="R9" s="14"/>
      <c r="S9" s="14">
        <v>3.2893936971625501E-2</v>
      </c>
      <c r="T9" s="14">
        <v>4.3987391624847202E-2</v>
      </c>
      <c r="U9" s="14">
        <v>6.9373260900669302E-3</v>
      </c>
      <c r="V9" s="14"/>
      <c r="W9" s="14">
        <v>5.1313852617524303E-2</v>
      </c>
      <c r="X9" s="14">
        <v>1.9851707337354099E-2</v>
      </c>
      <c r="Y9" s="14">
        <v>9.6213836979740005E-3</v>
      </c>
      <c r="Z9" s="14"/>
      <c r="AA9" s="14">
        <v>5.8955117450485102E-2</v>
      </c>
      <c r="AB9" s="14">
        <v>1.13071119691071E-2</v>
      </c>
      <c r="AC9" s="14">
        <v>1.7478659309243E-2</v>
      </c>
      <c r="AD9" s="14">
        <v>2.1288326025295401E-2</v>
      </c>
      <c r="AE9" s="14">
        <v>3.1211136571680599E-2</v>
      </c>
      <c r="AF9" s="14">
        <v>1.8739249337442698E-2</v>
      </c>
      <c r="AG9" s="14">
        <v>6.5238795601839705E-2</v>
      </c>
      <c r="AH9" s="14">
        <v>3.2049341788222302E-2</v>
      </c>
      <c r="AI9" s="14">
        <v>4.6231346672278802E-2</v>
      </c>
      <c r="AJ9" s="14">
        <v>3.7260839923722401E-2</v>
      </c>
      <c r="AK9" s="14">
        <v>0</v>
      </c>
      <c r="AL9" s="14">
        <v>0</v>
      </c>
      <c r="AM9" s="14"/>
      <c r="AN9" s="14">
        <v>3.7315494108650198E-2</v>
      </c>
      <c r="AO9" s="14">
        <v>2.6936382219136301E-2</v>
      </c>
      <c r="AP9" s="14"/>
      <c r="AQ9" s="14">
        <v>1.11663594458416E-2</v>
      </c>
      <c r="AR9" s="14">
        <v>3.4360983248584401E-2</v>
      </c>
      <c r="AS9" s="14"/>
      <c r="AT9" s="14">
        <v>1.44416486385583E-2</v>
      </c>
      <c r="AU9" s="14">
        <v>1.3203086058772601E-2</v>
      </c>
      <c r="AV9" s="14">
        <v>5.8899571307089199E-2</v>
      </c>
      <c r="AW9" s="14"/>
      <c r="AX9" s="14">
        <v>0.10182106359514601</v>
      </c>
    </row>
    <row r="10" spans="2:50" x14ac:dyDescent="0.3">
      <c r="B10" s="15" t="s">
        <v>74</v>
      </c>
      <c r="C10" s="14">
        <v>6.3369224685007997E-2</v>
      </c>
      <c r="D10" s="14">
        <v>7.9251365565336906E-2</v>
      </c>
      <c r="E10" s="14">
        <v>4.8810624114868202E-2</v>
      </c>
      <c r="F10" s="14"/>
      <c r="G10" s="14">
        <v>6.5514616259412697E-2</v>
      </c>
      <c r="H10" s="14">
        <v>0.117716980975173</v>
      </c>
      <c r="I10" s="14">
        <v>0.12500079192005401</v>
      </c>
      <c r="J10" s="14">
        <v>5.6141110146011898E-2</v>
      </c>
      <c r="K10" s="14">
        <v>9.1573698107657205E-3</v>
      </c>
      <c r="L10" s="14">
        <v>1.63564350075493E-2</v>
      </c>
      <c r="M10" s="14"/>
      <c r="N10" s="14">
        <v>5.7141943341773201E-2</v>
      </c>
      <c r="O10" s="14">
        <v>6.3586744789463898E-2</v>
      </c>
      <c r="P10" s="14">
        <v>7.7265682993749599E-2</v>
      </c>
      <c r="Q10" s="14">
        <v>5.6779196284271402E-2</v>
      </c>
      <c r="R10" s="14"/>
      <c r="S10" s="14">
        <v>7.8290031239859198E-2</v>
      </c>
      <c r="T10" s="14">
        <v>7.5271323651845704E-2</v>
      </c>
      <c r="U10" s="14">
        <v>3.2281790391842299E-2</v>
      </c>
      <c r="V10" s="14"/>
      <c r="W10" s="14">
        <v>8.3664081240480997E-2</v>
      </c>
      <c r="X10" s="14">
        <v>6.6794069439299206E-2</v>
      </c>
      <c r="Y10" s="14">
        <v>2.1250187012890501E-2</v>
      </c>
      <c r="Z10" s="14"/>
      <c r="AA10" s="14">
        <v>0</v>
      </c>
      <c r="AB10" s="14">
        <v>3.2162314740426898E-2</v>
      </c>
      <c r="AC10" s="14">
        <v>1.8918547049523199E-2</v>
      </c>
      <c r="AD10" s="14">
        <v>3.7576112502097997E-2</v>
      </c>
      <c r="AE10" s="14">
        <v>5.6054301583306897E-2</v>
      </c>
      <c r="AF10" s="14">
        <v>6.4506054012131803E-2</v>
      </c>
      <c r="AG10" s="14">
        <v>0.135775630888164</v>
      </c>
      <c r="AH10" s="14">
        <v>0.123867321471342</v>
      </c>
      <c r="AI10" s="14">
        <v>7.9082090778372499E-2</v>
      </c>
      <c r="AJ10" s="14">
        <v>3.8002621713168601E-2</v>
      </c>
      <c r="AK10" s="14">
        <v>0</v>
      </c>
      <c r="AL10" s="14">
        <v>0.372068349340129</v>
      </c>
      <c r="AM10" s="14"/>
      <c r="AN10" s="14">
        <v>8.9975381247703198E-2</v>
      </c>
      <c r="AO10" s="14">
        <v>5.2376745656936702E-2</v>
      </c>
      <c r="AP10" s="14"/>
      <c r="AQ10" s="14">
        <v>6.79018361013424E-2</v>
      </c>
      <c r="AR10" s="14">
        <v>6.2311034875359897E-2</v>
      </c>
      <c r="AS10" s="14"/>
      <c r="AT10" s="14">
        <v>4.3146911570888603E-2</v>
      </c>
      <c r="AU10" s="14">
        <v>3.9535189426909402E-2</v>
      </c>
      <c r="AV10" s="14">
        <v>0.10718294147897101</v>
      </c>
      <c r="AW10" s="14"/>
      <c r="AX10" s="14">
        <v>0.101390181164071</v>
      </c>
    </row>
    <row r="11" spans="2:50" x14ac:dyDescent="0.3">
      <c r="B11" s="15" t="s">
        <v>75</v>
      </c>
      <c r="C11" s="14">
        <v>0.16924869279580201</v>
      </c>
      <c r="D11" s="14">
        <v>0.17766074141395999</v>
      </c>
      <c r="E11" s="14">
        <v>0.16261559531921299</v>
      </c>
      <c r="F11" s="14"/>
      <c r="G11" s="14">
        <v>0.17790030361860401</v>
      </c>
      <c r="H11" s="14">
        <v>0.213669716322271</v>
      </c>
      <c r="I11" s="14">
        <v>0.228741322824659</v>
      </c>
      <c r="J11" s="14">
        <v>0.174747118541488</v>
      </c>
      <c r="K11" s="14">
        <v>0.15002212610475299</v>
      </c>
      <c r="L11" s="14">
        <v>9.1592695112418201E-2</v>
      </c>
      <c r="M11" s="14"/>
      <c r="N11" s="14">
        <v>0.14529494342685301</v>
      </c>
      <c r="O11" s="14">
        <v>0.164703807058667</v>
      </c>
      <c r="P11" s="14">
        <v>0.157588193896192</v>
      </c>
      <c r="Q11" s="14">
        <v>0.19074597097374299</v>
      </c>
      <c r="R11" s="14"/>
      <c r="S11" s="14">
        <v>0.13384693170308501</v>
      </c>
      <c r="T11" s="14">
        <v>0.20909515987889499</v>
      </c>
      <c r="U11" s="14">
        <v>0.180593056109835</v>
      </c>
      <c r="V11" s="14"/>
      <c r="W11" s="14">
        <v>0.208583355117576</v>
      </c>
      <c r="X11" s="14">
        <v>0.134951868039585</v>
      </c>
      <c r="Y11" s="14">
        <v>0.15527739733563001</v>
      </c>
      <c r="Z11" s="14"/>
      <c r="AA11" s="14">
        <v>0.150955649578149</v>
      </c>
      <c r="AB11" s="14">
        <v>0.155773149983119</v>
      </c>
      <c r="AC11" s="14">
        <v>0.196218335453575</v>
      </c>
      <c r="AD11" s="14">
        <v>0.158706954631994</v>
      </c>
      <c r="AE11" s="14">
        <v>0.163432950009962</v>
      </c>
      <c r="AF11" s="14">
        <v>0.20394360028226299</v>
      </c>
      <c r="AG11" s="14">
        <v>0.167189822493439</v>
      </c>
      <c r="AH11" s="14">
        <v>0.193017047935473</v>
      </c>
      <c r="AI11" s="14">
        <v>0.11388205536269801</v>
      </c>
      <c r="AJ11" s="14">
        <v>0.13245170851459201</v>
      </c>
      <c r="AK11" s="14">
        <v>9.3005613706448997E-2</v>
      </c>
      <c r="AL11" s="14">
        <v>0.363987996251879</v>
      </c>
      <c r="AM11" s="14"/>
      <c r="AN11" s="14">
        <v>0.16244200840249901</v>
      </c>
      <c r="AO11" s="14">
        <v>0.172060911662055</v>
      </c>
      <c r="AP11" s="14"/>
      <c r="AQ11" s="14">
        <v>0.19369399994473899</v>
      </c>
      <c r="AR11" s="14">
        <v>0.16354165715063201</v>
      </c>
      <c r="AS11" s="14"/>
      <c r="AT11" s="14">
        <v>0.11096239349802001</v>
      </c>
      <c r="AU11" s="14">
        <v>0.199084412373291</v>
      </c>
      <c r="AV11" s="14">
        <v>0.18887423500157799</v>
      </c>
      <c r="AW11" s="14"/>
      <c r="AX11" s="14">
        <v>0.15998369451511399</v>
      </c>
    </row>
    <row r="12" spans="2:50" x14ac:dyDescent="0.3">
      <c r="B12" s="15" t="s">
        <v>76</v>
      </c>
      <c r="C12" s="14">
        <v>2.4092647651586498E-2</v>
      </c>
      <c r="D12" s="14">
        <v>2.5861779778934599E-2</v>
      </c>
      <c r="E12" s="14">
        <v>2.2606269855900401E-2</v>
      </c>
      <c r="F12" s="14"/>
      <c r="G12" s="14">
        <v>2.4050182186140901E-2</v>
      </c>
      <c r="H12" s="14">
        <v>3.3080107992281803E-2</v>
      </c>
      <c r="I12" s="14">
        <v>2.2274677864542101E-2</v>
      </c>
      <c r="J12" s="14">
        <v>4.6631931104554498E-2</v>
      </c>
      <c r="K12" s="14">
        <v>8.2341921668476602E-3</v>
      </c>
      <c r="L12" s="14">
        <v>1.3260273279619299E-2</v>
      </c>
      <c r="M12" s="14"/>
      <c r="N12" s="14">
        <v>2.50566329178692E-2</v>
      </c>
      <c r="O12" s="14">
        <v>1.3727304696766401E-2</v>
      </c>
      <c r="P12" s="14">
        <v>3.9728140051993502E-2</v>
      </c>
      <c r="Q12" s="14">
        <v>1.8561356014110599E-2</v>
      </c>
      <c r="R12" s="14"/>
      <c r="S12" s="14">
        <v>1.7405817893439701E-2</v>
      </c>
      <c r="T12" s="14">
        <v>2.9943512578666499E-2</v>
      </c>
      <c r="U12" s="14">
        <v>2.71243704982802E-2</v>
      </c>
      <c r="V12" s="14"/>
      <c r="W12" s="14">
        <v>2.8279072993181699E-2</v>
      </c>
      <c r="X12" s="14">
        <v>1.4234252742342701E-2</v>
      </c>
      <c r="Y12" s="14">
        <v>3.6659181026773603E-2</v>
      </c>
      <c r="Z12" s="14"/>
      <c r="AA12" s="14">
        <v>9.6066978991132104E-2</v>
      </c>
      <c r="AB12" s="14">
        <v>3.7778353210402599E-2</v>
      </c>
      <c r="AC12" s="14">
        <v>0</v>
      </c>
      <c r="AD12" s="14">
        <v>1.8413252132122301E-2</v>
      </c>
      <c r="AE12" s="14">
        <v>3.9297430932491197E-2</v>
      </c>
      <c r="AF12" s="14">
        <v>1.71583880945015E-2</v>
      </c>
      <c r="AG12" s="14">
        <v>1.7556205778446601E-2</v>
      </c>
      <c r="AH12" s="14">
        <v>2.9046359551745501E-2</v>
      </c>
      <c r="AI12" s="14">
        <v>1.6107341496361598E-2</v>
      </c>
      <c r="AJ12" s="14">
        <v>2.2762282637251701E-2</v>
      </c>
      <c r="AK12" s="14">
        <v>9.7360337103520697E-2</v>
      </c>
      <c r="AL12" s="14">
        <v>0</v>
      </c>
      <c r="AM12" s="14"/>
      <c r="AN12" s="14">
        <v>3.7599312298372101E-2</v>
      </c>
      <c r="AO12" s="14">
        <v>1.8512295317752701E-2</v>
      </c>
      <c r="AP12" s="14"/>
      <c r="AQ12" s="14">
        <v>1.2708687003188999E-2</v>
      </c>
      <c r="AR12" s="14">
        <v>2.6750363048974799E-2</v>
      </c>
      <c r="AS12" s="14"/>
      <c r="AT12" s="14">
        <v>1.9725723542427E-2</v>
      </c>
      <c r="AU12" s="14">
        <v>2.4486341018442999E-2</v>
      </c>
      <c r="AV12" s="14">
        <v>2.8607464097651601E-2</v>
      </c>
      <c r="AW12" s="14"/>
      <c r="AX12" s="14">
        <v>1.05634272169371E-2</v>
      </c>
    </row>
    <row r="13" spans="2:50" x14ac:dyDescent="0.3">
      <c r="B13" s="15" t="s">
        <v>77</v>
      </c>
      <c r="C13" s="14">
        <v>1.43988832077595E-2</v>
      </c>
      <c r="D13" s="14">
        <v>1.92755995871727E-2</v>
      </c>
      <c r="E13" s="14">
        <v>9.8883775817937992E-3</v>
      </c>
      <c r="F13" s="14"/>
      <c r="G13" s="14">
        <v>1.1065337351239501E-2</v>
      </c>
      <c r="H13" s="14">
        <v>2.62617988941686E-2</v>
      </c>
      <c r="I13" s="14">
        <v>1.6669879275043199E-2</v>
      </c>
      <c r="J13" s="14">
        <v>1.9401428190817999E-2</v>
      </c>
      <c r="K13" s="14">
        <v>9.6138248277708293E-3</v>
      </c>
      <c r="L13" s="14">
        <v>4.4483227380488497E-3</v>
      </c>
      <c r="M13" s="14"/>
      <c r="N13" s="14">
        <v>1.15076303132974E-2</v>
      </c>
      <c r="O13" s="14">
        <v>2.4681331766792498E-2</v>
      </c>
      <c r="P13" s="14">
        <v>1.2965116278170701E-2</v>
      </c>
      <c r="Q13" s="14">
        <v>1.1279944273595299E-2</v>
      </c>
      <c r="R13" s="14"/>
      <c r="S13" s="14">
        <v>1.5983806850964202E-2</v>
      </c>
      <c r="T13" s="14">
        <v>9.3639109408375307E-3</v>
      </c>
      <c r="U13" s="14">
        <v>1.9860628760530599E-2</v>
      </c>
      <c r="V13" s="14"/>
      <c r="W13" s="14">
        <v>1.53394455939064E-2</v>
      </c>
      <c r="X13" s="14">
        <v>1.35763730137282E-2</v>
      </c>
      <c r="Y13" s="14">
        <v>1.51120081977802E-2</v>
      </c>
      <c r="Z13" s="14"/>
      <c r="AA13" s="14">
        <v>2.5264955624710699E-2</v>
      </c>
      <c r="AB13" s="14">
        <v>1.6443222471802701E-2</v>
      </c>
      <c r="AC13" s="14">
        <v>5.3492903679135699E-3</v>
      </c>
      <c r="AD13" s="14">
        <v>1.6488304953543299E-2</v>
      </c>
      <c r="AE13" s="14">
        <v>1.4412424413369301E-2</v>
      </c>
      <c r="AF13" s="14">
        <v>2.0573693743043499E-2</v>
      </c>
      <c r="AG13" s="14">
        <v>5.5032194591959002E-3</v>
      </c>
      <c r="AH13" s="14">
        <v>1.8473913360434399E-2</v>
      </c>
      <c r="AI13" s="14">
        <v>1.3351972419373E-2</v>
      </c>
      <c r="AJ13" s="14">
        <v>1.9633681725690799E-2</v>
      </c>
      <c r="AK13" s="14">
        <v>0.11099095015844899</v>
      </c>
      <c r="AL13" s="14">
        <v>0</v>
      </c>
      <c r="AM13" s="14"/>
      <c r="AN13" s="14">
        <v>1.5906007139012801E-2</v>
      </c>
      <c r="AO13" s="14">
        <v>1.37762067167764E-2</v>
      </c>
      <c r="AP13" s="14"/>
      <c r="AQ13" s="14">
        <v>1.29377887074695E-2</v>
      </c>
      <c r="AR13" s="14">
        <v>1.4739992376211101E-2</v>
      </c>
      <c r="AS13" s="14"/>
      <c r="AT13" s="14">
        <v>9.56305324102125E-3</v>
      </c>
      <c r="AU13" s="14">
        <v>1.6291413691319499E-2</v>
      </c>
      <c r="AV13" s="14">
        <v>1.7698281357111701E-2</v>
      </c>
      <c r="AW13" s="14"/>
      <c r="AX13" s="14">
        <v>2.09832875683163E-2</v>
      </c>
    </row>
    <row r="14" spans="2:50" x14ac:dyDescent="0.3">
      <c r="B14" s="15" t="s">
        <v>78</v>
      </c>
      <c r="C14" s="14">
        <v>0.53336623888107704</v>
      </c>
      <c r="D14" s="14">
        <v>0.51256939473015495</v>
      </c>
      <c r="E14" s="14">
        <v>0.55007635197304094</v>
      </c>
      <c r="F14" s="14"/>
      <c r="G14" s="14">
        <v>0.48122640463300198</v>
      </c>
      <c r="H14" s="14">
        <v>0.438100561357259</v>
      </c>
      <c r="I14" s="14">
        <v>0.45062894421039101</v>
      </c>
      <c r="J14" s="14">
        <v>0.54337170675910595</v>
      </c>
      <c r="K14" s="14">
        <v>0.60471760985443301</v>
      </c>
      <c r="L14" s="14">
        <v>0.64429689736836404</v>
      </c>
      <c r="M14" s="14"/>
      <c r="N14" s="14">
        <v>0.57337448359802201</v>
      </c>
      <c r="O14" s="14">
        <v>0.55036397526341396</v>
      </c>
      <c r="P14" s="14">
        <v>0.48804597217706502</v>
      </c>
      <c r="Q14" s="14">
        <v>0.53626649980528496</v>
      </c>
      <c r="R14" s="14"/>
      <c r="S14" s="14">
        <v>0.58215368441447701</v>
      </c>
      <c r="T14" s="14">
        <v>0.47129427937014301</v>
      </c>
      <c r="U14" s="14">
        <v>0.55977795970976296</v>
      </c>
      <c r="V14" s="14"/>
      <c r="W14" s="14">
        <v>0.44578800657717799</v>
      </c>
      <c r="X14" s="14">
        <v>0.59509825732326405</v>
      </c>
      <c r="Y14" s="14">
        <v>0.62210747659396304</v>
      </c>
      <c r="Z14" s="14"/>
      <c r="AA14" s="14">
        <v>0.38395481555134398</v>
      </c>
      <c r="AB14" s="14">
        <v>0.53046729323187602</v>
      </c>
      <c r="AC14" s="14">
        <v>0.62196306896440001</v>
      </c>
      <c r="AD14" s="14">
        <v>0.58749518753407204</v>
      </c>
      <c r="AE14" s="14">
        <v>0.54463143012601201</v>
      </c>
      <c r="AF14" s="14">
        <v>0.49435983220599999</v>
      </c>
      <c r="AG14" s="14">
        <v>0.48127991954570098</v>
      </c>
      <c r="AH14" s="14">
        <v>0.46720307044290099</v>
      </c>
      <c r="AI14" s="14">
        <v>0.56349569684310796</v>
      </c>
      <c r="AJ14" s="14">
        <v>0.60310203486773095</v>
      </c>
      <c r="AK14" s="14">
        <v>0.27316781404019103</v>
      </c>
      <c r="AL14" s="14">
        <v>0.263943654407992</v>
      </c>
      <c r="AM14" s="14"/>
      <c r="AN14" s="14">
        <v>0.47411880460768502</v>
      </c>
      <c r="AO14" s="14">
        <v>0.55784464023087899</v>
      </c>
      <c r="AP14" s="14"/>
      <c r="AQ14" s="14">
        <v>0.57454304081009</v>
      </c>
      <c r="AR14" s="14">
        <v>0.52375304503036402</v>
      </c>
      <c r="AS14" s="14"/>
      <c r="AT14" s="14">
        <v>0.63985372372587701</v>
      </c>
      <c r="AU14" s="14">
        <v>0.54656179434817098</v>
      </c>
      <c r="AV14" s="14">
        <v>0.45550206611505401</v>
      </c>
      <c r="AW14" s="14"/>
      <c r="AX14" s="14">
        <v>0.39918241107592201</v>
      </c>
    </row>
    <row r="15" spans="2:50" x14ac:dyDescent="0.3">
      <c r="B15" s="15" t="s">
        <v>79</v>
      </c>
      <c r="C15" s="20">
        <v>0.16555345422869899</v>
      </c>
      <c r="D15" s="20">
        <v>0.14183908384414601</v>
      </c>
      <c r="E15" s="20">
        <v>0.18866422006108699</v>
      </c>
      <c r="F15" s="20"/>
      <c r="G15" s="20">
        <v>0.19089302977211101</v>
      </c>
      <c r="H15" s="20">
        <v>0.10183090412040099</v>
      </c>
      <c r="I15" s="20">
        <v>0.102533480997773</v>
      </c>
      <c r="J15" s="20">
        <v>0.15212107146394899</v>
      </c>
      <c r="K15" s="20">
        <v>0.21210101785217</v>
      </c>
      <c r="L15" s="20">
        <v>0.22757216002611499</v>
      </c>
      <c r="M15" s="20"/>
      <c r="N15" s="20">
        <v>0.16699363318538099</v>
      </c>
      <c r="O15" s="20">
        <v>0.15592431369576301</v>
      </c>
      <c r="P15" s="20">
        <v>0.17794566938463</v>
      </c>
      <c r="Q15" s="20">
        <v>0.16160119288719699</v>
      </c>
      <c r="R15" s="20"/>
      <c r="S15" s="20">
        <v>0.13942579092655</v>
      </c>
      <c r="T15" s="20">
        <v>0.16104442195476601</v>
      </c>
      <c r="U15" s="20">
        <v>0.173424868439682</v>
      </c>
      <c r="V15" s="20"/>
      <c r="W15" s="20">
        <v>0.167032185860153</v>
      </c>
      <c r="X15" s="20">
        <v>0.15549347210442699</v>
      </c>
      <c r="Y15" s="20">
        <v>0.13997236613498801</v>
      </c>
      <c r="Z15" s="20"/>
      <c r="AA15" s="20">
        <v>0.28480248280417902</v>
      </c>
      <c r="AB15" s="20">
        <v>0.216068554393266</v>
      </c>
      <c r="AC15" s="20">
        <v>0.140072098855345</v>
      </c>
      <c r="AD15" s="20">
        <v>0.16003186222087401</v>
      </c>
      <c r="AE15" s="20">
        <v>0.15096032636317799</v>
      </c>
      <c r="AF15" s="20">
        <v>0.18071918232461801</v>
      </c>
      <c r="AG15" s="20">
        <v>0.127456406233214</v>
      </c>
      <c r="AH15" s="20">
        <v>0.13634294544988099</v>
      </c>
      <c r="AI15" s="20">
        <v>0.167849496427808</v>
      </c>
      <c r="AJ15" s="20">
        <v>0.14678683061784401</v>
      </c>
      <c r="AK15" s="20">
        <v>0.42547528499138998</v>
      </c>
      <c r="AL15" s="20">
        <v>0</v>
      </c>
      <c r="AM15" s="20"/>
      <c r="AN15" s="20">
        <v>0.18264299219607799</v>
      </c>
      <c r="AO15" s="20">
        <v>0.15849281819646499</v>
      </c>
      <c r="AP15" s="20"/>
      <c r="AQ15" s="20">
        <v>0.12704828798732901</v>
      </c>
      <c r="AR15" s="20">
        <v>0.174542924269874</v>
      </c>
      <c r="AS15" s="20"/>
      <c r="AT15" s="20">
        <v>0.16230654578320799</v>
      </c>
      <c r="AU15" s="20">
        <v>0.160837763083093</v>
      </c>
      <c r="AV15" s="20">
        <v>0.14323544064254501</v>
      </c>
      <c r="AW15" s="20"/>
      <c r="AX15" s="20">
        <v>0.20607593486449399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57.6" x14ac:dyDescent="0.3">
      <c r="B9" s="15" t="s">
        <v>92</v>
      </c>
      <c r="C9" s="14">
        <v>0.59237708507160103</v>
      </c>
      <c r="D9" s="14">
        <v>0.63136989435398705</v>
      </c>
      <c r="E9" s="14">
        <v>0.55552566891895305</v>
      </c>
      <c r="F9" s="14"/>
      <c r="G9" s="14">
        <v>0.59839800698635304</v>
      </c>
      <c r="H9" s="14">
        <v>0.61443987965824098</v>
      </c>
      <c r="I9" s="14">
        <v>0.57813399263116305</v>
      </c>
      <c r="J9" s="14">
        <v>0.53794954130079797</v>
      </c>
      <c r="K9" s="14">
        <v>0.58119197632351105</v>
      </c>
      <c r="L9" s="14">
        <v>0.63120216938449902</v>
      </c>
      <c r="M9" s="14"/>
      <c r="N9" s="14">
        <v>0.62139755818860398</v>
      </c>
      <c r="O9" s="14">
        <v>0.62143198265091004</v>
      </c>
      <c r="P9" s="14">
        <v>0.58805937633037697</v>
      </c>
      <c r="Q9" s="14">
        <v>0.56633463751106505</v>
      </c>
      <c r="R9" s="14"/>
      <c r="S9" s="14">
        <v>0.723807187630787</v>
      </c>
      <c r="T9" s="14">
        <v>0.46460573950865602</v>
      </c>
      <c r="U9" s="14">
        <v>0.61268980586371202</v>
      </c>
      <c r="V9" s="14"/>
      <c r="W9" s="14">
        <v>0.46593775448338398</v>
      </c>
      <c r="X9" s="14">
        <v>0.77903132332727398</v>
      </c>
      <c r="Y9" s="14">
        <v>0.43571936954985402</v>
      </c>
      <c r="Z9" s="14"/>
      <c r="AA9" s="14">
        <v>0.33349149317257598</v>
      </c>
      <c r="AB9" s="14">
        <v>0.456921313614435</v>
      </c>
      <c r="AC9" s="14">
        <v>0.527187707054254</v>
      </c>
      <c r="AD9" s="14">
        <v>0.57978107912162302</v>
      </c>
      <c r="AE9" s="14">
        <v>0.62687959266668702</v>
      </c>
      <c r="AF9" s="14">
        <v>0.64695602789409201</v>
      </c>
      <c r="AG9" s="14">
        <v>0.63019505728998804</v>
      </c>
      <c r="AH9" s="14">
        <v>0.65473297587193802</v>
      </c>
      <c r="AI9" s="14">
        <v>0.760743474103319</v>
      </c>
      <c r="AJ9" s="14">
        <v>0.82928480774489499</v>
      </c>
      <c r="AK9" s="14">
        <v>0.48280652681518499</v>
      </c>
      <c r="AL9" s="14">
        <v>0.39122644974151399</v>
      </c>
      <c r="AM9" s="14"/>
      <c r="AN9" s="14">
        <v>0.57966882016028998</v>
      </c>
      <c r="AO9" s="14">
        <v>0.59762757419022094</v>
      </c>
      <c r="AP9" s="14"/>
      <c r="AQ9" s="14">
        <v>0.56783241134278195</v>
      </c>
      <c r="AR9" s="14">
        <v>0.59810731897768199</v>
      </c>
      <c r="AS9" s="14"/>
      <c r="AT9" s="14">
        <v>0.82923395887851703</v>
      </c>
      <c r="AU9" s="14">
        <v>0.60534435178700596</v>
      </c>
      <c r="AV9" s="14">
        <v>0.48662996964685001</v>
      </c>
      <c r="AW9" s="14"/>
      <c r="AX9" s="14">
        <v>0.478913184586023</v>
      </c>
    </row>
    <row r="10" spans="2:50" ht="43.2" x14ac:dyDescent="0.3">
      <c r="B10" s="15" t="s">
        <v>93</v>
      </c>
      <c r="C10" s="14">
        <v>0.23109971853746999</v>
      </c>
      <c r="D10" s="14">
        <v>0.25198082553242102</v>
      </c>
      <c r="E10" s="14">
        <v>0.21142089104138301</v>
      </c>
      <c r="F10" s="14"/>
      <c r="G10" s="14">
        <v>0.22364070329986699</v>
      </c>
      <c r="H10" s="14">
        <v>0.257157773767209</v>
      </c>
      <c r="I10" s="14">
        <v>0.25799082315892202</v>
      </c>
      <c r="J10" s="14">
        <v>0.22122635488367701</v>
      </c>
      <c r="K10" s="14">
        <v>0.22568072904037301</v>
      </c>
      <c r="L10" s="14">
        <v>0.204194336777175</v>
      </c>
      <c r="M10" s="14"/>
      <c r="N10" s="14">
        <v>0.21322937765842201</v>
      </c>
      <c r="O10" s="14">
        <v>0.19269030022722</v>
      </c>
      <c r="P10" s="14">
        <v>0.26712098202268902</v>
      </c>
      <c r="Q10" s="14">
        <v>0.23545030218677099</v>
      </c>
      <c r="R10" s="14"/>
      <c r="S10" s="14">
        <v>0.15446209750805501</v>
      </c>
      <c r="T10" s="14">
        <v>0.37020560075715397</v>
      </c>
      <c r="U10" s="14">
        <v>0.176568139654418</v>
      </c>
      <c r="V10" s="14"/>
      <c r="W10" s="14">
        <v>0.37955050740937502</v>
      </c>
      <c r="X10" s="14">
        <v>0.12642927398227699</v>
      </c>
      <c r="Y10" s="14">
        <v>0.18455007835155701</v>
      </c>
      <c r="Z10" s="14"/>
      <c r="AA10" s="14">
        <v>0.17115864800754799</v>
      </c>
      <c r="AB10" s="14">
        <v>0.19478307870404099</v>
      </c>
      <c r="AC10" s="14">
        <v>0.184673326106154</v>
      </c>
      <c r="AD10" s="14">
        <v>0.21910344644982499</v>
      </c>
      <c r="AE10" s="14">
        <v>0.237558307390906</v>
      </c>
      <c r="AF10" s="14">
        <v>0.252897238959093</v>
      </c>
      <c r="AG10" s="14">
        <v>0.29507136030030001</v>
      </c>
      <c r="AH10" s="14">
        <v>0.26246750669348201</v>
      </c>
      <c r="AI10" s="14">
        <v>0.18687206344743401</v>
      </c>
      <c r="AJ10" s="14">
        <v>0.13639204852329301</v>
      </c>
      <c r="AK10" s="14">
        <v>0.42028202811462501</v>
      </c>
      <c r="AL10" s="14">
        <v>0.49244875226414098</v>
      </c>
      <c r="AM10" s="14"/>
      <c r="AN10" s="14">
        <v>0.24938325198594599</v>
      </c>
      <c r="AO10" s="14">
        <v>0.22354577674517001</v>
      </c>
      <c r="AP10" s="14"/>
      <c r="AQ10" s="14">
        <v>0.26355560427024</v>
      </c>
      <c r="AR10" s="14">
        <v>0.22352252199647499</v>
      </c>
      <c r="AS10" s="14"/>
      <c r="AT10" s="14">
        <v>7.8888665735972002E-2</v>
      </c>
      <c r="AU10" s="14">
        <v>0.16561770260157199</v>
      </c>
      <c r="AV10" s="14">
        <v>0.40364805509768797</v>
      </c>
      <c r="AW10" s="14"/>
      <c r="AX10" s="14">
        <v>0.28576903182778102</v>
      </c>
    </row>
    <row r="11" spans="2:50" x14ac:dyDescent="0.3">
      <c r="B11" s="15" t="s">
        <v>79</v>
      </c>
      <c r="C11" s="20">
        <v>0.17652319639093</v>
      </c>
      <c r="D11" s="20">
        <v>0.11664928011359101</v>
      </c>
      <c r="E11" s="20">
        <v>0.233053440039663</v>
      </c>
      <c r="F11" s="20"/>
      <c r="G11" s="20">
        <v>0.177961289713779</v>
      </c>
      <c r="H11" s="20">
        <v>0.12840234657454899</v>
      </c>
      <c r="I11" s="20">
        <v>0.16387518420991501</v>
      </c>
      <c r="J11" s="20">
        <v>0.24082410381552499</v>
      </c>
      <c r="K11" s="20">
        <v>0.193127294636115</v>
      </c>
      <c r="L11" s="20">
        <v>0.16460349383832601</v>
      </c>
      <c r="M11" s="20"/>
      <c r="N11" s="20">
        <v>0.16537306415297501</v>
      </c>
      <c r="O11" s="20">
        <v>0.18587771712187001</v>
      </c>
      <c r="P11" s="20">
        <v>0.14481964164693401</v>
      </c>
      <c r="Q11" s="20">
        <v>0.19821506030216399</v>
      </c>
      <c r="R11" s="20"/>
      <c r="S11" s="20">
        <v>0.121730714861158</v>
      </c>
      <c r="T11" s="20">
        <v>0.165188659734191</v>
      </c>
      <c r="U11" s="20">
        <v>0.210742054481871</v>
      </c>
      <c r="V11" s="20"/>
      <c r="W11" s="20">
        <v>0.154511738107241</v>
      </c>
      <c r="X11" s="20">
        <v>9.4539402690448707E-2</v>
      </c>
      <c r="Y11" s="20">
        <v>0.37973055209858902</v>
      </c>
      <c r="Z11" s="20"/>
      <c r="AA11" s="20">
        <v>0.49534985881987598</v>
      </c>
      <c r="AB11" s="20">
        <v>0.34829560768152401</v>
      </c>
      <c r="AC11" s="20">
        <v>0.288138966839592</v>
      </c>
      <c r="AD11" s="20">
        <v>0.20111547442855199</v>
      </c>
      <c r="AE11" s="20">
        <v>0.135562099942408</v>
      </c>
      <c r="AF11" s="20">
        <v>0.10014673314681501</v>
      </c>
      <c r="AG11" s="20">
        <v>7.4733582409712604E-2</v>
      </c>
      <c r="AH11" s="20">
        <v>8.2799517434579903E-2</v>
      </c>
      <c r="AI11" s="20">
        <v>5.2384462449246501E-2</v>
      </c>
      <c r="AJ11" s="20">
        <v>3.4323143731811799E-2</v>
      </c>
      <c r="AK11" s="20">
        <v>9.69114450701897E-2</v>
      </c>
      <c r="AL11" s="20">
        <v>0.116324797994345</v>
      </c>
      <c r="AM11" s="20"/>
      <c r="AN11" s="20">
        <v>0.170947927853763</v>
      </c>
      <c r="AO11" s="20">
        <v>0.17882664906460899</v>
      </c>
      <c r="AP11" s="20"/>
      <c r="AQ11" s="20">
        <v>0.168611984386978</v>
      </c>
      <c r="AR11" s="20">
        <v>0.178370159025842</v>
      </c>
      <c r="AS11" s="20"/>
      <c r="AT11" s="20">
        <v>9.1877375385510801E-2</v>
      </c>
      <c r="AU11" s="20">
        <v>0.22903794561142099</v>
      </c>
      <c r="AV11" s="20">
        <v>0.109721975255462</v>
      </c>
      <c r="AW11" s="20"/>
      <c r="AX11" s="20">
        <v>0.23531778358619601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H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8" width="20.6640625" customWidth="1"/>
  </cols>
  <sheetData>
    <row r="2" spans="2:8" ht="40.049999999999997" customHeight="1" x14ac:dyDescent="0.3">
      <c r="D2" s="29" t="s">
        <v>109</v>
      </c>
      <c r="E2" s="26"/>
      <c r="F2" s="26"/>
      <c r="G2" s="26"/>
      <c r="H2" s="26"/>
    </row>
    <row r="6" spans="2:8" ht="49.95" customHeight="1" x14ac:dyDescent="0.3">
      <c r="B6" s="17" t="s">
        <v>12</v>
      </c>
      <c r="C6" s="17" t="s">
        <v>95</v>
      </c>
      <c r="D6" s="17" t="s">
        <v>96</v>
      </c>
      <c r="E6" s="17" t="s">
        <v>97</v>
      </c>
      <c r="F6" s="17" t="s">
        <v>98</v>
      </c>
      <c r="G6" s="17" t="s">
        <v>99</v>
      </c>
    </row>
    <row r="7" spans="2:8" x14ac:dyDescent="0.3">
      <c r="B7" s="15" t="s">
        <v>100</v>
      </c>
      <c r="C7" s="14">
        <v>0.22527161168647</v>
      </c>
      <c r="D7" s="14">
        <v>0.15790595994425599</v>
      </c>
      <c r="E7" s="14">
        <v>0.143275621078331</v>
      </c>
      <c r="F7" s="14">
        <v>0.14035146880062899</v>
      </c>
      <c r="G7" s="14">
        <v>0.14205231368549401</v>
      </c>
    </row>
    <row r="8" spans="2:8" x14ac:dyDescent="0.3">
      <c r="B8" s="15" t="s">
        <v>101</v>
      </c>
      <c r="C8" s="14">
        <v>0.47611886307791401</v>
      </c>
      <c r="D8" s="14">
        <v>0.348623349403056</v>
      </c>
      <c r="E8" s="14">
        <v>0.29271720504773002</v>
      </c>
      <c r="F8" s="14">
        <v>0.273730543944885</v>
      </c>
      <c r="G8" s="14">
        <v>0.25091058304661201</v>
      </c>
    </row>
    <row r="9" spans="2:8" x14ac:dyDescent="0.3">
      <c r="B9" s="15" t="s">
        <v>102</v>
      </c>
      <c r="C9" s="14">
        <v>0.18239729711883501</v>
      </c>
      <c r="D9" s="14">
        <v>0.26876737764366498</v>
      </c>
      <c r="E9" s="14">
        <v>0.24034704043347099</v>
      </c>
      <c r="F9" s="14">
        <v>0.24111479705823699</v>
      </c>
      <c r="G9" s="14">
        <v>0.224621240950829</v>
      </c>
    </row>
    <row r="10" spans="2:8" x14ac:dyDescent="0.3">
      <c r="B10" s="15" t="s">
        <v>103</v>
      </c>
      <c r="C10" s="14">
        <v>4.6562558654125501E-2</v>
      </c>
      <c r="D10" s="14">
        <v>0.103304049332425</v>
      </c>
      <c r="E10" s="14">
        <v>0.17828881775257499</v>
      </c>
      <c r="F10" s="14">
        <v>0.1803489814781</v>
      </c>
      <c r="G10" s="14">
        <v>0.20169285573609</v>
      </c>
    </row>
    <row r="11" spans="2:8" x14ac:dyDescent="0.3">
      <c r="B11" s="15" t="s">
        <v>104</v>
      </c>
      <c r="C11" s="14">
        <v>1.3214774350392399E-2</v>
      </c>
      <c r="D11" s="14">
        <v>3.2707153814477197E-2</v>
      </c>
      <c r="E11" s="14">
        <v>7.3001148496699003E-2</v>
      </c>
      <c r="F11" s="14">
        <v>8.2150248976128298E-2</v>
      </c>
      <c r="G11" s="14">
        <v>0.105768032796398</v>
      </c>
    </row>
    <row r="12" spans="2:8" x14ac:dyDescent="0.3">
      <c r="B12" s="15" t="s">
        <v>105</v>
      </c>
      <c r="C12" s="14">
        <v>5.6434895112263399E-2</v>
      </c>
      <c r="D12" s="14">
        <v>8.8692109862120394E-2</v>
      </c>
      <c r="E12" s="14">
        <v>7.2370167191193796E-2</v>
      </c>
      <c r="F12" s="14">
        <v>8.2303959742020594E-2</v>
      </c>
      <c r="G12" s="14">
        <v>7.4954973784577897E-2</v>
      </c>
    </row>
    <row r="13" spans="2:8" x14ac:dyDescent="0.3">
      <c r="B13" s="23" t="s">
        <v>106</v>
      </c>
      <c r="C13" s="21">
        <v>0.70139047476438399</v>
      </c>
      <c r="D13" s="21">
        <v>0.506529309347312</v>
      </c>
      <c r="E13" s="21">
        <v>0.43599282612606099</v>
      </c>
      <c r="F13" s="21">
        <v>0.41408201274551398</v>
      </c>
      <c r="G13" s="21">
        <v>0.39296289673210499</v>
      </c>
    </row>
    <row r="14" spans="2:8" x14ac:dyDescent="0.3">
      <c r="B14" s="23" t="s">
        <v>107</v>
      </c>
      <c r="C14" s="21">
        <v>5.9777333004517902E-2</v>
      </c>
      <c r="D14" s="21">
        <v>0.13601120314690199</v>
      </c>
      <c r="E14" s="21">
        <v>0.25128996624927402</v>
      </c>
      <c r="F14" s="21">
        <v>0.26249923045422802</v>
      </c>
      <c r="G14" s="21">
        <v>0.30746088853248799</v>
      </c>
    </row>
    <row r="15" spans="2:8" x14ac:dyDescent="0.3">
      <c r="B15" s="23" t="s">
        <v>108</v>
      </c>
      <c r="C15" s="22">
        <v>0.64161314175986595</v>
      </c>
      <c r="D15" s="22">
        <v>0.37051810620040998</v>
      </c>
      <c r="E15" s="22">
        <v>0.184702859876788</v>
      </c>
      <c r="F15" s="22">
        <v>0.151582782291285</v>
      </c>
      <c r="G15" s="22">
        <v>8.5502008199617605E-2</v>
      </c>
    </row>
    <row r="16" spans="2:8" x14ac:dyDescent="0.3">
      <c r="B16" s="16"/>
      <c r="C16" s="16"/>
      <c r="D16" s="16"/>
      <c r="E16" s="16"/>
      <c r="F16" s="16"/>
      <c r="G16" s="16"/>
    </row>
    <row r="17" spans="2:2" x14ac:dyDescent="0.3">
      <c r="B17" t="s">
        <v>81</v>
      </c>
    </row>
    <row r="18" spans="2:2" x14ac:dyDescent="0.3">
      <c r="B18" t="s">
        <v>352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0.15790595994425599</v>
      </c>
      <c r="D9" s="14">
        <v>0.205579004872955</v>
      </c>
      <c r="E9" s="14">
        <v>0.112677804892999</v>
      </c>
      <c r="F9" s="14"/>
      <c r="G9" s="14">
        <v>0.13864075301538001</v>
      </c>
      <c r="H9" s="14">
        <v>0.21381336578197699</v>
      </c>
      <c r="I9" s="14">
        <v>0.19957696493565399</v>
      </c>
      <c r="J9" s="14">
        <v>0.149618086498231</v>
      </c>
      <c r="K9" s="14">
        <v>0.13316805735146101</v>
      </c>
      <c r="L9" s="14">
        <v>0.11492224391686499</v>
      </c>
      <c r="M9" s="14"/>
      <c r="N9" s="14">
        <v>0.12367109867410001</v>
      </c>
      <c r="O9" s="14">
        <v>0.16752257290452999</v>
      </c>
      <c r="P9" s="14">
        <v>0.18526017019552399</v>
      </c>
      <c r="Q9" s="14">
        <v>0.15035938731399201</v>
      </c>
      <c r="R9" s="14"/>
      <c r="S9" s="14">
        <v>0.21588983957227401</v>
      </c>
      <c r="T9" s="14">
        <v>0.14055973067659799</v>
      </c>
      <c r="U9" s="14">
        <v>0.10248803858589201</v>
      </c>
      <c r="V9" s="14"/>
      <c r="W9" s="14">
        <v>0.14718505254973399</v>
      </c>
      <c r="X9" s="14">
        <v>0.208722369233589</v>
      </c>
      <c r="Y9" s="14">
        <v>6.8578542280723603E-2</v>
      </c>
      <c r="Z9" s="14"/>
      <c r="AA9" s="14">
        <v>6.1362522961201399E-2</v>
      </c>
      <c r="AB9" s="14">
        <v>9.6128398563176495E-2</v>
      </c>
      <c r="AC9" s="14">
        <v>9.91313817552813E-2</v>
      </c>
      <c r="AD9" s="14">
        <v>0.13274452210276699</v>
      </c>
      <c r="AE9" s="14">
        <v>0.12236353533679201</v>
      </c>
      <c r="AF9" s="14">
        <v>0.193973854647223</v>
      </c>
      <c r="AG9" s="14">
        <v>0.19745925233731401</v>
      </c>
      <c r="AH9" s="14">
        <v>0.234729903208689</v>
      </c>
      <c r="AI9" s="14">
        <v>0.40209949452072902</v>
      </c>
      <c r="AJ9" s="14">
        <v>0.27907976708508597</v>
      </c>
      <c r="AK9" s="14">
        <v>0.32190035787738303</v>
      </c>
      <c r="AL9" s="14">
        <v>0.51241752909948801</v>
      </c>
      <c r="AM9" s="14"/>
      <c r="AN9" s="14">
        <v>0.204733175769512</v>
      </c>
      <c r="AO9" s="14">
        <v>0.138559039742192</v>
      </c>
      <c r="AP9" s="14"/>
      <c r="AQ9" s="14">
        <v>0.110067079317361</v>
      </c>
      <c r="AR9" s="14">
        <v>0.169074492018707</v>
      </c>
      <c r="AS9" s="14"/>
      <c r="AT9" s="14">
        <v>0.25506669433482798</v>
      </c>
      <c r="AU9" s="14">
        <v>0.107080028548312</v>
      </c>
      <c r="AV9" s="14">
        <v>0.16483170596108601</v>
      </c>
      <c r="AW9" s="14"/>
      <c r="AX9" s="14">
        <v>0.14470184046529699</v>
      </c>
    </row>
    <row r="10" spans="2:50" x14ac:dyDescent="0.3">
      <c r="B10" s="15" t="s">
        <v>101</v>
      </c>
      <c r="C10" s="14">
        <v>0.348623349403056</v>
      </c>
      <c r="D10" s="14">
        <v>0.38837489250603302</v>
      </c>
      <c r="E10" s="14">
        <v>0.311643637662122</v>
      </c>
      <c r="F10" s="14"/>
      <c r="G10" s="14">
        <v>0.37595154904738198</v>
      </c>
      <c r="H10" s="14">
        <v>0.37436568978243601</v>
      </c>
      <c r="I10" s="14">
        <v>0.34506654075670201</v>
      </c>
      <c r="J10" s="14">
        <v>0.29707457011229998</v>
      </c>
      <c r="K10" s="14">
        <v>0.33016463381587102</v>
      </c>
      <c r="L10" s="14">
        <v>0.36745961627410401</v>
      </c>
      <c r="M10" s="14"/>
      <c r="N10" s="14">
        <v>0.416152412510084</v>
      </c>
      <c r="O10" s="14">
        <v>0.32322510820803502</v>
      </c>
      <c r="P10" s="14">
        <v>0.36782617993545003</v>
      </c>
      <c r="Q10" s="14">
        <v>0.31747645734477797</v>
      </c>
      <c r="R10" s="14"/>
      <c r="S10" s="14">
        <v>0.42499788822263301</v>
      </c>
      <c r="T10" s="14">
        <v>0.28429889945365699</v>
      </c>
      <c r="U10" s="14">
        <v>0.35542835227504399</v>
      </c>
      <c r="V10" s="14"/>
      <c r="W10" s="14">
        <v>0.31294102688686898</v>
      </c>
      <c r="X10" s="14">
        <v>0.43665832706176999</v>
      </c>
      <c r="Y10" s="14">
        <v>0.22141746352344599</v>
      </c>
      <c r="Z10" s="14"/>
      <c r="AA10" s="14">
        <v>9.7955678024046505E-2</v>
      </c>
      <c r="AB10" s="14">
        <v>0.25294491872685498</v>
      </c>
      <c r="AC10" s="14">
        <v>0.33302532154179298</v>
      </c>
      <c r="AD10" s="14">
        <v>0.32895611973745698</v>
      </c>
      <c r="AE10" s="14">
        <v>0.38672942035122398</v>
      </c>
      <c r="AF10" s="14">
        <v>0.31422775077783799</v>
      </c>
      <c r="AG10" s="14">
        <v>0.43304191787225599</v>
      </c>
      <c r="AH10" s="14">
        <v>0.43546442895131898</v>
      </c>
      <c r="AI10" s="14">
        <v>0.33346928604139298</v>
      </c>
      <c r="AJ10" s="14">
        <v>0.53162253067905796</v>
      </c>
      <c r="AK10" s="14">
        <v>0.46974835486064698</v>
      </c>
      <c r="AL10" s="14">
        <v>0.24942570470377701</v>
      </c>
      <c r="AM10" s="14"/>
      <c r="AN10" s="14">
        <v>0.32536631961738599</v>
      </c>
      <c r="AO10" s="14">
        <v>0.35823211839499097</v>
      </c>
      <c r="AP10" s="14"/>
      <c r="AQ10" s="14">
        <v>0.31309920528215401</v>
      </c>
      <c r="AR10" s="14">
        <v>0.35691686584475701</v>
      </c>
      <c r="AS10" s="14"/>
      <c r="AT10" s="14">
        <v>0.46601491249051802</v>
      </c>
      <c r="AU10" s="14">
        <v>0.333059409376394</v>
      </c>
      <c r="AV10" s="14">
        <v>0.33478137469590302</v>
      </c>
      <c r="AW10" s="14"/>
      <c r="AX10" s="14">
        <v>0.311291826694374</v>
      </c>
    </row>
    <row r="11" spans="2:50" x14ac:dyDescent="0.3">
      <c r="B11" s="15" t="s">
        <v>102</v>
      </c>
      <c r="C11" s="14">
        <v>0.26876737764366498</v>
      </c>
      <c r="D11" s="14">
        <v>0.250478016031352</v>
      </c>
      <c r="E11" s="14">
        <v>0.28722988351543699</v>
      </c>
      <c r="F11" s="14"/>
      <c r="G11" s="14">
        <v>0.250398647868252</v>
      </c>
      <c r="H11" s="14">
        <v>0.207916385662646</v>
      </c>
      <c r="I11" s="14">
        <v>0.243758378514942</v>
      </c>
      <c r="J11" s="14">
        <v>0.28985179128938798</v>
      </c>
      <c r="K11" s="14">
        <v>0.27122890530034599</v>
      </c>
      <c r="L11" s="14">
        <v>0.33222567412972798</v>
      </c>
      <c r="M11" s="14"/>
      <c r="N11" s="14">
        <v>0.23275094251369799</v>
      </c>
      <c r="O11" s="14">
        <v>0.29735384456081698</v>
      </c>
      <c r="P11" s="14">
        <v>0.26572633854840499</v>
      </c>
      <c r="Q11" s="14">
        <v>0.272554896958773</v>
      </c>
      <c r="R11" s="14"/>
      <c r="S11" s="14">
        <v>0.204949243706984</v>
      </c>
      <c r="T11" s="14">
        <v>0.30097560090888298</v>
      </c>
      <c r="U11" s="14">
        <v>0.328826576705123</v>
      </c>
      <c r="V11" s="14"/>
      <c r="W11" s="14">
        <v>0.29781114115045099</v>
      </c>
      <c r="X11" s="14">
        <v>0.20077473750634001</v>
      </c>
      <c r="Y11" s="14">
        <v>0.37936933468726097</v>
      </c>
      <c r="Z11" s="14"/>
      <c r="AA11" s="14">
        <v>0.33021551841962898</v>
      </c>
      <c r="AB11" s="14">
        <v>0.26162370720844802</v>
      </c>
      <c r="AC11" s="14">
        <v>0.28386058283492699</v>
      </c>
      <c r="AD11" s="14">
        <v>0.288491159143134</v>
      </c>
      <c r="AE11" s="14">
        <v>0.31008238877442401</v>
      </c>
      <c r="AF11" s="14">
        <v>0.31557058421122502</v>
      </c>
      <c r="AG11" s="14">
        <v>0.21503901241140599</v>
      </c>
      <c r="AH11" s="14">
        <v>0.22117952339692901</v>
      </c>
      <c r="AI11" s="14">
        <v>8.3910620875316103E-2</v>
      </c>
      <c r="AJ11" s="14">
        <v>0.132735055435445</v>
      </c>
      <c r="AK11" s="14">
        <v>9.7360337103520697E-2</v>
      </c>
      <c r="AL11" s="14">
        <v>0.23815676619673601</v>
      </c>
      <c r="AM11" s="14"/>
      <c r="AN11" s="14">
        <v>0.26807712933442901</v>
      </c>
      <c r="AO11" s="14">
        <v>0.26905255750591101</v>
      </c>
      <c r="AP11" s="14"/>
      <c r="AQ11" s="14">
        <v>0.30797117750648501</v>
      </c>
      <c r="AR11" s="14">
        <v>0.25961480361871803</v>
      </c>
      <c r="AS11" s="14"/>
      <c r="AT11" s="14">
        <v>0.161445377170051</v>
      </c>
      <c r="AU11" s="14">
        <v>0.33917829936460597</v>
      </c>
      <c r="AV11" s="14">
        <v>0.26844415215549799</v>
      </c>
      <c r="AW11" s="14"/>
      <c r="AX11" s="14">
        <v>0.38094530957290001</v>
      </c>
    </row>
    <row r="12" spans="2:50" x14ac:dyDescent="0.3">
      <c r="B12" s="15" t="s">
        <v>103</v>
      </c>
      <c r="C12" s="14">
        <v>0.103304049332425</v>
      </c>
      <c r="D12" s="14">
        <v>8.3113259651200797E-2</v>
      </c>
      <c r="E12" s="14">
        <v>0.122640132528511</v>
      </c>
      <c r="F12" s="14"/>
      <c r="G12" s="14">
        <v>8.9716122154447797E-2</v>
      </c>
      <c r="H12" s="14">
        <v>8.9152423255148799E-2</v>
      </c>
      <c r="I12" s="14">
        <v>9.3599712410867203E-2</v>
      </c>
      <c r="J12" s="14">
        <v>0.11801901574703801</v>
      </c>
      <c r="K12" s="14">
        <v>0.13460257807466799</v>
      </c>
      <c r="L12" s="14">
        <v>9.49024072000135E-2</v>
      </c>
      <c r="M12" s="14"/>
      <c r="N12" s="14">
        <v>0.10864371222800601</v>
      </c>
      <c r="O12" s="14">
        <v>0.101606322252158</v>
      </c>
      <c r="P12" s="14">
        <v>7.9005423873690597E-2</v>
      </c>
      <c r="Q12" s="14">
        <v>0.118121741293854</v>
      </c>
      <c r="R12" s="14"/>
      <c r="S12" s="14">
        <v>6.1454800729928399E-2</v>
      </c>
      <c r="T12" s="14">
        <v>0.16304385562479601</v>
      </c>
      <c r="U12" s="14">
        <v>9.6969867614655397E-2</v>
      </c>
      <c r="V12" s="14"/>
      <c r="W12" s="14">
        <v>0.14884552059713499</v>
      </c>
      <c r="X12" s="14">
        <v>6.9625447380187805E-2</v>
      </c>
      <c r="Y12" s="14">
        <v>9.4472615968667198E-2</v>
      </c>
      <c r="Z12" s="14"/>
      <c r="AA12" s="14">
        <v>0.15462076660674801</v>
      </c>
      <c r="AB12" s="14">
        <v>8.6338895886753905E-2</v>
      </c>
      <c r="AC12" s="14">
        <v>0.11415896807148899</v>
      </c>
      <c r="AD12" s="14">
        <v>0.115900028632237</v>
      </c>
      <c r="AE12" s="14">
        <v>0.101263559797168</v>
      </c>
      <c r="AF12" s="14">
        <v>0.105908484948516</v>
      </c>
      <c r="AG12" s="14">
        <v>0.101366216141033</v>
      </c>
      <c r="AH12" s="14">
        <v>8.8288122974479993E-2</v>
      </c>
      <c r="AI12" s="14">
        <v>0.11436367604841501</v>
      </c>
      <c r="AJ12" s="14">
        <v>3.78309835102228E-2</v>
      </c>
      <c r="AK12" s="14">
        <v>0.11099095015844899</v>
      </c>
      <c r="AL12" s="14">
        <v>0</v>
      </c>
      <c r="AM12" s="14"/>
      <c r="AN12" s="14">
        <v>8.1117638293961694E-2</v>
      </c>
      <c r="AO12" s="14">
        <v>0.112470486336348</v>
      </c>
      <c r="AP12" s="14"/>
      <c r="AQ12" s="14">
        <v>0.14292884003627401</v>
      </c>
      <c r="AR12" s="14">
        <v>9.4053190196089501E-2</v>
      </c>
      <c r="AS12" s="14"/>
      <c r="AT12" s="14">
        <v>3.2888805888316698E-2</v>
      </c>
      <c r="AU12" s="14">
        <v>0.112814645005497</v>
      </c>
      <c r="AV12" s="14">
        <v>0.14151053520263199</v>
      </c>
      <c r="AW12" s="14"/>
      <c r="AX12" s="14">
        <v>9.3678296258377702E-2</v>
      </c>
    </row>
    <row r="13" spans="2:50" x14ac:dyDescent="0.3">
      <c r="B13" s="15" t="s">
        <v>104</v>
      </c>
      <c r="C13" s="14">
        <v>3.2707153814477197E-2</v>
      </c>
      <c r="D13" s="14">
        <v>2.7415911923281001E-2</v>
      </c>
      <c r="E13" s="14">
        <v>3.7985008085588599E-2</v>
      </c>
      <c r="F13" s="14"/>
      <c r="G13" s="14">
        <v>1.7803411398782401E-2</v>
      </c>
      <c r="H13" s="14">
        <v>2.2870811880607501E-2</v>
      </c>
      <c r="I13" s="14">
        <v>4.1864045930086802E-2</v>
      </c>
      <c r="J13" s="14">
        <v>2.9051561995934502E-2</v>
      </c>
      <c r="K13" s="14">
        <v>5.12849460703379E-2</v>
      </c>
      <c r="L13" s="14">
        <v>3.06752917006449E-2</v>
      </c>
      <c r="M13" s="14"/>
      <c r="N13" s="14">
        <v>2.4345773473235001E-2</v>
      </c>
      <c r="O13" s="14">
        <v>3.2571691575900501E-2</v>
      </c>
      <c r="P13" s="14">
        <v>2.0500658421863299E-2</v>
      </c>
      <c r="Q13" s="14">
        <v>4.49410011744759E-2</v>
      </c>
      <c r="R13" s="14"/>
      <c r="S13" s="14">
        <v>1.9230468319241901E-2</v>
      </c>
      <c r="T13" s="14">
        <v>4.95705708280385E-2</v>
      </c>
      <c r="U13" s="14">
        <v>3.2757769499187697E-2</v>
      </c>
      <c r="V13" s="14"/>
      <c r="W13" s="14">
        <v>4.8469071909451503E-2</v>
      </c>
      <c r="X13" s="14">
        <v>2.0636666497348601E-2</v>
      </c>
      <c r="Y13" s="14">
        <v>2.8717550210779399E-2</v>
      </c>
      <c r="Z13" s="14"/>
      <c r="AA13" s="14">
        <v>4.3269674206345803E-2</v>
      </c>
      <c r="AB13" s="14">
        <v>9.3335905618390905E-2</v>
      </c>
      <c r="AC13" s="14">
        <v>4.9364849112417501E-2</v>
      </c>
      <c r="AD13" s="14">
        <v>3.7271933580348401E-2</v>
      </c>
      <c r="AE13" s="14">
        <v>2.6953593370951701E-2</v>
      </c>
      <c r="AF13" s="14">
        <v>1.4213507968140001E-2</v>
      </c>
      <c r="AG13" s="14">
        <v>2.03673431236885E-2</v>
      </c>
      <c r="AH13" s="14">
        <v>1.38314502288528E-2</v>
      </c>
      <c r="AI13" s="14">
        <v>0</v>
      </c>
      <c r="AJ13" s="14">
        <v>0</v>
      </c>
      <c r="AK13" s="14">
        <v>0</v>
      </c>
      <c r="AL13" s="14">
        <v>0</v>
      </c>
      <c r="AM13" s="14"/>
      <c r="AN13" s="14">
        <v>3.3817506050405698E-2</v>
      </c>
      <c r="AO13" s="14">
        <v>3.22484057183944E-2</v>
      </c>
      <c r="AP13" s="14"/>
      <c r="AQ13" s="14">
        <v>5.2230413453188802E-2</v>
      </c>
      <c r="AR13" s="14">
        <v>2.8149226274880899E-2</v>
      </c>
      <c r="AS13" s="14"/>
      <c r="AT13" s="14">
        <v>1.7347002224684101E-2</v>
      </c>
      <c r="AU13" s="14">
        <v>3.11851413377662E-2</v>
      </c>
      <c r="AV13" s="14">
        <v>4.4250909185869998E-2</v>
      </c>
      <c r="AW13" s="14"/>
      <c r="AX13" s="14">
        <v>1.6389314427636199E-2</v>
      </c>
    </row>
    <row r="14" spans="2:50" x14ac:dyDescent="0.3">
      <c r="B14" s="15" t="s">
        <v>105</v>
      </c>
      <c r="C14" s="14">
        <v>8.8692109862120394E-2</v>
      </c>
      <c r="D14" s="14">
        <v>4.5038915015178697E-2</v>
      </c>
      <c r="E14" s="14">
        <v>0.12782353331534099</v>
      </c>
      <c r="F14" s="14"/>
      <c r="G14" s="14">
        <v>0.12748951651575499</v>
      </c>
      <c r="H14" s="14">
        <v>9.1881323637184306E-2</v>
      </c>
      <c r="I14" s="14">
        <v>7.6134357451748E-2</v>
      </c>
      <c r="J14" s="14">
        <v>0.116384974357108</v>
      </c>
      <c r="K14" s="14">
        <v>7.9550879387316101E-2</v>
      </c>
      <c r="L14" s="14">
        <v>5.9814766778644599E-2</v>
      </c>
      <c r="M14" s="14"/>
      <c r="N14" s="14">
        <v>9.44360606008776E-2</v>
      </c>
      <c r="O14" s="14">
        <v>7.7720460498559601E-2</v>
      </c>
      <c r="P14" s="14">
        <v>8.1681229025067303E-2</v>
      </c>
      <c r="Q14" s="14">
        <v>9.6546515914127398E-2</v>
      </c>
      <c r="R14" s="14"/>
      <c r="S14" s="14">
        <v>7.3477759448938196E-2</v>
      </c>
      <c r="T14" s="14">
        <v>6.1551342508027601E-2</v>
      </c>
      <c r="U14" s="14">
        <v>8.3529395320098301E-2</v>
      </c>
      <c r="V14" s="14"/>
      <c r="W14" s="14">
        <v>4.4748186906359601E-2</v>
      </c>
      <c r="X14" s="14">
        <v>6.3582452320763996E-2</v>
      </c>
      <c r="Y14" s="14">
        <v>0.20744449332912299</v>
      </c>
      <c r="Z14" s="14"/>
      <c r="AA14" s="14">
        <v>0.31257583978202902</v>
      </c>
      <c r="AB14" s="14">
        <v>0.20962817399637501</v>
      </c>
      <c r="AC14" s="14">
        <v>0.120458896684093</v>
      </c>
      <c r="AD14" s="14">
        <v>9.66362368040561E-2</v>
      </c>
      <c r="AE14" s="14">
        <v>5.2607502369440402E-2</v>
      </c>
      <c r="AF14" s="14">
        <v>5.6105817447058899E-2</v>
      </c>
      <c r="AG14" s="14">
        <v>3.2726258114302499E-2</v>
      </c>
      <c r="AH14" s="14">
        <v>6.5065712397305298E-3</v>
      </c>
      <c r="AI14" s="14">
        <v>6.6156922514147301E-2</v>
      </c>
      <c r="AJ14" s="14">
        <v>1.8731663290188098E-2</v>
      </c>
      <c r="AK14" s="14">
        <v>0</v>
      </c>
      <c r="AL14" s="14">
        <v>0</v>
      </c>
      <c r="AM14" s="14"/>
      <c r="AN14" s="14">
        <v>8.6888230934305602E-2</v>
      </c>
      <c r="AO14" s="14">
        <v>8.9437392302162397E-2</v>
      </c>
      <c r="AP14" s="14"/>
      <c r="AQ14" s="14">
        <v>7.3703284404536995E-2</v>
      </c>
      <c r="AR14" s="14">
        <v>9.2191422046846896E-2</v>
      </c>
      <c r="AS14" s="14"/>
      <c r="AT14" s="14">
        <v>6.72372078916013E-2</v>
      </c>
      <c r="AU14" s="14">
        <v>7.6682476367424396E-2</v>
      </c>
      <c r="AV14" s="14">
        <v>4.6181322799012298E-2</v>
      </c>
      <c r="AW14" s="14"/>
      <c r="AX14" s="14">
        <v>5.2993412581415003E-2</v>
      </c>
    </row>
    <row r="15" spans="2:50" x14ac:dyDescent="0.3">
      <c r="B15" s="15" t="s">
        <v>106</v>
      </c>
      <c r="C15" s="21">
        <v>0.506529309347312</v>
      </c>
      <c r="D15" s="21">
        <v>0.59395389737898696</v>
      </c>
      <c r="E15" s="21">
        <v>0.424321442555122</v>
      </c>
      <c r="F15" s="21"/>
      <c r="G15" s="21">
        <v>0.51459230206276196</v>
      </c>
      <c r="H15" s="21">
        <v>0.58817905556441297</v>
      </c>
      <c r="I15" s="21">
        <v>0.54464350569235598</v>
      </c>
      <c r="J15" s="21">
        <v>0.44669265661053098</v>
      </c>
      <c r="K15" s="21">
        <v>0.463332691167332</v>
      </c>
      <c r="L15" s="21">
        <v>0.48238186019096901</v>
      </c>
      <c r="M15" s="21"/>
      <c r="N15" s="21">
        <v>0.53982351118418404</v>
      </c>
      <c r="O15" s="21">
        <v>0.490747681112565</v>
      </c>
      <c r="P15" s="21">
        <v>0.55308635013097396</v>
      </c>
      <c r="Q15" s="21">
        <v>0.46783584465876998</v>
      </c>
      <c r="R15" s="21"/>
      <c r="S15" s="21">
        <v>0.64088772779490699</v>
      </c>
      <c r="T15" s="21">
        <v>0.42485863013025499</v>
      </c>
      <c r="U15" s="21">
        <v>0.457916390860936</v>
      </c>
      <c r="V15" s="21"/>
      <c r="W15" s="21">
        <v>0.460126079436603</v>
      </c>
      <c r="X15" s="21">
        <v>0.64538069629535899</v>
      </c>
      <c r="Y15" s="21">
        <v>0.28999600580416901</v>
      </c>
      <c r="Z15" s="21"/>
      <c r="AA15" s="21">
        <v>0.15931820098524799</v>
      </c>
      <c r="AB15" s="21">
        <v>0.34907331729003199</v>
      </c>
      <c r="AC15" s="21">
        <v>0.43215670329707401</v>
      </c>
      <c r="AD15" s="21">
        <v>0.46170064184022402</v>
      </c>
      <c r="AE15" s="21">
        <v>0.50909295568801605</v>
      </c>
      <c r="AF15" s="21">
        <v>0.50820160542506099</v>
      </c>
      <c r="AG15" s="21">
        <v>0.63050117020956897</v>
      </c>
      <c r="AH15" s="21">
        <v>0.67019433216000801</v>
      </c>
      <c r="AI15" s="21">
        <v>0.73556878056212105</v>
      </c>
      <c r="AJ15" s="21">
        <v>0.81070229776414404</v>
      </c>
      <c r="AK15" s="21">
        <v>0.79164871273802995</v>
      </c>
      <c r="AL15" s="21">
        <v>0.76184323380326402</v>
      </c>
      <c r="AM15" s="21"/>
      <c r="AN15" s="21">
        <v>0.53009949538689805</v>
      </c>
      <c r="AO15" s="21">
        <v>0.496791158137183</v>
      </c>
      <c r="AP15" s="21"/>
      <c r="AQ15" s="21">
        <v>0.423166284599515</v>
      </c>
      <c r="AR15" s="21">
        <v>0.52599135786346396</v>
      </c>
      <c r="AS15" s="21"/>
      <c r="AT15" s="21">
        <v>0.72108160682534606</v>
      </c>
      <c r="AU15" s="21">
        <v>0.440139437924707</v>
      </c>
      <c r="AV15" s="21">
        <v>0.49961308065698801</v>
      </c>
      <c r="AW15" s="21"/>
      <c r="AX15" s="21">
        <v>0.45599366715967099</v>
      </c>
    </row>
    <row r="16" spans="2:50" x14ac:dyDescent="0.3">
      <c r="B16" s="15" t="s">
        <v>107</v>
      </c>
      <c r="C16" s="21">
        <v>0.13601120314690199</v>
      </c>
      <c r="D16" s="21">
        <v>0.110529171574482</v>
      </c>
      <c r="E16" s="21">
        <v>0.16062514061409999</v>
      </c>
      <c r="F16" s="21"/>
      <c r="G16" s="21">
        <v>0.10751953355323</v>
      </c>
      <c r="H16" s="21">
        <v>0.112023235135756</v>
      </c>
      <c r="I16" s="21">
        <v>0.135463758340954</v>
      </c>
      <c r="J16" s="21">
        <v>0.147070577742973</v>
      </c>
      <c r="K16" s="21">
        <v>0.18588752414500501</v>
      </c>
      <c r="L16" s="21">
        <v>0.12557769890065801</v>
      </c>
      <c r="M16" s="21"/>
      <c r="N16" s="21">
        <v>0.132989485701241</v>
      </c>
      <c r="O16" s="21">
        <v>0.134178013828059</v>
      </c>
      <c r="P16" s="21">
        <v>9.9506082295553896E-2</v>
      </c>
      <c r="Q16" s="21">
        <v>0.16306274246833</v>
      </c>
      <c r="R16" s="21"/>
      <c r="S16" s="21">
        <v>8.0685269049170297E-2</v>
      </c>
      <c r="T16" s="21">
        <v>0.21261442645283399</v>
      </c>
      <c r="U16" s="21">
        <v>0.129727637113843</v>
      </c>
      <c r="V16" s="21"/>
      <c r="W16" s="21">
        <v>0.19731459250658601</v>
      </c>
      <c r="X16" s="21">
        <v>9.0262113877536396E-2</v>
      </c>
      <c r="Y16" s="21">
        <v>0.123190166179447</v>
      </c>
      <c r="Z16" s="21"/>
      <c r="AA16" s="21">
        <v>0.19789044081309401</v>
      </c>
      <c r="AB16" s="21">
        <v>0.179674801505145</v>
      </c>
      <c r="AC16" s="21">
        <v>0.16352381718390599</v>
      </c>
      <c r="AD16" s="21">
        <v>0.153171962212585</v>
      </c>
      <c r="AE16" s="21">
        <v>0.12821715316811999</v>
      </c>
      <c r="AF16" s="21">
        <v>0.120121992916656</v>
      </c>
      <c r="AG16" s="21">
        <v>0.121733559264722</v>
      </c>
      <c r="AH16" s="21">
        <v>0.10211957320333299</v>
      </c>
      <c r="AI16" s="21">
        <v>0.11436367604841501</v>
      </c>
      <c r="AJ16" s="21">
        <v>3.78309835102228E-2</v>
      </c>
      <c r="AK16" s="21">
        <v>0.11099095015844899</v>
      </c>
      <c r="AL16" s="21">
        <v>0</v>
      </c>
      <c r="AM16" s="21"/>
      <c r="AN16" s="21">
        <v>0.114935144344367</v>
      </c>
      <c r="AO16" s="21">
        <v>0.144718892054743</v>
      </c>
      <c r="AP16" s="21"/>
      <c r="AQ16" s="21">
        <v>0.195159253489463</v>
      </c>
      <c r="AR16" s="21">
        <v>0.12220241647096999</v>
      </c>
      <c r="AS16" s="21"/>
      <c r="AT16" s="21">
        <v>5.0235808113000803E-2</v>
      </c>
      <c r="AU16" s="21">
        <v>0.14399978634326299</v>
      </c>
      <c r="AV16" s="21">
        <v>0.18576144438850201</v>
      </c>
      <c r="AW16" s="21"/>
      <c r="AX16" s="21">
        <v>0.11006761068601401</v>
      </c>
    </row>
    <row r="17" spans="2:50" x14ac:dyDescent="0.3">
      <c r="B17" s="15" t="s">
        <v>108</v>
      </c>
      <c r="C17" s="22">
        <v>0.37051810620040998</v>
      </c>
      <c r="D17" s="22">
        <v>0.48342472580450502</v>
      </c>
      <c r="E17" s="22">
        <v>0.263696301941022</v>
      </c>
      <c r="F17" s="22"/>
      <c r="G17" s="22">
        <v>0.407072768509532</v>
      </c>
      <c r="H17" s="22">
        <v>0.47615582042865701</v>
      </c>
      <c r="I17" s="22">
        <v>0.409179747351402</v>
      </c>
      <c r="J17" s="22">
        <v>0.29962207886755798</v>
      </c>
      <c r="K17" s="22">
        <v>0.27744516702232602</v>
      </c>
      <c r="L17" s="22">
        <v>0.35680416129031101</v>
      </c>
      <c r="M17" s="22"/>
      <c r="N17" s="22">
        <v>0.40683402548294401</v>
      </c>
      <c r="O17" s="22">
        <v>0.35656966728450601</v>
      </c>
      <c r="P17" s="22">
        <v>0.45358026783541999</v>
      </c>
      <c r="Q17" s="22">
        <v>0.30477310219043902</v>
      </c>
      <c r="R17" s="22"/>
      <c r="S17" s="22">
        <v>0.56020245874573704</v>
      </c>
      <c r="T17" s="22">
        <v>0.212244203677421</v>
      </c>
      <c r="U17" s="22">
        <v>0.328188753747093</v>
      </c>
      <c r="V17" s="22"/>
      <c r="W17" s="22">
        <v>0.26281148693001699</v>
      </c>
      <c r="X17" s="22">
        <v>0.55511858241782297</v>
      </c>
      <c r="Y17" s="22">
        <v>0.16680583962472301</v>
      </c>
      <c r="Z17" s="22"/>
      <c r="AA17" s="22">
        <v>-3.8572239827846001E-2</v>
      </c>
      <c r="AB17" s="22">
        <v>0.16939851578488699</v>
      </c>
      <c r="AC17" s="22">
        <v>0.26863288611316799</v>
      </c>
      <c r="AD17" s="22">
        <v>0.30852867962763902</v>
      </c>
      <c r="AE17" s="22">
        <v>0.380875802519896</v>
      </c>
      <c r="AF17" s="22">
        <v>0.388079612508405</v>
      </c>
      <c r="AG17" s="22">
        <v>0.50876761094484801</v>
      </c>
      <c r="AH17" s="22">
        <v>0.56807475895667503</v>
      </c>
      <c r="AI17" s="22">
        <v>0.62120510451370603</v>
      </c>
      <c r="AJ17" s="22">
        <v>0.77287131425392097</v>
      </c>
      <c r="AK17" s="22">
        <v>0.68065776257957999</v>
      </c>
      <c r="AL17" s="22">
        <v>0.76184323380326402</v>
      </c>
      <c r="AM17" s="22"/>
      <c r="AN17" s="22">
        <v>0.41516435104253102</v>
      </c>
      <c r="AO17" s="22">
        <v>0.35207226608244102</v>
      </c>
      <c r="AP17" s="22"/>
      <c r="AQ17" s="22">
        <v>0.22800703111005199</v>
      </c>
      <c r="AR17" s="22">
        <v>0.40378894139249399</v>
      </c>
      <c r="AS17" s="22"/>
      <c r="AT17" s="22">
        <v>0.67084579871234595</v>
      </c>
      <c r="AU17" s="22">
        <v>0.29613965158144401</v>
      </c>
      <c r="AV17" s="22">
        <v>0.313851636268487</v>
      </c>
      <c r="AW17" s="22"/>
      <c r="AX17" s="22">
        <v>0.34592605647365798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111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0.14035146880062899</v>
      </c>
      <c r="D9" s="14">
        <v>0.174089307123345</v>
      </c>
      <c r="E9" s="14">
        <v>0.109470767242591</v>
      </c>
      <c r="F9" s="14"/>
      <c r="G9" s="14">
        <v>0.12626796217827199</v>
      </c>
      <c r="H9" s="14">
        <v>0.18530831598367201</v>
      </c>
      <c r="I9" s="14">
        <v>0.138507704192879</v>
      </c>
      <c r="J9" s="14">
        <v>0.12093486496544401</v>
      </c>
      <c r="K9" s="14">
        <v>0.149863988810858</v>
      </c>
      <c r="L9" s="14">
        <v>0.11894941602013701</v>
      </c>
      <c r="M9" s="14"/>
      <c r="N9" s="14">
        <v>0.143069876267723</v>
      </c>
      <c r="O9" s="14">
        <v>0.141157264974484</v>
      </c>
      <c r="P9" s="14">
        <v>0.125395882786413</v>
      </c>
      <c r="Q9" s="14">
        <v>0.148758207847627</v>
      </c>
      <c r="R9" s="14"/>
      <c r="S9" s="14">
        <v>9.4499508108071506E-2</v>
      </c>
      <c r="T9" s="14">
        <v>0.231336264793846</v>
      </c>
      <c r="U9" s="14">
        <v>9.4661447300970605E-2</v>
      </c>
      <c r="V9" s="14"/>
      <c r="W9" s="14">
        <v>0.25541373648500598</v>
      </c>
      <c r="X9" s="14">
        <v>6.5671539468918197E-2</v>
      </c>
      <c r="Y9" s="14">
        <v>8.9448194206425399E-2</v>
      </c>
      <c r="Z9" s="14"/>
      <c r="AA9" s="14">
        <v>6.7150063338727098E-2</v>
      </c>
      <c r="AB9" s="14">
        <v>0.15468040965348501</v>
      </c>
      <c r="AC9" s="14">
        <v>0.118801680793446</v>
      </c>
      <c r="AD9" s="14">
        <v>0.135646686808061</v>
      </c>
      <c r="AE9" s="14">
        <v>0.131484389891524</v>
      </c>
      <c r="AF9" s="14">
        <v>0.16797477616565901</v>
      </c>
      <c r="AG9" s="14">
        <v>0.15505776992721701</v>
      </c>
      <c r="AH9" s="14">
        <v>0.20125407106089299</v>
      </c>
      <c r="AI9" s="14">
        <v>0.104536324691379</v>
      </c>
      <c r="AJ9" s="14">
        <v>8.1474269343571507E-2</v>
      </c>
      <c r="AK9" s="14">
        <v>9.69114450701897E-2</v>
      </c>
      <c r="AL9" s="14">
        <v>0</v>
      </c>
      <c r="AM9" s="14"/>
      <c r="AN9" s="14">
        <v>0.15999707568656499</v>
      </c>
      <c r="AO9" s="14">
        <v>0.13223477892178401</v>
      </c>
      <c r="AP9" s="14"/>
      <c r="AQ9" s="14">
        <v>0.147742339296113</v>
      </c>
      <c r="AR9" s="14">
        <v>0.138625985823075</v>
      </c>
      <c r="AS9" s="14"/>
      <c r="AT9" s="14">
        <v>3.6359732311567E-2</v>
      </c>
      <c r="AU9" s="14">
        <v>0.104093809059372</v>
      </c>
      <c r="AV9" s="14">
        <v>0.25306770734637501</v>
      </c>
      <c r="AW9" s="14"/>
      <c r="AX9" s="14">
        <v>0.220911533581549</v>
      </c>
    </row>
    <row r="10" spans="2:50" x14ac:dyDescent="0.3">
      <c r="B10" s="15" t="s">
        <v>101</v>
      </c>
      <c r="C10" s="14">
        <v>0.273730543944885</v>
      </c>
      <c r="D10" s="14">
        <v>0.29609067385209198</v>
      </c>
      <c r="E10" s="14">
        <v>0.25469965003195399</v>
      </c>
      <c r="F10" s="14"/>
      <c r="G10" s="14">
        <v>0.206377097931075</v>
      </c>
      <c r="H10" s="14">
        <v>0.280278879610178</v>
      </c>
      <c r="I10" s="14">
        <v>0.28539855061439601</v>
      </c>
      <c r="J10" s="14">
        <v>0.30869796808386801</v>
      </c>
      <c r="K10" s="14">
        <v>0.24746279979630201</v>
      </c>
      <c r="L10" s="14">
        <v>0.291586846955942</v>
      </c>
      <c r="M10" s="14"/>
      <c r="N10" s="14">
        <v>0.25422701741697401</v>
      </c>
      <c r="O10" s="14">
        <v>0.31011866975156699</v>
      </c>
      <c r="P10" s="14">
        <v>0.27421980761544601</v>
      </c>
      <c r="Q10" s="14">
        <v>0.26327423065551098</v>
      </c>
      <c r="R10" s="14"/>
      <c r="S10" s="14">
        <v>0.19195977291716201</v>
      </c>
      <c r="T10" s="14">
        <v>0.39487639901000798</v>
      </c>
      <c r="U10" s="14">
        <v>0.26385819530619298</v>
      </c>
      <c r="V10" s="14"/>
      <c r="W10" s="14">
        <v>0.40632406238521102</v>
      </c>
      <c r="X10" s="14">
        <v>0.18148838605067399</v>
      </c>
      <c r="Y10" s="14">
        <v>0.21084606258767999</v>
      </c>
      <c r="Z10" s="14"/>
      <c r="AA10" s="14">
        <v>0.211222280861979</v>
      </c>
      <c r="AB10" s="14">
        <v>0.21053487903134599</v>
      </c>
      <c r="AC10" s="14">
        <v>0.27745322477134998</v>
      </c>
      <c r="AD10" s="14">
        <v>0.27366553817342798</v>
      </c>
      <c r="AE10" s="14">
        <v>0.32797319587410501</v>
      </c>
      <c r="AF10" s="14">
        <v>0.26370663765380398</v>
      </c>
      <c r="AG10" s="14">
        <v>0.288570850826459</v>
      </c>
      <c r="AH10" s="14">
        <v>0.30512005391222802</v>
      </c>
      <c r="AI10" s="14">
        <v>0.22707092360967901</v>
      </c>
      <c r="AJ10" s="14">
        <v>0.225375100223832</v>
      </c>
      <c r="AK10" s="14">
        <v>0.20835128726197</v>
      </c>
      <c r="AL10" s="14">
        <v>0.24847387469149601</v>
      </c>
      <c r="AM10" s="14"/>
      <c r="AN10" s="14">
        <v>0.27460667697851399</v>
      </c>
      <c r="AO10" s="14">
        <v>0.27336856479260502</v>
      </c>
      <c r="AP10" s="14"/>
      <c r="AQ10" s="14">
        <v>0.304033797401636</v>
      </c>
      <c r="AR10" s="14">
        <v>0.26665590395003302</v>
      </c>
      <c r="AS10" s="14"/>
      <c r="AT10" s="14">
        <v>0.13462163910982899</v>
      </c>
      <c r="AU10" s="14">
        <v>0.265875317030832</v>
      </c>
      <c r="AV10" s="14">
        <v>0.382347081640311</v>
      </c>
      <c r="AW10" s="14"/>
      <c r="AX10" s="14">
        <v>0.39338483820992498</v>
      </c>
    </row>
    <row r="11" spans="2:50" x14ac:dyDescent="0.3">
      <c r="B11" s="15" t="s">
        <v>102</v>
      </c>
      <c r="C11" s="14">
        <v>0.24111479705823699</v>
      </c>
      <c r="D11" s="14">
        <v>0.219687211517131</v>
      </c>
      <c r="E11" s="14">
        <v>0.26131616342685998</v>
      </c>
      <c r="F11" s="14"/>
      <c r="G11" s="14">
        <v>0.282274777674204</v>
      </c>
      <c r="H11" s="14">
        <v>0.21835420242283399</v>
      </c>
      <c r="I11" s="14">
        <v>0.22766241097411599</v>
      </c>
      <c r="J11" s="14">
        <v>0.238708027516083</v>
      </c>
      <c r="K11" s="14">
        <v>0.24750961674848501</v>
      </c>
      <c r="L11" s="14">
        <v>0.24419083844873801</v>
      </c>
      <c r="M11" s="14"/>
      <c r="N11" s="14">
        <v>0.23721234998155699</v>
      </c>
      <c r="O11" s="14">
        <v>0.20858032390772199</v>
      </c>
      <c r="P11" s="14">
        <v>0.23318295898094499</v>
      </c>
      <c r="Q11" s="14">
        <v>0.26551758614236398</v>
      </c>
      <c r="R11" s="14"/>
      <c r="S11" s="14">
        <v>0.241787062233177</v>
      </c>
      <c r="T11" s="14">
        <v>0.20921259805650799</v>
      </c>
      <c r="U11" s="14">
        <v>0.27654446465468802</v>
      </c>
      <c r="V11" s="14"/>
      <c r="W11" s="14">
        <v>0.18262887360652599</v>
      </c>
      <c r="X11" s="14">
        <v>0.25440316469896301</v>
      </c>
      <c r="Y11" s="14">
        <v>0.33918116098124501</v>
      </c>
      <c r="Z11" s="14"/>
      <c r="AA11" s="14">
        <v>0.24631051402974199</v>
      </c>
      <c r="AB11" s="14">
        <v>0.26779872052696202</v>
      </c>
      <c r="AC11" s="14">
        <v>0.29072850780471698</v>
      </c>
      <c r="AD11" s="14">
        <v>0.23731314605373499</v>
      </c>
      <c r="AE11" s="14">
        <v>0.24067562820789301</v>
      </c>
      <c r="AF11" s="14">
        <v>0.25323878759983198</v>
      </c>
      <c r="AG11" s="14">
        <v>0.22668843974461</v>
      </c>
      <c r="AH11" s="14">
        <v>0.197353666496006</v>
      </c>
      <c r="AI11" s="14">
        <v>0.12862274551606301</v>
      </c>
      <c r="AJ11" s="14">
        <v>0.236644831593607</v>
      </c>
      <c r="AK11" s="14">
        <v>0.13005325327155701</v>
      </c>
      <c r="AL11" s="14">
        <v>0.36575050269812198</v>
      </c>
      <c r="AM11" s="14"/>
      <c r="AN11" s="14">
        <v>0.211686453047677</v>
      </c>
      <c r="AO11" s="14">
        <v>0.25327327825805601</v>
      </c>
      <c r="AP11" s="14"/>
      <c r="AQ11" s="14">
        <v>0.262778343567171</v>
      </c>
      <c r="AR11" s="14">
        <v>0.23605719514822601</v>
      </c>
      <c r="AS11" s="14"/>
      <c r="AT11" s="14">
        <v>0.23351881402741501</v>
      </c>
      <c r="AU11" s="14">
        <v>0.31039976193499003</v>
      </c>
      <c r="AV11" s="14">
        <v>0.18284954045952601</v>
      </c>
      <c r="AW11" s="14"/>
      <c r="AX11" s="14">
        <v>0.16500432787510899</v>
      </c>
    </row>
    <row r="12" spans="2:50" x14ac:dyDescent="0.3">
      <c r="B12" s="15" t="s">
        <v>103</v>
      </c>
      <c r="C12" s="14">
        <v>0.1803489814781</v>
      </c>
      <c r="D12" s="14">
        <v>0.166048611366683</v>
      </c>
      <c r="E12" s="14">
        <v>0.19265657252628901</v>
      </c>
      <c r="F12" s="14"/>
      <c r="G12" s="14">
        <v>0.205155586204393</v>
      </c>
      <c r="H12" s="14">
        <v>0.14958594144627499</v>
      </c>
      <c r="I12" s="14">
        <v>0.159436411748309</v>
      </c>
      <c r="J12" s="14">
        <v>0.15287857868010099</v>
      </c>
      <c r="K12" s="14">
        <v>0.194770032361887</v>
      </c>
      <c r="L12" s="14">
        <v>0.21796231261295701</v>
      </c>
      <c r="M12" s="14"/>
      <c r="N12" s="14">
        <v>0.209686916415254</v>
      </c>
      <c r="O12" s="14">
        <v>0.184713927097157</v>
      </c>
      <c r="P12" s="14">
        <v>0.19212335223480201</v>
      </c>
      <c r="Q12" s="14">
        <v>0.156349560484631</v>
      </c>
      <c r="R12" s="14"/>
      <c r="S12" s="14">
        <v>0.28031977594103902</v>
      </c>
      <c r="T12" s="14">
        <v>7.2386603008985501E-2</v>
      </c>
      <c r="U12" s="14">
        <v>0.188059317732412</v>
      </c>
      <c r="V12" s="14"/>
      <c r="W12" s="14">
        <v>7.0078457674941502E-2</v>
      </c>
      <c r="X12" s="14">
        <v>0.30143107989183998</v>
      </c>
      <c r="Y12" s="14">
        <v>0.13135331695717101</v>
      </c>
      <c r="Z12" s="14"/>
      <c r="AA12" s="14">
        <v>0.12870315224398601</v>
      </c>
      <c r="AB12" s="14">
        <v>0.12708031573849099</v>
      </c>
      <c r="AC12" s="14">
        <v>0.160908432470553</v>
      </c>
      <c r="AD12" s="14">
        <v>0.16967390209883301</v>
      </c>
      <c r="AE12" s="14">
        <v>0.17805980605301999</v>
      </c>
      <c r="AF12" s="14">
        <v>0.170458389783087</v>
      </c>
      <c r="AG12" s="14">
        <v>0.19298489229361801</v>
      </c>
      <c r="AH12" s="14">
        <v>0.224968255762171</v>
      </c>
      <c r="AI12" s="14">
        <v>0.33163805165135302</v>
      </c>
      <c r="AJ12" s="14">
        <v>0.32461603886908602</v>
      </c>
      <c r="AK12" s="14">
        <v>0.273608228817664</v>
      </c>
      <c r="AL12" s="14">
        <v>0.14275257505001801</v>
      </c>
      <c r="AM12" s="14"/>
      <c r="AN12" s="14">
        <v>0.180092116237033</v>
      </c>
      <c r="AO12" s="14">
        <v>0.180455106756617</v>
      </c>
      <c r="AP12" s="14"/>
      <c r="AQ12" s="14">
        <v>0.15529212445369001</v>
      </c>
      <c r="AR12" s="14">
        <v>0.18619879041373699</v>
      </c>
      <c r="AS12" s="14"/>
      <c r="AT12" s="14">
        <v>0.36146035600925802</v>
      </c>
      <c r="AU12" s="14">
        <v>0.17552531071046101</v>
      </c>
      <c r="AV12" s="14">
        <v>8.6562458873447795E-2</v>
      </c>
      <c r="AW12" s="14"/>
      <c r="AX12" s="14">
        <v>7.8082371386355806E-2</v>
      </c>
    </row>
    <row r="13" spans="2:50" x14ac:dyDescent="0.3">
      <c r="B13" s="15" t="s">
        <v>104</v>
      </c>
      <c r="C13" s="14">
        <v>8.2150248976128298E-2</v>
      </c>
      <c r="D13" s="14">
        <v>9.6779648528395407E-2</v>
      </c>
      <c r="E13" s="14">
        <v>6.6401174215105996E-2</v>
      </c>
      <c r="F13" s="14"/>
      <c r="G13" s="14">
        <v>7.27214004444873E-2</v>
      </c>
      <c r="H13" s="14">
        <v>8.0418017702055297E-2</v>
      </c>
      <c r="I13" s="14">
        <v>0.10667058288513</v>
      </c>
      <c r="J13" s="14">
        <v>7.0644633400475706E-2</v>
      </c>
      <c r="K13" s="14">
        <v>9.2037011593843004E-2</v>
      </c>
      <c r="L13" s="14">
        <v>7.1003076872831195E-2</v>
      </c>
      <c r="M13" s="14"/>
      <c r="N13" s="14">
        <v>7.5414120779794397E-2</v>
      </c>
      <c r="O13" s="14">
        <v>7.5640538813584193E-2</v>
      </c>
      <c r="P13" s="14">
        <v>9.3953240478095806E-2</v>
      </c>
      <c r="Q13" s="14">
        <v>8.07728671603367E-2</v>
      </c>
      <c r="R13" s="14"/>
      <c r="S13" s="14">
        <v>0.129905241010349</v>
      </c>
      <c r="T13" s="14">
        <v>3.49185209307405E-2</v>
      </c>
      <c r="U13" s="14">
        <v>8.2212678878995499E-2</v>
      </c>
      <c r="V13" s="14"/>
      <c r="W13" s="14">
        <v>3.6091138587607298E-2</v>
      </c>
      <c r="X13" s="14">
        <v>0.14476287620988801</v>
      </c>
      <c r="Y13" s="14">
        <v>4.5030274288007502E-2</v>
      </c>
      <c r="Z13" s="14"/>
      <c r="AA13" s="14">
        <v>4.4094890807454198E-2</v>
      </c>
      <c r="AB13" s="14">
        <v>5.8653695897814599E-2</v>
      </c>
      <c r="AC13" s="14">
        <v>5.8338894097235E-2</v>
      </c>
      <c r="AD13" s="14">
        <v>9.3211406305348105E-2</v>
      </c>
      <c r="AE13" s="14">
        <v>7.1942792475623005E-2</v>
      </c>
      <c r="AF13" s="14">
        <v>8.5002882055456794E-2</v>
      </c>
      <c r="AG13" s="14">
        <v>9.4795143654771305E-2</v>
      </c>
      <c r="AH13" s="14">
        <v>7.1303952768701107E-2</v>
      </c>
      <c r="AI13" s="14">
        <v>0.15532700443675099</v>
      </c>
      <c r="AJ13" s="14">
        <v>0.11315809667971501</v>
      </c>
      <c r="AK13" s="14">
        <v>0.29107578557861902</v>
      </c>
      <c r="AL13" s="14">
        <v>0.243023047560364</v>
      </c>
      <c r="AM13" s="14"/>
      <c r="AN13" s="14">
        <v>8.8608915199141505E-2</v>
      </c>
      <c r="AO13" s="14">
        <v>7.9481815719393598E-2</v>
      </c>
      <c r="AP13" s="14"/>
      <c r="AQ13" s="14">
        <v>5.8312294414624002E-2</v>
      </c>
      <c r="AR13" s="14">
        <v>8.7715491235575996E-2</v>
      </c>
      <c r="AS13" s="14"/>
      <c r="AT13" s="14">
        <v>0.17631521278277701</v>
      </c>
      <c r="AU13" s="14">
        <v>6.3160865278646103E-2</v>
      </c>
      <c r="AV13" s="14">
        <v>5.0825248082006003E-2</v>
      </c>
      <c r="AW13" s="14"/>
      <c r="AX13" s="14">
        <v>6.1651054416176597E-2</v>
      </c>
    </row>
    <row r="14" spans="2:50" x14ac:dyDescent="0.3">
      <c r="B14" s="15" t="s">
        <v>105</v>
      </c>
      <c r="C14" s="14">
        <v>8.2303959742020594E-2</v>
      </c>
      <c r="D14" s="14">
        <v>4.7304547612353698E-2</v>
      </c>
      <c r="E14" s="14">
        <v>0.115455672557201</v>
      </c>
      <c r="F14" s="14"/>
      <c r="G14" s="14">
        <v>0.107203175567568</v>
      </c>
      <c r="H14" s="14">
        <v>8.6054642834984804E-2</v>
      </c>
      <c r="I14" s="14">
        <v>8.2324339585170103E-2</v>
      </c>
      <c r="J14" s="14">
        <v>0.10813592735402799</v>
      </c>
      <c r="K14" s="14">
        <v>6.8356550688624507E-2</v>
      </c>
      <c r="L14" s="14">
        <v>5.6307509089394497E-2</v>
      </c>
      <c r="M14" s="14"/>
      <c r="N14" s="14">
        <v>8.0389719138697399E-2</v>
      </c>
      <c r="O14" s="14">
        <v>7.9789275455486697E-2</v>
      </c>
      <c r="P14" s="14">
        <v>8.1124757904298794E-2</v>
      </c>
      <c r="Q14" s="14">
        <v>8.53275477095298E-2</v>
      </c>
      <c r="R14" s="14"/>
      <c r="S14" s="14">
        <v>6.1528639790201602E-2</v>
      </c>
      <c r="T14" s="14">
        <v>5.7269614199911903E-2</v>
      </c>
      <c r="U14" s="14">
        <v>9.4663896126741601E-2</v>
      </c>
      <c r="V14" s="14"/>
      <c r="W14" s="14">
        <v>4.9463731260708597E-2</v>
      </c>
      <c r="X14" s="14">
        <v>5.2242953679717097E-2</v>
      </c>
      <c r="Y14" s="14">
        <v>0.18414099097947001</v>
      </c>
      <c r="Z14" s="14"/>
      <c r="AA14" s="14">
        <v>0.302519098718112</v>
      </c>
      <c r="AB14" s="14">
        <v>0.181251979151901</v>
      </c>
      <c r="AC14" s="14">
        <v>9.3769260062698395E-2</v>
      </c>
      <c r="AD14" s="14">
        <v>9.0489320560595402E-2</v>
      </c>
      <c r="AE14" s="14">
        <v>4.98641874978345E-2</v>
      </c>
      <c r="AF14" s="14">
        <v>5.9618526742161101E-2</v>
      </c>
      <c r="AG14" s="14">
        <v>4.19029035533241E-2</v>
      </c>
      <c r="AH14" s="14">
        <v>0</v>
      </c>
      <c r="AI14" s="14">
        <v>5.28049500947744E-2</v>
      </c>
      <c r="AJ14" s="14">
        <v>1.8731663290188098E-2</v>
      </c>
      <c r="AK14" s="14">
        <v>0</v>
      </c>
      <c r="AL14" s="14">
        <v>0</v>
      </c>
      <c r="AM14" s="14"/>
      <c r="AN14" s="14">
        <v>8.5008762851069494E-2</v>
      </c>
      <c r="AO14" s="14">
        <v>8.1186455551544204E-2</v>
      </c>
      <c r="AP14" s="14"/>
      <c r="AQ14" s="14">
        <v>7.1841100866764998E-2</v>
      </c>
      <c r="AR14" s="14">
        <v>8.4746633429352902E-2</v>
      </c>
      <c r="AS14" s="14"/>
      <c r="AT14" s="14">
        <v>5.7724245759154698E-2</v>
      </c>
      <c r="AU14" s="14">
        <v>8.0944935985699407E-2</v>
      </c>
      <c r="AV14" s="14">
        <v>4.4347963598334601E-2</v>
      </c>
      <c r="AW14" s="14"/>
      <c r="AX14" s="14">
        <v>8.0965874530884899E-2</v>
      </c>
    </row>
    <row r="15" spans="2:50" x14ac:dyDescent="0.3">
      <c r="B15" s="15" t="s">
        <v>106</v>
      </c>
      <c r="C15" s="21">
        <v>0.41408201274551398</v>
      </c>
      <c r="D15" s="21">
        <v>0.47017998097543701</v>
      </c>
      <c r="E15" s="21">
        <v>0.36417041727454402</v>
      </c>
      <c r="F15" s="21"/>
      <c r="G15" s="21">
        <v>0.33264506010934702</v>
      </c>
      <c r="H15" s="21">
        <v>0.46558719559385098</v>
      </c>
      <c r="I15" s="21">
        <v>0.42390625480727401</v>
      </c>
      <c r="J15" s="21">
        <v>0.42963283304931199</v>
      </c>
      <c r="K15" s="21">
        <v>0.39732678860715998</v>
      </c>
      <c r="L15" s="21">
        <v>0.41053626297607898</v>
      </c>
      <c r="M15" s="21"/>
      <c r="N15" s="21">
        <v>0.39729689368469701</v>
      </c>
      <c r="O15" s="21">
        <v>0.45127593472605099</v>
      </c>
      <c r="P15" s="21">
        <v>0.39961569040185901</v>
      </c>
      <c r="Q15" s="21">
        <v>0.41203243850313798</v>
      </c>
      <c r="R15" s="21"/>
      <c r="S15" s="21">
        <v>0.28645928102523299</v>
      </c>
      <c r="T15" s="21">
        <v>0.62621266380385399</v>
      </c>
      <c r="U15" s="21">
        <v>0.35851964260716401</v>
      </c>
      <c r="V15" s="21"/>
      <c r="W15" s="21">
        <v>0.661737798870217</v>
      </c>
      <c r="X15" s="21">
        <v>0.24715992551959201</v>
      </c>
      <c r="Y15" s="21">
        <v>0.30029425679410499</v>
      </c>
      <c r="Z15" s="21"/>
      <c r="AA15" s="21">
        <v>0.278372344200706</v>
      </c>
      <c r="AB15" s="21">
        <v>0.365215288684831</v>
      </c>
      <c r="AC15" s="21">
        <v>0.39625490556479598</v>
      </c>
      <c r="AD15" s="21">
        <v>0.409312224981489</v>
      </c>
      <c r="AE15" s="21">
        <v>0.45945758576562901</v>
      </c>
      <c r="AF15" s="21">
        <v>0.43168141381946301</v>
      </c>
      <c r="AG15" s="21">
        <v>0.44362862075367598</v>
      </c>
      <c r="AH15" s="21">
        <v>0.50637412497312195</v>
      </c>
      <c r="AI15" s="21">
        <v>0.33160724830105798</v>
      </c>
      <c r="AJ15" s="21">
        <v>0.306849369567404</v>
      </c>
      <c r="AK15" s="21">
        <v>0.30526273233216</v>
      </c>
      <c r="AL15" s="21">
        <v>0.24847387469149601</v>
      </c>
      <c r="AM15" s="21"/>
      <c r="AN15" s="21">
        <v>0.434603752665079</v>
      </c>
      <c r="AO15" s="21">
        <v>0.40560334371439</v>
      </c>
      <c r="AP15" s="21"/>
      <c r="AQ15" s="21">
        <v>0.45177613669775002</v>
      </c>
      <c r="AR15" s="21">
        <v>0.40528188977310797</v>
      </c>
      <c r="AS15" s="21"/>
      <c r="AT15" s="21">
        <v>0.170981371421395</v>
      </c>
      <c r="AU15" s="21">
        <v>0.36996912609020399</v>
      </c>
      <c r="AV15" s="21">
        <v>0.63541478898668602</v>
      </c>
      <c r="AW15" s="21"/>
      <c r="AX15" s="21">
        <v>0.61429637179147401</v>
      </c>
    </row>
    <row r="16" spans="2:50" x14ac:dyDescent="0.3">
      <c r="B16" s="15" t="s">
        <v>107</v>
      </c>
      <c r="C16" s="21">
        <v>0.26249923045422802</v>
      </c>
      <c r="D16" s="21">
        <v>0.26282825989507902</v>
      </c>
      <c r="E16" s="21">
        <v>0.25905774674139498</v>
      </c>
      <c r="F16" s="21"/>
      <c r="G16" s="21">
        <v>0.27787698664888</v>
      </c>
      <c r="H16" s="21">
        <v>0.23000395914832999</v>
      </c>
      <c r="I16" s="21">
        <v>0.26610699463344001</v>
      </c>
      <c r="J16" s="21">
        <v>0.22352321208057599</v>
      </c>
      <c r="K16" s="21">
        <v>0.28680704395572998</v>
      </c>
      <c r="L16" s="21">
        <v>0.28896538948578798</v>
      </c>
      <c r="M16" s="21"/>
      <c r="N16" s="21">
        <v>0.28510103719504798</v>
      </c>
      <c r="O16" s="21">
        <v>0.26035446591074102</v>
      </c>
      <c r="P16" s="21">
        <v>0.28607659271289798</v>
      </c>
      <c r="Q16" s="21">
        <v>0.23712242764496799</v>
      </c>
      <c r="R16" s="21"/>
      <c r="S16" s="21">
        <v>0.41022501695138802</v>
      </c>
      <c r="T16" s="21">
        <v>0.10730512393972599</v>
      </c>
      <c r="U16" s="21">
        <v>0.27027199661140699</v>
      </c>
      <c r="V16" s="21"/>
      <c r="W16" s="21">
        <v>0.106169596262549</v>
      </c>
      <c r="X16" s="21">
        <v>0.44619395610172802</v>
      </c>
      <c r="Y16" s="21">
        <v>0.17638359124517899</v>
      </c>
      <c r="Z16" s="21"/>
      <c r="AA16" s="21">
        <v>0.17279804305144</v>
      </c>
      <c r="AB16" s="21">
        <v>0.18573401163630601</v>
      </c>
      <c r="AC16" s="21">
        <v>0.219247326567788</v>
      </c>
      <c r="AD16" s="21">
        <v>0.26288530840418101</v>
      </c>
      <c r="AE16" s="21">
        <v>0.25000259852864298</v>
      </c>
      <c r="AF16" s="21">
        <v>0.255461271838544</v>
      </c>
      <c r="AG16" s="21">
        <v>0.28778003594838902</v>
      </c>
      <c r="AH16" s="21">
        <v>0.29627220853087199</v>
      </c>
      <c r="AI16" s="21">
        <v>0.48696505608810498</v>
      </c>
      <c r="AJ16" s="21">
        <v>0.43777413554880101</v>
      </c>
      <c r="AK16" s="21">
        <v>0.56468401439628302</v>
      </c>
      <c r="AL16" s="21">
        <v>0.38577562261038201</v>
      </c>
      <c r="AM16" s="21"/>
      <c r="AN16" s="21">
        <v>0.26870103143617502</v>
      </c>
      <c r="AO16" s="21">
        <v>0.25993692247601002</v>
      </c>
      <c r="AP16" s="21"/>
      <c r="AQ16" s="21">
        <v>0.21360441886831399</v>
      </c>
      <c r="AR16" s="21">
        <v>0.27391428164931297</v>
      </c>
      <c r="AS16" s="21"/>
      <c r="AT16" s="21">
        <v>0.53777556879203503</v>
      </c>
      <c r="AU16" s="21">
        <v>0.23868617598910699</v>
      </c>
      <c r="AV16" s="21">
        <v>0.13738770695545399</v>
      </c>
      <c r="AW16" s="21"/>
      <c r="AX16" s="21">
        <v>0.13973342580253201</v>
      </c>
    </row>
    <row r="17" spans="2:50" x14ac:dyDescent="0.3">
      <c r="B17" s="15" t="s">
        <v>108</v>
      </c>
      <c r="C17" s="22">
        <v>0.151582782291285</v>
      </c>
      <c r="D17" s="22">
        <v>0.20735172108035799</v>
      </c>
      <c r="E17" s="22">
        <v>0.105112670533149</v>
      </c>
      <c r="F17" s="22"/>
      <c r="G17" s="22">
        <v>5.4768073460467602E-2</v>
      </c>
      <c r="H17" s="22">
        <v>0.23558323644552001</v>
      </c>
      <c r="I17" s="22">
        <v>0.157799260173834</v>
      </c>
      <c r="J17" s="22">
        <v>0.206109620968736</v>
      </c>
      <c r="K17" s="22">
        <v>0.11051974465143</v>
      </c>
      <c r="L17" s="22">
        <v>0.12157087349029</v>
      </c>
      <c r="M17" s="22"/>
      <c r="N17" s="22">
        <v>0.112195856489649</v>
      </c>
      <c r="O17" s="22">
        <v>0.19092146881531</v>
      </c>
      <c r="P17" s="22">
        <v>0.113539097688961</v>
      </c>
      <c r="Q17" s="22">
        <v>0.17491001085817101</v>
      </c>
      <c r="R17" s="22"/>
      <c r="S17" s="22">
        <v>-0.123765735926155</v>
      </c>
      <c r="T17" s="22">
        <v>0.51890753986412796</v>
      </c>
      <c r="U17" s="22">
        <v>8.8247645995756602E-2</v>
      </c>
      <c r="V17" s="22"/>
      <c r="W17" s="22">
        <v>0.55556820260766804</v>
      </c>
      <c r="X17" s="22">
        <v>-0.19903403058213601</v>
      </c>
      <c r="Y17" s="22">
        <v>0.12391066554892601</v>
      </c>
      <c r="Z17" s="22"/>
      <c r="AA17" s="22">
        <v>0.105574301149266</v>
      </c>
      <c r="AB17" s="22">
        <v>0.17948127704852501</v>
      </c>
      <c r="AC17" s="22">
        <v>0.177007578997008</v>
      </c>
      <c r="AD17" s="22">
        <v>0.146426916577308</v>
      </c>
      <c r="AE17" s="22">
        <v>0.209454987236986</v>
      </c>
      <c r="AF17" s="22">
        <v>0.17622014198091901</v>
      </c>
      <c r="AG17" s="22">
        <v>0.15584858480528699</v>
      </c>
      <c r="AH17" s="22">
        <v>0.21010191644224999</v>
      </c>
      <c r="AI17" s="22">
        <v>-0.155357807787046</v>
      </c>
      <c r="AJ17" s="22">
        <v>-0.13092476598139699</v>
      </c>
      <c r="AK17" s="22">
        <v>-0.25942128206412302</v>
      </c>
      <c r="AL17" s="22">
        <v>-0.137301747918886</v>
      </c>
      <c r="AM17" s="22"/>
      <c r="AN17" s="22">
        <v>0.16590272122890401</v>
      </c>
      <c r="AO17" s="22">
        <v>0.145666421238379</v>
      </c>
      <c r="AP17" s="22"/>
      <c r="AQ17" s="22">
        <v>0.238171717829436</v>
      </c>
      <c r="AR17" s="22">
        <v>0.131367608123796</v>
      </c>
      <c r="AS17" s="22"/>
      <c r="AT17" s="22">
        <v>-0.36679419737063901</v>
      </c>
      <c r="AU17" s="22">
        <v>0.131282950101096</v>
      </c>
      <c r="AV17" s="22">
        <v>0.49802708203123203</v>
      </c>
      <c r="AW17" s="22"/>
      <c r="AX17" s="22">
        <v>0.474562945988942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112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0.22527161168647</v>
      </c>
      <c r="D9" s="14">
        <v>0.26087041476962702</v>
      </c>
      <c r="E9" s="14">
        <v>0.18974015141615699</v>
      </c>
      <c r="F9" s="14"/>
      <c r="G9" s="14">
        <v>0.263906599886638</v>
      </c>
      <c r="H9" s="14">
        <v>0.25326082300664698</v>
      </c>
      <c r="I9" s="14">
        <v>0.25833975974131401</v>
      </c>
      <c r="J9" s="14">
        <v>0.19451017462641801</v>
      </c>
      <c r="K9" s="14">
        <v>0.222085457086966</v>
      </c>
      <c r="L9" s="14">
        <v>0.1797843269718</v>
      </c>
      <c r="M9" s="14"/>
      <c r="N9" s="14">
        <v>0.21963275420575101</v>
      </c>
      <c r="O9" s="14">
        <v>0.20621385761814601</v>
      </c>
      <c r="P9" s="14">
        <v>0.26905660606120801</v>
      </c>
      <c r="Q9" s="14">
        <v>0.208410035040206</v>
      </c>
      <c r="R9" s="14"/>
      <c r="S9" s="14">
        <v>0.28637596306374802</v>
      </c>
      <c r="T9" s="14">
        <v>0.199075730695466</v>
      </c>
      <c r="U9" s="14">
        <v>0.18137809899559901</v>
      </c>
      <c r="V9" s="14"/>
      <c r="W9" s="14">
        <v>0.20953137565611399</v>
      </c>
      <c r="X9" s="14">
        <v>0.28009195526244801</v>
      </c>
      <c r="Y9" s="14">
        <v>0.15063679924096801</v>
      </c>
      <c r="Z9" s="14"/>
      <c r="AA9" s="14">
        <v>0.13652840140980099</v>
      </c>
      <c r="AB9" s="14">
        <v>0.14298628188668899</v>
      </c>
      <c r="AC9" s="14">
        <v>0.23949640375453901</v>
      </c>
      <c r="AD9" s="14">
        <v>0.194533846181452</v>
      </c>
      <c r="AE9" s="14">
        <v>0.20629860273057199</v>
      </c>
      <c r="AF9" s="14">
        <v>0.25327259633624799</v>
      </c>
      <c r="AG9" s="14">
        <v>0.25292412986954099</v>
      </c>
      <c r="AH9" s="14">
        <v>0.27248076141018701</v>
      </c>
      <c r="AI9" s="14">
        <v>0.46026997159413402</v>
      </c>
      <c r="AJ9" s="14">
        <v>0.33246076453048701</v>
      </c>
      <c r="AK9" s="14">
        <v>0.29107578557861902</v>
      </c>
      <c r="AL9" s="14">
        <v>0.38882305445085502</v>
      </c>
      <c r="AM9" s="14"/>
      <c r="AN9" s="14">
        <v>0.269597815075311</v>
      </c>
      <c r="AO9" s="14">
        <v>0.20695799844444801</v>
      </c>
      <c r="AP9" s="14"/>
      <c r="AQ9" s="14">
        <v>0.18335832828471199</v>
      </c>
      <c r="AR9" s="14">
        <v>0.235056745533329</v>
      </c>
      <c r="AS9" s="14"/>
      <c r="AT9" s="14">
        <v>0.353266637875923</v>
      </c>
      <c r="AU9" s="14">
        <v>0.17500422360780199</v>
      </c>
      <c r="AV9" s="14">
        <v>0.210333957037249</v>
      </c>
      <c r="AW9" s="14"/>
      <c r="AX9" s="14">
        <v>0.17008718733112799</v>
      </c>
    </row>
    <row r="10" spans="2:50" x14ac:dyDescent="0.3">
      <c r="B10" s="15" t="s">
        <v>101</v>
      </c>
      <c r="C10" s="14">
        <v>0.47611886307791401</v>
      </c>
      <c r="D10" s="14">
        <v>0.48818404906768997</v>
      </c>
      <c r="E10" s="14">
        <v>0.46572961907118399</v>
      </c>
      <c r="F10" s="14"/>
      <c r="G10" s="14">
        <v>0.41472962299098798</v>
      </c>
      <c r="H10" s="14">
        <v>0.46955677915049499</v>
      </c>
      <c r="I10" s="14">
        <v>0.43840776104315299</v>
      </c>
      <c r="J10" s="14">
        <v>0.48475773244126302</v>
      </c>
      <c r="K10" s="14">
        <v>0.46084721700876902</v>
      </c>
      <c r="L10" s="14">
        <v>0.551170865433809</v>
      </c>
      <c r="M10" s="14"/>
      <c r="N10" s="14">
        <v>0.50816769908028403</v>
      </c>
      <c r="O10" s="14">
        <v>0.50996093468032599</v>
      </c>
      <c r="P10" s="14">
        <v>0.46011290824484902</v>
      </c>
      <c r="Q10" s="14">
        <v>0.45402344188361399</v>
      </c>
      <c r="R10" s="14"/>
      <c r="S10" s="14">
        <v>0.50025700956563401</v>
      </c>
      <c r="T10" s="14">
        <v>0.48184092561838798</v>
      </c>
      <c r="U10" s="14">
        <v>0.46662829175939902</v>
      </c>
      <c r="V10" s="14"/>
      <c r="W10" s="14">
        <v>0.48049104020985101</v>
      </c>
      <c r="X10" s="14">
        <v>0.51197167560854595</v>
      </c>
      <c r="Y10" s="14">
        <v>0.40989624715987699</v>
      </c>
      <c r="Z10" s="14"/>
      <c r="AA10" s="14">
        <v>0.174716045360404</v>
      </c>
      <c r="AB10" s="14">
        <v>0.35180407592351298</v>
      </c>
      <c r="AC10" s="14">
        <v>0.40585811294276603</v>
      </c>
      <c r="AD10" s="14">
        <v>0.47044209044808699</v>
      </c>
      <c r="AE10" s="14">
        <v>0.55780028587211505</v>
      </c>
      <c r="AF10" s="14">
        <v>0.52173073155872696</v>
      </c>
      <c r="AG10" s="14">
        <v>0.54314536006787995</v>
      </c>
      <c r="AH10" s="14">
        <v>0.53555623380345396</v>
      </c>
      <c r="AI10" s="14">
        <v>0.42484056437117301</v>
      </c>
      <c r="AJ10" s="14">
        <v>0.46707963781918299</v>
      </c>
      <c r="AK10" s="14">
        <v>0.38831975931287999</v>
      </c>
      <c r="AL10" s="14">
        <v>0.36351374729161201</v>
      </c>
      <c r="AM10" s="14"/>
      <c r="AN10" s="14">
        <v>0.42649987439394299</v>
      </c>
      <c r="AO10" s="14">
        <v>0.49661921949795501</v>
      </c>
      <c r="AP10" s="14"/>
      <c r="AQ10" s="14">
        <v>0.53306490396694395</v>
      </c>
      <c r="AR10" s="14">
        <v>0.46282416061314602</v>
      </c>
      <c r="AS10" s="14"/>
      <c r="AT10" s="14">
        <v>0.52480140546253695</v>
      </c>
      <c r="AU10" s="14">
        <v>0.48577257028804699</v>
      </c>
      <c r="AV10" s="14">
        <v>0.48083837493576398</v>
      </c>
      <c r="AW10" s="14"/>
      <c r="AX10" s="14">
        <v>0.48921084404404402</v>
      </c>
    </row>
    <row r="11" spans="2:50" x14ac:dyDescent="0.3">
      <c r="B11" s="15" t="s">
        <v>102</v>
      </c>
      <c r="C11" s="14">
        <v>0.18239729711883501</v>
      </c>
      <c r="D11" s="14">
        <v>0.153594543127057</v>
      </c>
      <c r="E11" s="14">
        <v>0.21014027071494301</v>
      </c>
      <c r="F11" s="14"/>
      <c r="G11" s="14">
        <v>0.192900757847697</v>
      </c>
      <c r="H11" s="14">
        <v>0.16810816990050301</v>
      </c>
      <c r="I11" s="14">
        <v>0.180587636310826</v>
      </c>
      <c r="J11" s="14">
        <v>0.17722003280063101</v>
      </c>
      <c r="K11" s="14">
        <v>0.20171486819733001</v>
      </c>
      <c r="L11" s="14">
        <v>0.17872799699316599</v>
      </c>
      <c r="M11" s="14"/>
      <c r="N11" s="14">
        <v>0.17999336369803201</v>
      </c>
      <c r="O11" s="14">
        <v>0.18177563774090499</v>
      </c>
      <c r="P11" s="14">
        <v>0.16024627002856801</v>
      </c>
      <c r="Q11" s="14">
        <v>0.198819298044695</v>
      </c>
      <c r="R11" s="14"/>
      <c r="S11" s="14">
        <v>0.133511258659162</v>
      </c>
      <c r="T11" s="14">
        <v>0.215236594933709</v>
      </c>
      <c r="U11" s="14">
        <v>0.209092506790578</v>
      </c>
      <c r="V11" s="14"/>
      <c r="W11" s="14">
        <v>0.212311410807735</v>
      </c>
      <c r="X11" s="14">
        <v>0.13401504712493101</v>
      </c>
      <c r="Y11" s="14">
        <v>0.22749354500921401</v>
      </c>
      <c r="Z11" s="14"/>
      <c r="AA11" s="14">
        <v>0.25875302607477302</v>
      </c>
      <c r="AB11" s="14">
        <v>0.22833558366666701</v>
      </c>
      <c r="AC11" s="14">
        <v>0.225450537448809</v>
      </c>
      <c r="AD11" s="14">
        <v>0.206686862434101</v>
      </c>
      <c r="AE11" s="14">
        <v>0.169954799932163</v>
      </c>
      <c r="AF11" s="14">
        <v>0.16158918389882401</v>
      </c>
      <c r="AG11" s="14">
        <v>0.136463330331243</v>
      </c>
      <c r="AH11" s="14">
        <v>0.14306843485928999</v>
      </c>
      <c r="AI11" s="14">
        <v>6.3569678954224607E-2</v>
      </c>
      <c r="AJ11" s="14">
        <v>0.18082591592464001</v>
      </c>
      <c r="AK11" s="14">
        <v>0.22369301003830999</v>
      </c>
      <c r="AL11" s="14">
        <v>0.12583123005514299</v>
      </c>
      <c r="AM11" s="14"/>
      <c r="AN11" s="14">
        <v>0.19235958991121199</v>
      </c>
      <c r="AO11" s="14">
        <v>0.17828132139217701</v>
      </c>
      <c r="AP11" s="14"/>
      <c r="AQ11" s="14">
        <v>0.16793555106011299</v>
      </c>
      <c r="AR11" s="14">
        <v>0.18577355660887401</v>
      </c>
      <c r="AS11" s="14"/>
      <c r="AT11" s="14">
        <v>7.4605498613154603E-2</v>
      </c>
      <c r="AU11" s="14">
        <v>0.220247225573308</v>
      </c>
      <c r="AV11" s="14">
        <v>0.209746965746265</v>
      </c>
      <c r="AW11" s="14"/>
      <c r="AX11" s="14">
        <v>0.23886306318287301</v>
      </c>
    </row>
    <row r="12" spans="2:50" x14ac:dyDescent="0.3">
      <c r="B12" s="15" t="s">
        <v>103</v>
      </c>
      <c r="C12" s="14">
        <v>4.6562558654125501E-2</v>
      </c>
      <c r="D12" s="14">
        <v>5.1330798276313802E-2</v>
      </c>
      <c r="E12" s="14">
        <v>4.1777654288360298E-2</v>
      </c>
      <c r="F12" s="14"/>
      <c r="G12" s="14">
        <v>5.5332197802419797E-2</v>
      </c>
      <c r="H12" s="14">
        <v>5.1445072936793797E-2</v>
      </c>
      <c r="I12" s="14">
        <v>4.8959769329083497E-2</v>
      </c>
      <c r="J12" s="14">
        <v>4.5567793877257901E-2</v>
      </c>
      <c r="K12" s="14">
        <v>4.2632285411051601E-2</v>
      </c>
      <c r="L12" s="14">
        <v>3.9410544632173201E-2</v>
      </c>
      <c r="M12" s="14"/>
      <c r="N12" s="14">
        <v>3.12153745832521E-2</v>
      </c>
      <c r="O12" s="14">
        <v>4.0594213851224498E-2</v>
      </c>
      <c r="P12" s="14">
        <v>5.1033167520799103E-2</v>
      </c>
      <c r="Q12" s="14">
        <v>5.3884245018809299E-2</v>
      </c>
      <c r="R12" s="14"/>
      <c r="S12" s="14">
        <v>3.1312328374869698E-2</v>
      </c>
      <c r="T12" s="14">
        <v>4.8051853167824801E-2</v>
      </c>
      <c r="U12" s="14">
        <v>7.5220871561836794E-2</v>
      </c>
      <c r="V12" s="14"/>
      <c r="W12" s="14">
        <v>5.4441691194708097E-2</v>
      </c>
      <c r="X12" s="14">
        <v>3.3330341628595397E-2</v>
      </c>
      <c r="Y12" s="14">
        <v>4.96896212351432E-2</v>
      </c>
      <c r="Z12" s="14"/>
      <c r="AA12" s="14">
        <v>9.7323133295921599E-2</v>
      </c>
      <c r="AB12" s="14">
        <v>6.4030551836866498E-2</v>
      </c>
      <c r="AC12" s="14">
        <v>4.0508089043628501E-2</v>
      </c>
      <c r="AD12" s="14">
        <v>5.7858534633586901E-2</v>
      </c>
      <c r="AE12" s="14">
        <v>3.1044061788021399E-2</v>
      </c>
      <c r="AF12" s="14">
        <v>3.4292183860208998E-2</v>
      </c>
      <c r="AG12" s="14">
        <v>5.5016487863519099E-2</v>
      </c>
      <c r="AH12" s="14">
        <v>4.8894569927068997E-2</v>
      </c>
      <c r="AI12" s="14">
        <v>1.8636041731464999E-2</v>
      </c>
      <c r="AJ12" s="14">
        <v>1.9633681725690799E-2</v>
      </c>
      <c r="AK12" s="14">
        <v>0</v>
      </c>
      <c r="AL12" s="14">
        <v>0.12183196820239001</v>
      </c>
      <c r="AM12" s="14"/>
      <c r="AN12" s="14">
        <v>4.4620752200585201E-2</v>
      </c>
      <c r="AO12" s="14">
        <v>4.73648266054102E-2</v>
      </c>
      <c r="AP12" s="14"/>
      <c r="AQ12" s="14">
        <v>5.5215119585948297E-2</v>
      </c>
      <c r="AR12" s="14">
        <v>4.4542519660176298E-2</v>
      </c>
      <c r="AS12" s="14"/>
      <c r="AT12" s="14">
        <v>2.1635725362059498E-2</v>
      </c>
      <c r="AU12" s="14">
        <v>5.5893033091875703E-2</v>
      </c>
      <c r="AV12" s="14">
        <v>5.5736652645674803E-2</v>
      </c>
      <c r="AW12" s="14"/>
      <c r="AX12" s="14">
        <v>6.7412879018039898E-2</v>
      </c>
    </row>
    <row r="13" spans="2:50" x14ac:dyDescent="0.3">
      <c r="B13" s="15" t="s">
        <v>104</v>
      </c>
      <c r="C13" s="14">
        <v>1.3214774350392399E-2</v>
      </c>
      <c r="D13" s="14">
        <v>2.1030315409856198E-2</v>
      </c>
      <c r="E13" s="14">
        <v>5.9077900861635897E-3</v>
      </c>
      <c r="F13" s="14"/>
      <c r="G13" s="14">
        <v>1.6479123961729202E-2</v>
      </c>
      <c r="H13" s="14">
        <v>7.5264804091175396E-3</v>
      </c>
      <c r="I13" s="14">
        <v>1.2686933257389401E-2</v>
      </c>
      <c r="J13" s="14">
        <v>2.44454468986126E-2</v>
      </c>
      <c r="K13" s="14">
        <v>1.38774678319657E-2</v>
      </c>
      <c r="L13" s="14">
        <v>7.5679494357464103E-3</v>
      </c>
      <c r="M13" s="14"/>
      <c r="N13" s="14">
        <v>6.0535045030254402E-3</v>
      </c>
      <c r="O13" s="14">
        <v>1.7695688797672301E-2</v>
      </c>
      <c r="P13" s="14">
        <v>1.75234573156915E-2</v>
      </c>
      <c r="Q13" s="14">
        <v>1.1284464404999301E-2</v>
      </c>
      <c r="R13" s="14"/>
      <c r="S13" s="14">
        <v>1.06263764561345E-2</v>
      </c>
      <c r="T13" s="14">
        <v>1.5896198834911501E-2</v>
      </c>
      <c r="U13" s="14">
        <v>1.6511754513840401E-2</v>
      </c>
      <c r="V13" s="14"/>
      <c r="W13" s="14">
        <v>1.5996477559444899E-2</v>
      </c>
      <c r="X13" s="14">
        <v>1.5626137387707201E-2</v>
      </c>
      <c r="Y13" s="14">
        <v>3.3418321989896701E-3</v>
      </c>
      <c r="Z13" s="14"/>
      <c r="AA13" s="14">
        <v>1.8429526369841801E-2</v>
      </c>
      <c r="AB13" s="14">
        <v>3.9112228165539102E-2</v>
      </c>
      <c r="AC13" s="14">
        <v>1.5379580457639701E-2</v>
      </c>
      <c r="AD13" s="14">
        <v>2.1562315865329001E-2</v>
      </c>
      <c r="AE13" s="14">
        <v>1.9462618236778199E-2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/>
      <c r="AN13" s="14">
        <v>1.5351104311289099E-2</v>
      </c>
      <c r="AO13" s="14">
        <v>1.23321379486686E-2</v>
      </c>
      <c r="AP13" s="14"/>
      <c r="AQ13" s="14">
        <v>1.2490661112379E-2</v>
      </c>
      <c r="AR13" s="14">
        <v>1.33838268411345E-2</v>
      </c>
      <c r="AS13" s="14"/>
      <c r="AT13" s="14">
        <v>2.3506911115274802E-3</v>
      </c>
      <c r="AU13" s="14">
        <v>1.72109313195845E-2</v>
      </c>
      <c r="AV13" s="14">
        <v>1.5224512936114201E-2</v>
      </c>
      <c r="AW13" s="14"/>
      <c r="AX13" s="14">
        <v>0</v>
      </c>
    </row>
    <row r="14" spans="2:50" x14ac:dyDescent="0.3">
      <c r="B14" s="15" t="s">
        <v>105</v>
      </c>
      <c r="C14" s="14">
        <v>5.6434895112263399E-2</v>
      </c>
      <c r="D14" s="14">
        <v>2.4989879349455901E-2</v>
      </c>
      <c r="E14" s="14">
        <v>8.6704514423192394E-2</v>
      </c>
      <c r="F14" s="14"/>
      <c r="G14" s="14">
        <v>5.6651697510527801E-2</v>
      </c>
      <c r="H14" s="14">
        <v>5.0102674596443603E-2</v>
      </c>
      <c r="I14" s="14">
        <v>6.1018140318233903E-2</v>
      </c>
      <c r="J14" s="14">
        <v>7.3498819355818201E-2</v>
      </c>
      <c r="K14" s="14">
        <v>5.8842704463916803E-2</v>
      </c>
      <c r="L14" s="14">
        <v>4.3338316533305402E-2</v>
      </c>
      <c r="M14" s="14"/>
      <c r="N14" s="14">
        <v>5.4937303929656102E-2</v>
      </c>
      <c r="O14" s="14">
        <v>4.3759667311726799E-2</v>
      </c>
      <c r="P14" s="14">
        <v>4.2027590828884201E-2</v>
      </c>
      <c r="Q14" s="14">
        <v>7.35785156076771E-2</v>
      </c>
      <c r="R14" s="14"/>
      <c r="S14" s="14">
        <v>3.7917063880451699E-2</v>
      </c>
      <c r="T14" s="14">
        <v>3.9898696749700702E-2</v>
      </c>
      <c r="U14" s="14">
        <v>5.1168476378746497E-2</v>
      </c>
      <c r="V14" s="14"/>
      <c r="W14" s="14">
        <v>2.72280045721459E-2</v>
      </c>
      <c r="X14" s="14">
        <v>2.49648429877719E-2</v>
      </c>
      <c r="Y14" s="14">
        <v>0.158941955155808</v>
      </c>
      <c r="Z14" s="14"/>
      <c r="AA14" s="14">
        <v>0.31424986748925898</v>
      </c>
      <c r="AB14" s="14">
        <v>0.17373127852072501</v>
      </c>
      <c r="AC14" s="14">
        <v>7.3307276352618106E-2</v>
      </c>
      <c r="AD14" s="14">
        <v>4.8916350437443697E-2</v>
      </c>
      <c r="AE14" s="14">
        <v>1.54396314403502E-2</v>
      </c>
      <c r="AF14" s="14">
        <v>2.91153043459913E-2</v>
      </c>
      <c r="AG14" s="14">
        <v>1.24506918678167E-2</v>
      </c>
      <c r="AH14" s="14">
        <v>0</v>
      </c>
      <c r="AI14" s="14">
        <v>3.2683743349002897E-2</v>
      </c>
      <c r="AJ14" s="14">
        <v>0</v>
      </c>
      <c r="AK14" s="14">
        <v>9.69114450701897E-2</v>
      </c>
      <c r="AL14" s="14">
        <v>0</v>
      </c>
      <c r="AM14" s="14"/>
      <c r="AN14" s="14">
        <v>5.157086410766E-2</v>
      </c>
      <c r="AO14" s="14">
        <v>5.8444496111340498E-2</v>
      </c>
      <c r="AP14" s="14"/>
      <c r="AQ14" s="14">
        <v>4.7935435989903401E-2</v>
      </c>
      <c r="AR14" s="14">
        <v>5.8419190743340503E-2</v>
      </c>
      <c r="AS14" s="14"/>
      <c r="AT14" s="14">
        <v>2.3340041574799401E-2</v>
      </c>
      <c r="AU14" s="14">
        <v>4.5872016119383699E-2</v>
      </c>
      <c r="AV14" s="14">
        <v>2.8119536698933498E-2</v>
      </c>
      <c r="AW14" s="14"/>
      <c r="AX14" s="14">
        <v>3.4426026423914603E-2</v>
      </c>
    </row>
    <row r="15" spans="2:50" x14ac:dyDescent="0.3">
      <c r="B15" s="15" t="s">
        <v>106</v>
      </c>
      <c r="C15" s="21">
        <v>0.70139047476438399</v>
      </c>
      <c r="D15" s="21">
        <v>0.749054463837317</v>
      </c>
      <c r="E15" s="21">
        <v>0.65546977048734101</v>
      </c>
      <c r="F15" s="21"/>
      <c r="G15" s="21">
        <v>0.67863622287762604</v>
      </c>
      <c r="H15" s="21">
        <v>0.72281760215714197</v>
      </c>
      <c r="I15" s="21">
        <v>0.696747520784467</v>
      </c>
      <c r="J15" s="21">
        <v>0.67926790706768003</v>
      </c>
      <c r="K15" s="21">
        <v>0.68293267409573599</v>
      </c>
      <c r="L15" s="21">
        <v>0.73095519240560902</v>
      </c>
      <c r="M15" s="21"/>
      <c r="N15" s="21">
        <v>0.72780045328603404</v>
      </c>
      <c r="O15" s="21">
        <v>0.71617479229847103</v>
      </c>
      <c r="P15" s="21">
        <v>0.72916951430605703</v>
      </c>
      <c r="Q15" s="21">
        <v>0.66243347692381904</v>
      </c>
      <c r="R15" s="21"/>
      <c r="S15" s="21">
        <v>0.78663297262938203</v>
      </c>
      <c r="T15" s="21">
        <v>0.68091665631385401</v>
      </c>
      <c r="U15" s="21">
        <v>0.648006390754998</v>
      </c>
      <c r="V15" s="21"/>
      <c r="W15" s="21">
        <v>0.69002241586596602</v>
      </c>
      <c r="X15" s="21">
        <v>0.79206363087099396</v>
      </c>
      <c r="Y15" s="21">
        <v>0.560533046400845</v>
      </c>
      <c r="Z15" s="21"/>
      <c r="AA15" s="21">
        <v>0.31124444677020502</v>
      </c>
      <c r="AB15" s="21">
        <v>0.49479035781020198</v>
      </c>
      <c r="AC15" s="21">
        <v>0.64535451669730504</v>
      </c>
      <c r="AD15" s="21">
        <v>0.66497593662953902</v>
      </c>
      <c r="AE15" s="21">
        <v>0.76409888860268704</v>
      </c>
      <c r="AF15" s="21">
        <v>0.77500332789497595</v>
      </c>
      <c r="AG15" s="21">
        <v>0.79606948993742099</v>
      </c>
      <c r="AH15" s="21">
        <v>0.80803699521364103</v>
      </c>
      <c r="AI15" s="21">
        <v>0.88511053596530798</v>
      </c>
      <c r="AJ15" s="21">
        <v>0.79954040234967005</v>
      </c>
      <c r="AK15" s="21">
        <v>0.6793955448915</v>
      </c>
      <c r="AL15" s="21">
        <v>0.75233680174246698</v>
      </c>
      <c r="AM15" s="21"/>
      <c r="AN15" s="21">
        <v>0.69609768946925399</v>
      </c>
      <c r="AO15" s="21">
        <v>0.70357721794240302</v>
      </c>
      <c r="AP15" s="21"/>
      <c r="AQ15" s="21">
        <v>0.71642323225165605</v>
      </c>
      <c r="AR15" s="21">
        <v>0.69788090614647502</v>
      </c>
      <c r="AS15" s="21"/>
      <c r="AT15" s="21">
        <v>0.878068043338459</v>
      </c>
      <c r="AU15" s="21">
        <v>0.66077679389584798</v>
      </c>
      <c r="AV15" s="21">
        <v>0.69117233197301298</v>
      </c>
      <c r="AW15" s="21"/>
      <c r="AX15" s="21">
        <v>0.65929803137517295</v>
      </c>
    </row>
    <row r="16" spans="2:50" x14ac:dyDescent="0.3">
      <c r="B16" s="15" t="s">
        <v>107</v>
      </c>
      <c r="C16" s="21">
        <v>5.9777333004517902E-2</v>
      </c>
      <c r="D16" s="21">
        <v>7.2361113686170001E-2</v>
      </c>
      <c r="E16" s="21">
        <v>4.7685444374523898E-2</v>
      </c>
      <c r="F16" s="21"/>
      <c r="G16" s="21">
        <v>7.1811321764149005E-2</v>
      </c>
      <c r="H16" s="21">
        <v>5.89715533459114E-2</v>
      </c>
      <c r="I16" s="21">
        <v>6.1646702586472903E-2</v>
      </c>
      <c r="J16" s="21">
        <v>7.0013240775870497E-2</v>
      </c>
      <c r="K16" s="21">
        <v>5.6509753243017297E-2</v>
      </c>
      <c r="L16" s="21">
        <v>4.6978494067919603E-2</v>
      </c>
      <c r="M16" s="21"/>
      <c r="N16" s="21">
        <v>3.7268879086277497E-2</v>
      </c>
      <c r="O16" s="21">
        <v>5.8289902648896802E-2</v>
      </c>
      <c r="P16" s="21">
        <v>6.8556624836490596E-2</v>
      </c>
      <c r="Q16" s="21">
        <v>6.5168709423808605E-2</v>
      </c>
      <c r="R16" s="21"/>
      <c r="S16" s="21">
        <v>4.1938704831004203E-2</v>
      </c>
      <c r="T16" s="21">
        <v>6.3948052002736205E-2</v>
      </c>
      <c r="U16" s="21">
        <v>9.1732626075677198E-2</v>
      </c>
      <c r="V16" s="21"/>
      <c r="W16" s="21">
        <v>7.0438168754152999E-2</v>
      </c>
      <c r="X16" s="21">
        <v>4.8956479016302602E-2</v>
      </c>
      <c r="Y16" s="21">
        <v>5.3031453434132798E-2</v>
      </c>
      <c r="Z16" s="21"/>
      <c r="AA16" s="21">
        <v>0.11575265966576299</v>
      </c>
      <c r="AB16" s="21">
        <v>0.103142780002406</v>
      </c>
      <c r="AC16" s="21">
        <v>5.5887669501268201E-2</v>
      </c>
      <c r="AD16" s="21">
        <v>7.9420850498915896E-2</v>
      </c>
      <c r="AE16" s="21">
        <v>5.0506680024799501E-2</v>
      </c>
      <c r="AF16" s="21">
        <v>3.4292183860208998E-2</v>
      </c>
      <c r="AG16" s="21">
        <v>5.5016487863519099E-2</v>
      </c>
      <c r="AH16" s="21">
        <v>4.8894569927068997E-2</v>
      </c>
      <c r="AI16" s="21">
        <v>1.8636041731464999E-2</v>
      </c>
      <c r="AJ16" s="21">
        <v>1.9633681725690799E-2</v>
      </c>
      <c r="AK16" s="21">
        <v>0</v>
      </c>
      <c r="AL16" s="21">
        <v>0.12183196820239001</v>
      </c>
      <c r="AM16" s="21"/>
      <c r="AN16" s="21">
        <v>5.9971856511874297E-2</v>
      </c>
      <c r="AO16" s="21">
        <v>5.9696964554078802E-2</v>
      </c>
      <c r="AP16" s="21"/>
      <c r="AQ16" s="21">
        <v>6.7705780698327306E-2</v>
      </c>
      <c r="AR16" s="21">
        <v>5.7926346501310802E-2</v>
      </c>
      <c r="AS16" s="21"/>
      <c r="AT16" s="21">
        <v>2.3986416473586899E-2</v>
      </c>
      <c r="AU16" s="21">
        <v>7.3103964411460207E-2</v>
      </c>
      <c r="AV16" s="21">
        <v>7.0961165581788901E-2</v>
      </c>
      <c r="AW16" s="21"/>
      <c r="AX16" s="21">
        <v>6.7412879018039898E-2</v>
      </c>
    </row>
    <row r="17" spans="2:50" x14ac:dyDescent="0.3">
      <c r="B17" s="15" t="s">
        <v>108</v>
      </c>
      <c r="C17" s="22">
        <v>0.64161314175986595</v>
      </c>
      <c r="D17" s="22">
        <v>0.67669335015114696</v>
      </c>
      <c r="E17" s="22">
        <v>0.60778432611281696</v>
      </c>
      <c r="F17" s="22"/>
      <c r="G17" s="22">
        <v>0.60682490111347698</v>
      </c>
      <c r="H17" s="22">
        <v>0.66384604881123099</v>
      </c>
      <c r="I17" s="22">
        <v>0.63510081819799402</v>
      </c>
      <c r="J17" s="22">
        <v>0.60925466629181002</v>
      </c>
      <c r="K17" s="22">
        <v>0.626422920852718</v>
      </c>
      <c r="L17" s="22">
        <v>0.68397669833768904</v>
      </c>
      <c r="M17" s="22"/>
      <c r="N17" s="22">
        <v>0.69053157419975697</v>
      </c>
      <c r="O17" s="22">
        <v>0.65788488964957503</v>
      </c>
      <c r="P17" s="22">
        <v>0.66061288946956698</v>
      </c>
      <c r="Q17" s="22">
        <v>0.59726476750001101</v>
      </c>
      <c r="R17" s="22"/>
      <c r="S17" s="22">
        <v>0.744694267798378</v>
      </c>
      <c r="T17" s="22">
        <v>0.616968604311118</v>
      </c>
      <c r="U17" s="22">
        <v>0.55627376467932099</v>
      </c>
      <c r="V17" s="22"/>
      <c r="W17" s="22">
        <v>0.61958424711181304</v>
      </c>
      <c r="X17" s="22">
        <v>0.74310715185469201</v>
      </c>
      <c r="Y17" s="22">
        <v>0.50750159296671205</v>
      </c>
      <c r="Z17" s="22"/>
      <c r="AA17" s="22">
        <v>0.19549178710444201</v>
      </c>
      <c r="AB17" s="22">
        <v>0.39164757780779702</v>
      </c>
      <c r="AC17" s="22">
        <v>0.58946684719603704</v>
      </c>
      <c r="AD17" s="22">
        <v>0.58555508613062301</v>
      </c>
      <c r="AE17" s="22">
        <v>0.71359220857788797</v>
      </c>
      <c r="AF17" s="22">
        <v>0.74071114403476601</v>
      </c>
      <c r="AG17" s="22">
        <v>0.74105300207390201</v>
      </c>
      <c r="AH17" s="22">
        <v>0.75914242528657205</v>
      </c>
      <c r="AI17" s="22">
        <v>0.86647449423384304</v>
      </c>
      <c r="AJ17" s="22">
        <v>0.77990672062397903</v>
      </c>
      <c r="AK17" s="22">
        <v>0.6793955448915</v>
      </c>
      <c r="AL17" s="22">
        <v>0.63050483354007603</v>
      </c>
      <c r="AM17" s="22"/>
      <c r="AN17" s="22">
        <v>0.63612583295738001</v>
      </c>
      <c r="AO17" s="22">
        <v>0.643880253388324</v>
      </c>
      <c r="AP17" s="22"/>
      <c r="AQ17" s="22">
        <v>0.64871745155332905</v>
      </c>
      <c r="AR17" s="22">
        <v>0.63995455964516401</v>
      </c>
      <c r="AS17" s="22"/>
      <c r="AT17" s="22">
        <v>0.85408162686487199</v>
      </c>
      <c r="AU17" s="22">
        <v>0.58767282948438804</v>
      </c>
      <c r="AV17" s="22">
        <v>0.62021116639122398</v>
      </c>
      <c r="AW17" s="22"/>
      <c r="AX17" s="22">
        <v>0.59188515235713302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0.14205231368549401</v>
      </c>
      <c r="D9" s="14">
        <v>0.180592545898412</v>
      </c>
      <c r="E9" s="14">
        <v>0.105359429974772</v>
      </c>
      <c r="F9" s="14"/>
      <c r="G9" s="14">
        <v>9.7072374452618806E-2</v>
      </c>
      <c r="H9" s="14">
        <v>0.133013057682906</v>
      </c>
      <c r="I9" s="14">
        <v>0.150997072321503</v>
      </c>
      <c r="J9" s="14">
        <v>0.15036625451046701</v>
      </c>
      <c r="K9" s="14">
        <v>0.16900074593438399</v>
      </c>
      <c r="L9" s="14">
        <v>0.14101744421924101</v>
      </c>
      <c r="M9" s="14"/>
      <c r="N9" s="14">
        <v>0.12874416342748601</v>
      </c>
      <c r="O9" s="14">
        <v>0.14388873570449801</v>
      </c>
      <c r="P9" s="14">
        <v>0.13370277074803699</v>
      </c>
      <c r="Q9" s="14">
        <v>0.15295216078144699</v>
      </c>
      <c r="R9" s="14"/>
      <c r="S9" s="14">
        <v>7.8843498532290904E-2</v>
      </c>
      <c r="T9" s="14">
        <v>0.25432153757028197</v>
      </c>
      <c r="U9" s="14">
        <v>9.2542125568109396E-2</v>
      </c>
      <c r="V9" s="14"/>
      <c r="W9" s="14">
        <v>0.27838978412792198</v>
      </c>
      <c r="X9" s="14">
        <v>5.4568090263286802E-2</v>
      </c>
      <c r="Y9" s="14">
        <v>7.77614517111858E-2</v>
      </c>
      <c r="Z9" s="14"/>
      <c r="AA9" s="14">
        <v>6.8437039831325305E-2</v>
      </c>
      <c r="AB9" s="14">
        <v>0.150473141463526</v>
      </c>
      <c r="AC9" s="14">
        <v>8.5838319775082994E-2</v>
      </c>
      <c r="AD9" s="14">
        <v>0.12993196902104301</v>
      </c>
      <c r="AE9" s="14">
        <v>0.13969725244357201</v>
      </c>
      <c r="AF9" s="14">
        <v>0.18510051878151201</v>
      </c>
      <c r="AG9" s="14">
        <v>0.18397965550433201</v>
      </c>
      <c r="AH9" s="14">
        <v>0.173771847641053</v>
      </c>
      <c r="AI9" s="14">
        <v>0.13796764603499601</v>
      </c>
      <c r="AJ9" s="14">
        <v>7.1108603356051195E-2</v>
      </c>
      <c r="AK9" s="14">
        <v>0</v>
      </c>
      <c r="AL9" s="14">
        <v>0.12487940004286301</v>
      </c>
      <c r="AM9" s="14"/>
      <c r="AN9" s="14">
        <v>0.160355081765545</v>
      </c>
      <c r="AO9" s="14">
        <v>0.13449042500001099</v>
      </c>
      <c r="AP9" s="14"/>
      <c r="AQ9" s="14">
        <v>0.13904161888851199</v>
      </c>
      <c r="AR9" s="14">
        <v>0.142755194709586</v>
      </c>
      <c r="AS9" s="14"/>
      <c r="AT9" s="14">
        <v>3.1274212808246403E-2</v>
      </c>
      <c r="AU9" s="14">
        <v>8.9288268633155102E-2</v>
      </c>
      <c r="AV9" s="14">
        <v>0.27136153929446599</v>
      </c>
      <c r="AW9" s="14"/>
      <c r="AX9" s="14">
        <v>0.178796562888421</v>
      </c>
    </row>
    <row r="10" spans="2:50" x14ac:dyDescent="0.3">
      <c r="B10" s="15" t="s">
        <v>101</v>
      </c>
      <c r="C10" s="14">
        <v>0.25091058304661201</v>
      </c>
      <c r="D10" s="14">
        <v>0.26908577379285498</v>
      </c>
      <c r="E10" s="14">
        <v>0.23503444443584201</v>
      </c>
      <c r="F10" s="14"/>
      <c r="G10" s="14">
        <v>0.199634571177291</v>
      </c>
      <c r="H10" s="14">
        <v>0.29876879902605602</v>
      </c>
      <c r="I10" s="14">
        <v>0.25569318568117899</v>
      </c>
      <c r="J10" s="14">
        <v>0.24566160806617701</v>
      </c>
      <c r="K10" s="14">
        <v>0.24131067607648099</v>
      </c>
      <c r="L10" s="14">
        <v>0.247328069575869</v>
      </c>
      <c r="M10" s="14"/>
      <c r="N10" s="14">
        <v>0.241750722730809</v>
      </c>
      <c r="O10" s="14">
        <v>0.26956428188167397</v>
      </c>
      <c r="P10" s="14">
        <v>0.22996642678238999</v>
      </c>
      <c r="Q10" s="14">
        <v>0.25947964302884402</v>
      </c>
      <c r="R10" s="14"/>
      <c r="S10" s="14">
        <v>0.15537294703743099</v>
      </c>
      <c r="T10" s="14">
        <v>0.39529497540749098</v>
      </c>
      <c r="U10" s="14">
        <v>0.22221156107054699</v>
      </c>
      <c r="V10" s="14"/>
      <c r="W10" s="14">
        <v>0.414546902047009</v>
      </c>
      <c r="X10" s="14">
        <v>0.141966990440061</v>
      </c>
      <c r="Y10" s="14">
        <v>0.17022906492610501</v>
      </c>
      <c r="Z10" s="14"/>
      <c r="AA10" s="14">
        <v>0.20171246692251199</v>
      </c>
      <c r="AB10" s="14">
        <v>0.16260960479823899</v>
      </c>
      <c r="AC10" s="14">
        <v>0.23898307289026799</v>
      </c>
      <c r="AD10" s="14">
        <v>0.24475599176287999</v>
      </c>
      <c r="AE10" s="14">
        <v>0.30279912092755701</v>
      </c>
      <c r="AF10" s="14">
        <v>0.27774684764723301</v>
      </c>
      <c r="AG10" s="14">
        <v>0.23888875328551501</v>
      </c>
      <c r="AH10" s="14">
        <v>0.30367278598490099</v>
      </c>
      <c r="AI10" s="14">
        <v>0.23101411758510401</v>
      </c>
      <c r="AJ10" s="14">
        <v>0.202323442981689</v>
      </c>
      <c r="AK10" s="14">
        <v>0.22369301003830999</v>
      </c>
      <c r="AL10" s="14">
        <v>0.12183196820239001</v>
      </c>
      <c r="AM10" s="14"/>
      <c r="AN10" s="14">
        <v>0.26676655509264402</v>
      </c>
      <c r="AO10" s="14">
        <v>0.24435960151814501</v>
      </c>
      <c r="AP10" s="14"/>
      <c r="AQ10" s="14">
        <v>0.24239642989306201</v>
      </c>
      <c r="AR10" s="14">
        <v>0.25289830916679101</v>
      </c>
      <c r="AS10" s="14"/>
      <c r="AT10" s="14">
        <v>9.2551922617501906E-2</v>
      </c>
      <c r="AU10" s="14">
        <v>0.216747791056771</v>
      </c>
      <c r="AV10" s="14">
        <v>0.395701100006217</v>
      </c>
      <c r="AW10" s="14"/>
      <c r="AX10" s="14">
        <v>0.31855757565062298</v>
      </c>
    </row>
    <row r="11" spans="2:50" x14ac:dyDescent="0.3">
      <c r="B11" s="15" t="s">
        <v>102</v>
      </c>
      <c r="C11" s="14">
        <v>0.224621240950829</v>
      </c>
      <c r="D11" s="14">
        <v>0.21467279923950899</v>
      </c>
      <c r="E11" s="14">
        <v>0.23277238876565101</v>
      </c>
      <c r="F11" s="14"/>
      <c r="G11" s="14">
        <v>0.30239322853001599</v>
      </c>
      <c r="H11" s="14">
        <v>0.188100235765536</v>
      </c>
      <c r="I11" s="14">
        <v>0.26737628647998501</v>
      </c>
      <c r="J11" s="14">
        <v>0.23249003362463</v>
      </c>
      <c r="K11" s="14">
        <v>0.190918319300588</v>
      </c>
      <c r="L11" s="14">
        <v>0.19868047531382901</v>
      </c>
      <c r="M11" s="14"/>
      <c r="N11" s="14">
        <v>0.25062020842671401</v>
      </c>
      <c r="O11" s="14">
        <v>0.23165905670093501</v>
      </c>
      <c r="P11" s="14">
        <v>0.226354987002619</v>
      </c>
      <c r="Q11" s="14">
        <v>0.207555002812437</v>
      </c>
      <c r="R11" s="14"/>
      <c r="S11" s="14">
        <v>0.22785793445261099</v>
      </c>
      <c r="T11" s="14">
        <v>0.18376982776912201</v>
      </c>
      <c r="U11" s="14">
        <v>0.27706855959691801</v>
      </c>
      <c r="V11" s="14"/>
      <c r="W11" s="14">
        <v>0.18123090573210701</v>
      </c>
      <c r="X11" s="14">
        <v>0.21618400558229001</v>
      </c>
      <c r="Y11" s="14">
        <v>0.32335210473248199</v>
      </c>
      <c r="Z11" s="14"/>
      <c r="AA11" s="14">
        <v>0.21692143394522201</v>
      </c>
      <c r="AB11" s="14">
        <v>0.33630777274728801</v>
      </c>
      <c r="AC11" s="14">
        <v>0.25582071513711602</v>
      </c>
      <c r="AD11" s="14">
        <v>0.217900053187046</v>
      </c>
      <c r="AE11" s="14">
        <v>0.20887938135299899</v>
      </c>
      <c r="AF11" s="14">
        <v>0.23169362363375401</v>
      </c>
      <c r="AG11" s="14">
        <v>0.200757313814795</v>
      </c>
      <c r="AH11" s="14">
        <v>0.15842623735946801</v>
      </c>
      <c r="AI11" s="14">
        <v>0.100365746723471</v>
      </c>
      <c r="AJ11" s="14">
        <v>0.231428535354884</v>
      </c>
      <c r="AK11" s="14">
        <v>8.1877487581097599E-2</v>
      </c>
      <c r="AL11" s="14">
        <v>0.48934497734675497</v>
      </c>
      <c r="AM11" s="14"/>
      <c r="AN11" s="14">
        <v>0.202176952626616</v>
      </c>
      <c r="AO11" s="14">
        <v>0.23389422136506199</v>
      </c>
      <c r="AP11" s="14"/>
      <c r="AQ11" s="14">
        <v>0.28475345437219102</v>
      </c>
      <c r="AR11" s="14">
        <v>0.210582690184099</v>
      </c>
      <c r="AS11" s="14"/>
      <c r="AT11" s="14">
        <v>0.16122337421292601</v>
      </c>
      <c r="AU11" s="14">
        <v>0.33464181600700799</v>
      </c>
      <c r="AV11" s="14">
        <v>0.17007832285526001</v>
      </c>
      <c r="AW11" s="14"/>
      <c r="AX11" s="14">
        <v>0.35660003699936399</v>
      </c>
    </row>
    <row r="12" spans="2:50" x14ac:dyDescent="0.3">
      <c r="B12" s="15" t="s">
        <v>103</v>
      </c>
      <c r="C12" s="14">
        <v>0.20169285573609</v>
      </c>
      <c r="D12" s="14">
        <v>0.18441727959068999</v>
      </c>
      <c r="E12" s="14">
        <v>0.219678691425509</v>
      </c>
      <c r="F12" s="14"/>
      <c r="G12" s="14">
        <v>0.22579310862619001</v>
      </c>
      <c r="H12" s="14">
        <v>0.18885530373201301</v>
      </c>
      <c r="I12" s="14">
        <v>0.162013167241046</v>
      </c>
      <c r="J12" s="14">
        <v>0.17316667935389499</v>
      </c>
      <c r="K12" s="14">
        <v>0.20470903806747601</v>
      </c>
      <c r="L12" s="14">
        <v>0.248747372059897</v>
      </c>
      <c r="M12" s="14"/>
      <c r="N12" s="14">
        <v>0.19327910159152301</v>
      </c>
      <c r="O12" s="14">
        <v>0.189196839335322</v>
      </c>
      <c r="P12" s="14">
        <v>0.231890470861736</v>
      </c>
      <c r="Q12" s="14">
        <v>0.191839114569446</v>
      </c>
      <c r="R12" s="14"/>
      <c r="S12" s="14">
        <v>0.30691138782566402</v>
      </c>
      <c r="T12" s="14">
        <v>8.8933661832121702E-2</v>
      </c>
      <c r="U12" s="14">
        <v>0.21554322629337899</v>
      </c>
      <c r="V12" s="14"/>
      <c r="W12" s="14">
        <v>6.4487900711514903E-2</v>
      </c>
      <c r="X12" s="14">
        <v>0.34996888880764498</v>
      </c>
      <c r="Y12" s="14">
        <v>0.14995196004064201</v>
      </c>
      <c r="Z12" s="14"/>
      <c r="AA12" s="14">
        <v>9.7150566071955505E-2</v>
      </c>
      <c r="AB12" s="14">
        <v>0.11209247115394699</v>
      </c>
      <c r="AC12" s="14">
        <v>0.20676968739004301</v>
      </c>
      <c r="AD12" s="14">
        <v>0.221966241673826</v>
      </c>
      <c r="AE12" s="14">
        <v>0.19316364889703599</v>
      </c>
      <c r="AF12" s="14">
        <v>0.184173370042269</v>
      </c>
      <c r="AG12" s="14">
        <v>0.23670890892280599</v>
      </c>
      <c r="AH12" s="14">
        <v>0.219113018330681</v>
      </c>
      <c r="AI12" s="14">
        <v>0.28033398859953501</v>
      </c>
      <c r="AJ12" s="14">
        <v>0.32331821716049702</v>
      </c>
      <c r="AK12" s="14">
        <v>0.38831975931287999</v>
      </c>
      <c r="AL12" s="14">
        <v>0</v>
      </c>
      <c r="AM12" s="14"/>
      <c r="AN12" s="14">
        <v>0.20833974895170801</v>
      </c>
      <c r="AO12" s="14">
        <v>0.19894665546840601</v>
      </c>
      <c r="AP12" s="14"/>
      <c r="AQ12" s="14">
        <v>0.18768698165117101</v>
      </c>
      <c r="AR12" s="14">
        <v>0.20496268671662901</v>
      </c>
      <c r="AS12" s="14"/>
      <c r="AT12" s="14">
        <v>0.40957201107181801</v>
      </c>
      <c r="AU12" s="14">
        <v>0.201946568942549</v>
      </c>
      <c r="AV12" s="14">
        <v>9.1827519020815998E-2</v>
      </c>
      <c r="AW12" s="14"/>
      <c r="AX12" s="14">
        <v>6.4880042647809E-2</v>
      </c>
    </row>
    <row r="13" spans="2:50" x14ac:dyDescent="0.3">
      <c r="B13" s="15" t="s">
        <v>104</v>
      </c>
      <c r="C13" s="14">
        <v>0.105768032796398</v>
      </c>
      <c r="D13" s="14">
        <v>0.11664071713320399</v>
      </c>
      <c r="E13" s="14">
        <v>9.5040598298771095E-2</v>
      </c>
      <c r="F13" s="14"/>
      <c r="G13" s="14">
        <v>9.0355237045307804E-2</v>
      </c>
      <c r="H13" s="14">
        <v>0.107491669425877</v>
      </c>
      <c r="I13" s="14">
        <v>0.10562726908245</v>
      </c>
      <c r="J13" s="14">
        <v>0.109179498636662</v>
      </c>
      <c r="K13" s="14">
        <v>0.109592022895627</v>
      </c>
      <c r="L13" s="14">
        <v>0.107613775162539</v>
      </c>
      <c r="M13" s="14"/>
      <c r="N13" s="14">
        <v>0.10694197156764799</v>
      </c>
      <c r="O13" s="14">
        <v>0.10672365241634101</v>
      </c>
      <c r="P13" s="14">
        <v>0.111622158508408</v>
      </c>
      <c r="Q13" s="14">
        <v>0.10075710269858899</v>
      </c>
      <c r="R13" s="14"/>
      <c r="S13" s="14">
        <v>0.178461045554028</v>
      </c>
      <c r="T13" s="14">
        <v>3.0617092946682498E-2</v>
      </c>
      <c r="U13" s="14">
        <v>0.112129182344456</v>
      </c>
      <c r="V13" s="14"/>
      <c r="W13" s="14">
        <v>2.8018476750789501E-2</v>
      </c>
      <c r="X13" s="14">
        <v>0.19140382309284501</v>
      </c>
      <c r="Y13" s="14">
        <v>8.14000420721252E-2</v>
      </c>
      <c r="Z13" s="14"/>
      <c r="AA13" s="14">
        <v>0.12588515030230699</v>
      </c>
      <c r="AB13" s="14">
        <v>6.0855443629319203E-2</v>
      </c>
      <c r="AC13" s="14">
        <v>0.101160285179079</v>
      </c>
      <c r="AD13" s="14">
        <v>0.110341610205756</v>
      </c>
      <c r="AE13" s="14">
        <v>0.110035563198635</v>
      </c>
      <c r="AF13" s="14">
        <v>8.3499248440632307E-2</v>
      </c>
      <c r="AG13" s="14">
        <v>9.9938969156612906E-2</v>
      </c>
      <c r="AH13" s="14">
        <v>0.145016110683897</v>
      </c>
      <c r="AI13" s="14">
        <v>0.19751355096211901</v>
      </c>
      <c r="AJ13" s="14">
        <v>0.17182120114687899</v>
      </c>
      <c r="AK13" s="14">
        <v>0.20919829799752199</v>
      </c>
      <c r="AL13" s="14">
        <v>0.263943654407992</v>
      </c>
      <c r="AM13" s="14"/>
      <c r="AN13" s="14">
        <v>0.101073471642235</v>
      </c>
      <c r="AO13" s="14">
        <v>0.107707616400348</v>
      </c>
      <c r="AP13" s="14"/>
      <c r="AQ13" s="14">
        <v>8.6440363599693107E-2</v>
      </c>
      <c r="AR13" s="14">
        <v>0.11028029751745801</v>
      </c>
      <c r="AS13" s="14"/>
      <c r="AT13" s="14">
        <v>0.25891223155399801</v>
      </c>
      <c r="AU13" s="14">
        <v>9.0729861722965002E-2</v>
      </c>
      <c r="AV13" s="14">
        <v>3.6861388925363302E-2</v>
      </c>
      <c r="AW13" s="14"/>
      <c r="AX13" s="14">
        <v>3.1456343774848301E-2</v>
      </c>
    </row>
    <row r="14" spans="2:50" x14ac:dyDescent="0.3">
      <c r="B14" s="15" t="s">
        <v>105</v>
      </c>
      <c r="C14" s="14">
        <v>7.4954973784577897E-2</v>
      </c>
      <c r="D14" s="14">
        <v>3.4590884345330399E-2</v>
      </c>
      <c r="E14" s="14">
        <v>0.11211444709945401</v>
      </c>
      <c r="F14" s="14"/>
      <c r="G14" s="14">
        <v>8.4751480168576407E-2</v>
      </c>
      <c r="H14" s="14">
        <v>8.3770934367612501E-2</v>
      </c>
      <c r="I14" s="14">
        <v>5.8293019193837101E-2</v>
      </c>
      <c r="J14" s="14">
        <v>8.9135925808169605E-2</v>
      </c>
      <c r="K14" s="14">
        <v>8.4469197725444894E-2</v>
      </c>
      <c r="L14" s="14">
        <v>5.6612863668626598E-2</v>
      </c>
      <c r="M14" s="14"/>
      <c r="N14" s="14">
        <v>7.8663832255819396E-2</v>
      </c>
      <c r="O14" s="14">
        <v>5.8967433961230997E-2</v>
      </c>
      <c r="P14" s="14">
        <v>6.6463186096809804E-2</v>
      </c>
      <c r="Q14" s="14">
        <v>8.7416976109236502E-2</v>
      </c>
      <c r="R14" s="14"/>
      <c r="S14" s="14">
        <v>5.2553186597974602E-2</v>
      </c>
      <c r="T14" s="14">
        <v>4.7062904474301101E-2</v>
      </c>
      <c r="U14" s="14">
        <v>8.05053451265898E-2</v>
      </c>
      <c r="V14" s="14"/>
      <c r="W14" s="14">
        <v>3.3326030630657998E-2</v>
      </c>
      <c r="X14" s="14">
        <v>4.5908201813871702E-2</v>
      </c>
      <c r="Y14" s="14">
        <v>0.19730537651746</v>
      </c>
      <c r="Z14" s="14"/>
      <c r="AA14" s="14">
        <v>0.28989334292667801</v>
      </c>
      <c r="AB14" s="14">
        <v>0.17766156620768001</v>
      </c>
      <c r="AC14" s="14">
        <v>0.111427919628412</v>
      </c>
      <c r="AD14" s="14">
        <v>7.5104134149447901E-2</v>
      </c>
      <c r="AE14" s="14">
        <v>4.5425033180202003E-2</v>
      </c>
      <c r="AF14" s="14">
        <v>3.7786391454599701E-2</v>
      </c>
      <c r="AG14" s="14">
        <v>3.9726399315939097E-2</v>
      </c>
      <c r="AH14" s="14">
        <v>0</v>
      </c>
      <c r="AI14" s="14">
        <v>5.28049500947744E-2</v>
      </c>
      <c r="AJ14" s="14">
        <v>0</v>
      </c>
      <c r="AK14" s="14">
        <v>9.69114450701897E-2</v>
      </c>
      <c r="AL14" s="14">
        <v>0</v>
      </c>
      <c r="AM14" s="14"/>
      <c r="AN14" s="14">
        <v>6.1288189921252803E-2</v>
      </c>
      <c r="AO14" s="14">
        <v>8.0601480248026505E-2</v>
      </c>
      <c r="AP14" s="14"/>
      <c r="AQ14" s="14">
        <v>5.96811515953709E-2</v>
      </c>
      <c r="AR14" s="14">
        <v>7.8520821705436603E-2</v>
      </c>
      <c r="AS14" s="14"/>
      <c r="AT14" s="14">
        <v>4.6466247735509697E-2</v>
      </c>
      <c r="AU14" s="14">
        <v>6.66456936375526E-2</v>
      </c>
      <c r="AV14" s="14">
        <v>3.4170129897877398E-2</v>
      </c>
      <c r="AW14" s="14"/>
      <c r="AX14" s="14">
        <v>4.9709438038934503E-2</v>
      </c>
    </row>
    <row r="15" spans="2:50" x14ac:dyDescent="0.3">
      <c r="B15" s="15" t="s">
        <v>106</v>
      </c>
      <c r="C15" s="21">
        <v>0.39296289673210499</v>
      </c>
      <c r="D15" s="21">
        <v>0.44967831969126698</v>
      </c>
      <c r="E15" s="21">
        <v>0.34039387441061503</v>
      </c>
      <c r="F15" s="21"/>
      <c r="G15" s="21">
        <v>0.29670694562991001</v>
      </c>
      <c r="H15" s="21">
        <v>0.43178185670896202</v>
      </c>
      <c r="I15" s="21">
        <v>0.40669025800268199</v>
      </c>
      <c r="J15" s="21">
        <v>0.39602786257664302</v>
      </c>
      <c r="K15" s="21">
        <v>0.41031142201086401</v>
      </c>
      <c r="L15" s="21">
        <v>0.38834551379511001</v>
      </c>
      <c r="M15" s="21"/>
      <c r="N15" s="21">
        <v>0.37049488615829501</v>
      </c>
      <c r="O15" s="21">
        <v>0.41345301758617198</v>
      </c>
      <c r="P15" s="21">
        <v>0.36366919753042698</v>
      </c>
      <c r="Q15" s="21">
        <v>0.41243180381029199</v>
      </c>
      <c r="R15" s="21"/>
      <c r="S15" s="21">
        <v>0.23421644556972199</v>
      </c>
      <c r="T15" s="21">
        <v>0.64961651297777201</v>
      </c>
      <c r="U15" s="21">
        <v>0.31475368663865699</v>
      </c>
      <c r="V15" s="21"/>
      <c r="W15" s="21">
        <v>0.69293668617493098</v>
      </c>
      <c r="X15" s="21">
        <v>0.19653508070334799</v>
      </c>
      <c r="Y15" s="21">
        <v>0.24799051663729099</v>
      </c>
      <c r="Z15" s="21"/>
      <c r="AA15" s="21">
        <v>0.27014950675383698</v>
      </c>
      <c r="AB15" s="21">
        <v>0.31308274626176502</v>
      </c>
      <c r="AC15" s="21">
        <v>0.32482139266535098</v>
      </c>
      <c r="AD15" s="21">
        <v>0.37468796078392302</v>
      </c>
      <c r="AE15" s="21">
        <v>0.44249637337112802</v>
      </c>
      <c r="AF15" s="21">
        <v>0.46284736642874502</v>
      </c>
      <c r="AG15" s="21">
        <v>0.42286840878984699</v>
      </c>
      <c r="AH15" s="21">
        <v>0.47744463362595502</v>
      </c>
      <c r="AI15" s="21">
        <v>0.36898176362009999</v>
      </c>
      <c r="AJ15" s="21">
        <v>0.27343204633773999</v>
      </c>
      <c r="AK15" s="21">
        <v>0.22369301003830999</v>
      </c>
      <c r="AL15" s="21">
        <v>0.246711368245253</v>
      </c>
      <c r="AM15" s="21"/>
      <c r="AN15" s="21">
        <v>0.42712163685818899</v>
      </c>
      <c r="AO15" s="21">
        <v>0.37885002651815702</v>
      </c>
      <c r="AP15" s="21"/>
      <c r="AQ15" s="21">
        <v>0.381438048781574</v>
      </c>
      <c r="AR15" s="21">
        <v>0.39565350387637699</v>
      </c>
      <c r="AS15" s="21"/>
      <c r="AT15" s="21">
        <v>0.123826135425748</v>
      </c>
      <c r="AU15" s="21">
        <v>0.30603605968992598</v>
      </c>
      <c r="AV15" s="21">
        <v>0.66706263930068299</v>
      </c>
      <c r="AW15" s="21"/>
      <c r="AX15" s="21">
        <v>0.49735413853904398</v>
      </c>
    </row>
    <row r="16" spans="2:50" x14ac:dyDescent="0.3">
      <c r="B16" s="15" t="s">
        <v>107</v>
      </c>
      <c r="C16" s="21">
        <v>0.30746088853248799</v>
      </c>
      <c r="D16" s="21">
        <v>0.30105799672389399</v>
      </c>
      <c r="E16" s="21">
        <v>0.31471928972427998</v>
      </c>
      <c r="F16" s="21"/>
      <c r="G16" s="21">
        <v>0.31614834567149802</v>
      </c>
      <c r="H16" s="21">
        <v>0.29634697315788999</v>
      </c>
      <c r="I16" s="21">
        <v>0.26764043632349499</v>
      </c>
      <c r="J16" s="21">
        <v>0.282346177990557</v>
      </c>
      <c r="K16" s="21">
        <v>0.31430106096310201</v>
      </c>
      <c r="L16" s="21">
        <v>0.356361147222435</v>
      </c>
      <c r="M16" s="21"/>
      <c r="N16" s="21">
        <v>0.30022107315917101</v>
      </c>
      <c r="O16" s="21">
        <v>0.29592049175166302</v>
      </c>
      <c r="P16" s="21">
        <v>0.34351262937014398</v>
      </c>
      <c r="Q16" s="21">
        <v>0.29259621726803497</v>
      </c>
      <c r="R16" s="21"/>
      <c r="S16" s="21">
        <v>0.48537243337969199</v>
      </c>
      <c r="T16" s="21">
        <v>0.119550754778804</v>
      </c>
      <c r="U16" s="21">
        <v>0.32767240863783598</v>
      </c>
      <c r="V16" s="21"/>
      <c r="W16" s="21">
        <v>9.2506377462304404E-2</v>
      </c>
      <c r="X16" s="21">
        <v>0.54137271190048997</v>
      </c>
      <c r="Y16" s="21">
        <v>0.23135200211276699</v>
      </c>
      <c r="Z16" s="21"/>
      <c r="AA16" s="21">
        <v>0.22303571637426201</v>
      </c>
      <c r="AB16" s="21">
        <v>0.17294791478326699</v>
      </c>
      <c r="AC16" s="21">
        <v>0.30792997256912202</v>
      </c>
      <c r="AD16" s="21">
        <v>0.332307851879583</v>
      </c>
      <c r="AE16" s="21">
        <v>0.30319921209567102</v>
      </c>
      <c r="AF16" s="21">
        <v>0.26767261848290103</v>
      </c>
      <c r="AG16" s="21">
        <v>0.33664787807941898</v>
      </c>
      <c r="AH16" s="21">
        <v>0.364129129014577</v>
      </c>
      <c r="AI16" s="21">
        <v>0.47784753956165399</v>
      </c>
      <c r="AJ16" s="21">
        <v>0.49513941830737601</v>
      </c>
      <c r="AK16" s="21">
        <v>0.59751805731040197</v>
      </c>
      <c r="AL16" s="21">
        <v>0.263943654407992</v>
      </c>
      <c r="AM16" s="21"/>
      <c r="AN16" s="21">
        <v>0.30941322059394299</v>
      </c>
      <c r="AO16" s="21">
        <v>0.30665427186875399</v>
      </c>
      <c r="AP16" s="21"/>
      <c r="AQ16" s="21">
        <v>0.27412734525086402</v>
      </c>
      <c r="AR16" s="21">
        <v>0.31524298423408798</v>
      </c>
      <c r="AS16" s="21"/>
      <c r="AT16" s="21">
        <v>0.66848424262581596</v>
      </c>
      <c r="AU16" s="21">
        <v>0.29267643066551402</v>
      </c>
      <c r="AV16" s="21">
        <v>0.12868890794617899</v>
      </c>
      <c r="AW16" s="21"/>
      <c r="AX16" s="21">
        <v>9.6336386422657294E-2</v>
      </c>
    </row>
    <row r="17" spans="2:50" x14ac:dyDescent="0.3">
      <c r="B17" s="15" t="s">
        <v>108</v>
      </c>
      <c r="C17" s="22">
        <v>8.5502008199617605E-2</v>
      </c>
      <c r="D17" s="22">
        <v>0.14862032296737299</v>
      </c>
      <c r="E17" s="22">
        <v>2.5674584686334601E-2</v>
      </c>
      <c r="F17" s="22"/>
      <c r="G17" s="22">
        <v>-1.94414000415877E-2</v>
      </c>
      <c r="H17" s="22">
        <v>0.135434883551072</v>
      </c>
      <c r="I17" s="22">
        <v>0.139049821679187</v>
      </c>
      <c r="J17" s="22">
        <v>0.113681684586086</v>
      </c>
      <c r="K17" s="22">
        <v>9.6010361047762102E-2</v>
      </c>
      <c r="L17" s="22">
        <v>3.1984366572674602E-2</v>
      </c>
      <c r="M17" s="22"/>
      <c r="N17" s="22">
        <v>7.0273812999123497E-2</v>
      </c>
      <c r="O17" s="22">
        <v>0.117532525834509</v>
      </c>
      <c r="P17" s="22">
        <v>2.0156568160282402E-2</v>
      </c>
      <c r="Q17" s="22">
        <v>0.119835586542257</v>
      </c>
      <c r="R17" s="22"/>
      <c r="S17" s="22">
        <v>-0.25115598780997</v>
      </c>
      <c r="T17" s="22">
        <v>0.53006575819896795</v>
      </c>
      <c r="U17" s="22">
        <v>-1.29187219991789E-2</v>
      </c>
      <c r="V17" s="22"/>
      <c r="W17" s="22">
        <v>0.60043030871262704</v>
      </c>
      <c r="X17" s="22">
        <v>-0.344837631197142</v>
      </c>
      <c r="Y17" s="22">
        <v>1.66385145245244E-2</v>
      </c>
      <c r="Z17" s="22"/>
      <c r="AA17" s="22">
        <v>4.7113790379574798E-2</v>
      </c>
      <c r="AB17" s="22">
        <v>0.14013483147849901</v>
      </c>
      <c r="AC17" s="22">
        <v>1.68914200962293E-2</v>
      </c>
      <c r="AD17" s="22">
        <v>4.2380108904340401E-2</v>
      </c>
      <c r="AE17" s="22">
        <v>0.13929716127545699</v>
      </c>
      <c r="AF17" s="22">
        <v>0.195174747945844</v>
      </c>
      <c r="AG17" s="22">
        <v>8.6220530710427706E-2</v>
      </c>
      <c r="AH17" s="22">
        <v>0.113315504611377</v>
      </c>
      <c r="AI17" s="22">
        <v>-0.108865775941553</v>
      </c>
      <c r="AJ17" s="22">
        <v>-0.221707371969635</v>
      </c>
      <c r="AK17" s="22">
        <v>-0.37382504727209198</v>
      </c>
      <c r="AL17" s="22">
        <v>-1.7232286162738801E-2</v>
      </c>
      <c r="AM17" s="22"/>
      <c r="AN17" s="22">
        <v>0.117708416264246</v>
      </c>
      <c r="AO17" s="22">
        <v>7.2195754649402796E-2</v>
      </c>
      <c r="AP17" s="22"/>
      <c r="AQ17" s="22">
        <v>0.10731070353071</v>
      </c>
      <c r="AR17" s="22">
        <v>8.0410519642289097E-2</v>
      </c>
      <c r="AS17" s="22"/>
      <c r="AT17" s="22">
        <v>-0.54465810720006802</v>
      </c>
      <c r="AU17" s="22">
        <v>1.33596290244118E-2</v>
      </c>
      <c r="AV17" s="22">
        <v>0.53837373135450395</v>
      </c>
      <c r="AW17" s="22"/>
      <c r="AX17" s="22">
        <v>0.40101775211638702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0.143275621078331</v>
      </c>
      <c r="D9" s="14">
        <v>0.17980601481540301</v>
      </c>
      <c r="E9" s="14">
        <v>0.106448084172514</v>
      </c>
      <c r="F9" s="14"/>
      <c r="G9" s="14">
        <v>0.126569116892565</v>
      </c>
      <c r="H9" s="14">
        <v>0.20084972394039</v>
      </c>
      <c r="I9" s="14">
        <v>0.148643051692572</v>
      </c>
      <c r="J9" s="14">
        <v>0.14118260143478101</v>
      </c>
      <c r="K9" s="14">
        <v>0.121523478905432</v>
      </c>
      <c r="L9" s="14">
        <v>0.118457347851967</v>
      </c>
      <c r="M9" s="14"/>
      <c r="N9" s="14">
        <v>0.13931234602627601</v>
      </c>
      <c r="O9" s="14">
        <v>0.14150742175865799</v>
      </c>
      <c r="P9" s="14">
        <v>0.14788425529297899</v>
      </c>
      <c r="Q9" s="14">
        <v>0.142952461896418</v>
      </c>
      <c r="R9" s="14"/>
      <c r="S9" s="14">
        <v>0.109913987551035</v>
      </c>
      <c r="T9" s="14">
        <v>0.19963845305227401</v>
      </c>
      <c r="U9" s="14">
        <v>0.12609775593860401</v>
      </c>
      <c r="V9" s="14"/>
      <c r="W9" s="14">
        <v>0.226430495840233</v>
      </c>
      <c r="X9" s="14">
        <v>9.9937019739124597E-2</v>
      </c>
      <c r="Y9" s="14">
        <v>7.0921232734873496E-2</v>
      </c>
      <c r="Z9" s="14"/>
      <c r="AA9" s="14">
        <v>0.10665005559842999</v>
      </c>
      <c r="AB9" s="14">
        <v>0.137397996689543</v>
      </c>
      <c r="AC9" s="14">
        <v>7.7934373109770305E-2</v>
      </c>
      <c r="AD9" s="14">
        <v>0.115635721487587</v>
      </c>
      <c r="AE9" s="14">
        <v>0.14320466185477199</v>
      </c>
      <c r="AF9" s="14">
        <v>0.220577461042367</v>
      </c>
      <c r="AG9" s="14">
        <v>0.183499955400622</v>
      </c>
      <c r="AH9" s="14">
        <v>0.159609546809902</v>
      </c>
      <c r="AI9" s="14">
        <v>0.137085299021413</v>
      </c>
      <c r="AJ9" s="14">
        <v>8.5508302374084605E-2</v>
      </c>
      <c r="AK9" s="14">
        <v>0</v>
      </c>
      <c r="AL9" s="14">
        <v>0.123594474648633</v>
      </c>
      <c r="AM9" s="14"/>
      <c r="AN9" s="14">
        <v>0.156726315567281</v>
      </c>
      <c r="AO9" s="14">
        <v>0.13771839312117201</v>
      </c>
      <c r="AP9" s="14"/>
      <c r="AQ9" s="14">
        <v>0.130807092427313</v>
      </c>
      <c r="AR9" s="14">
        <v>0.14618654124066099</v>
      </c>
      <c r="AS9" s="14"/>
      <c r="AT9" s="14">
        <v>9.3784045205281705E-2</v>
      </c>
      <c r="AU9" s="14">
        <v>9.7657203475649101E-2</v>
      </c>
      <c r="AV9" s="14">
        <v>0.22344926501342199</v>
      </c>
      <c r="AW9" s="14"/>
      <c r="AX9" s="14">
        <v>0.18997202586279399</v>
      </c>
    </row>
    <row r="10" spans="2:50" x14ac:dyDescent="0.3">
      <c r="B10" s="15" t="s">
        <v>101</v>
      </c>
      <c r="C10" s="14">
        <v>0.29271720504773002</v>
      </c>
      <c r="D10" s="14">
        <v>0.32610814953435802</v>
      </c>
      <c r="E10" s="14">
        <v>0.26235830411330802</v>
      </c>
      <c r="F10" s="14"/>
      <c r="G10" s="14">
        <v>0.225966825735641</v>
      </c>
      <c r="H10" s="14">
        <v>0.29956150088752298</v>
      </c>
      <c r="I10" s="14">
        <v>0.32789641614262199</v>
      </c>
      <c r="J10" s="14">
        <v>0.31172490860084601</v>
      </c>
      <c r="K10" s="14">
        <v>0.30453199437150902</v>
      </c>
      <c r="L10" s="14">
        <v>0.27408746389190303</v>
      </c>
      <c r="M10" s="14"/>
      <c r="N10" s="14">
        <v>0.27423557324209302</v>
      </c>
      <c r="O10" s="14">
        <v>0.28459347424640402</v>
      </c>
      <c r="P10" s="14">
        <v>0.31982187546062302</v>
      </c>
      <c r="Q10" s="14">
        <v>0.28735263377000803</v>
      </c>
      <c r="R10" s="14"/>
      <c r="S10" s="14">
        <v>0.27002550782415302</v>
      </c>
      <c r="T10" s="14">
        <v>0.36606869886450999</v>
      </c>
      <c r="U10" s="14">
        <v>0.25251758922978501</v>
      </c>
      <c r="V10" s="14"/>
      <c r="W10" s="14">
        <v>0.36177410360468898</v>
      </c>
      <c r="X10" s="14">
        <v>0.252019204787027</v>
      </c>
      <c r="Y10" s="14">
        <v>0.25953572187046298</v>
      </c>
      <c r="Z10" s="14"/>
      <c r="AA10" s="14">
        <v>0.17143945011843501</v>
      </c>
      <c r="AB10" s="14">
        <v>0.23663087755745099</v>
      </c>
      <c r="AC10" s="14">
        <v>0.263750812751743</v>
      </c>
      <c r="AD10" s="14">
        <v>0.267568458657506</v>
      </c>
      <c r="AE10" s="14">
        <v>0.32967365393507297</v>
      </c>
      <c r="AF10" s="14">
        <v>0.29770972478132302</v>
      </c>
      <c r="AG10" s="14">
        <v>0.36786684905592498</v>
      </c>
      <c r="AH10" s="14">
        <v>0.323439893991678</v>
      </c>
      <c r="AI10" s="14">
        <v>0.27239199958413501</v>
      </c>
      <c r="AJ10" s="14">
        <v>0.264609536424744</v>
      </c>
      <c r="AK10" s="14">
        <v>0.22369301003830999</v>
      </c>
      <c r="AL10" s="14">
        <v>0.246711368245253</v>
      </c>
      <c r="AM10" s="14"/>
      <c r="AN10" s="14">
        <v>0.32553121403735802</v>
      </c>
      <c r="AO10" s="14">
        <v>0.27915991785386401</v>
      </c>
      <c r="AP10" s="14"/>
      <c r="AQ10" s="14">
        <v>0.29205145584555697</v>
      </c>
      <c r="AR10" s="14">
        <v>0.29287263178891998</v>
      </c>
      <c r="AS10" s="14"/>
      <c r="AT10" s="14">
        <v>0.211686731337698</v>
      </c>
      <c r="AU10" s="14">
        <v>0.29645811908838798</v>
      </c>
      <c r="AV10" s="14">
        <v>0.36898613730899499</v>
      </c>
      <c r="AW10" s="14"/>
      <c r="AX10" s="14">
        <v>0.36827092726013599</v>
      </c>
    </row>
    <row r="11" spans="2:50" x14ac:dyDescent="0.3">
      <c r="B11" s="15" t="s">
        <v>102</v>
      </c>
      <c r="C11" s="14">
        <v>0.24034704043347099</v>
      </c>
      <c r="D11" s="14">
        <v>0.20956079170002201</v>
      </c>
      <c r="E11" s="14">
        <v>0.27145297712158001</v>
      </c>
      <c r="F11" s="14"/>
      <c r="G11" s="14">
        <v>0.29729060838129201</v>
      </c>
      <c r="H11" s="14">
        <v>0.210137454870893</v>
      </c>
      <c r="I11" s="14">
        <v>0.21257343378465901</v>
      </c>
      <c r="J11" s="14">
        <v>0.24679685564496401</v>
      </c>
      <c r="K11" s="14">
        <v>0.22647317996732799</v>
      </c>
      <c r="L11" s="14">
        <v>0.26097842470843002</v>
      </c>
      <c r="M11" s="14"/>
      <c r="N11" s="14">
        <v>0.242565678353409</v>
      </c>
      <c r="O11" s="14">
        <v>0.23749035912260799</v>
      </c>
      <c r="P11" s="14">
        <v>0.245390172969808</v>
      </c>
      <c r="Q11" s="14">
        <v>0.23741243470746901</v>
      </c>
      <c r="R11" s="14"/>
      <c r="S11" s="14">
        <v>0.23392752438923201</v>
      </c>
      <c r="T11" s="14">
        <v>0.22130804262530601</v>
      </c>
      <c r="U11" s="14">
        <v>0.28067936204920901</v>
      </c>
      <c r="V11" s="14"/>
      <c r="W11" s="14">
        <v>0.21141934444815599</v>
      </c>
      <c r="X11" s="14">
        <v>0.23198564026239299</v>
      </c>
      <c r="Y11" s="14">
        <v>0.32148091866810302</v>
      </c>
      <c r="Z11" s="14"/>
      <c r="AA11" s="14">
        <v>0.21651410032788301</v>
      </c>
      <c r="AB11" s="14">
        <v>0.26488264340169099</v>
      </c>
      <c r="AC11" s="14">
        <v>0.29241643913521098</v>
      </c>
      <c r="AD11" s="14">
        <v>0.26793947129925</v>
      </c>
      <c r="AE11" s="14">
        <v>0.24431914638461699</v>
      </c>
      <c r="AF11" s="14">
        <v>0.22607947807877901</v>
      </c>
      <c r="AG11" s="14">
        <v>0.17185399621546099</v>
      </c>
      <c r="AH11" s="14">
        <v>0.18552423264249901</v>
      </c>
      <c r="AI11" s="14">
        <v>0.275445010268146</v>
      </c>
      <c r="AJ11" s="14">
        <v>0.269183290759413</v>
      </c>
      <c r="AK11" s="14">
        <v>0.402296691662624</v>
      </c>
      <c r="AL11" s="14">
        <v>0.24942570470377701</v>
      </c>
      <c r="AM11" s="14"/>
      <c r="AN11" s="14">
        <v>0.215999624885821</v>
      </c>
      <c r="AO11" s="14">
        <v>0.25040630826362997</v>
      </c>
      <c r="AP11" s="14"/>
      <c r="AQ11" s="14">
        <v>0.24338818231937601</v>
      </c>
      <c r="AR11" s="14">
        <v>0.23963705118935399</v>
      </c>
      <c r="AS11" s="14"/>
      <c r="AT11" s="14">
        <v>0.20753547293234401</v>
      </c>
      <c r="AU11" s="14">
        <v>0.30438131915290201</v>
      </c>
      <c r="AV11" s="14">
        <v>0.19899346522962999</v>
      </c>
      <c r="AW11" s="14"/>
      <c r="AX11" s="14">
        <v>0.26090430828861699</v>
      </c>
    </row>
    <row r="12" spans="2:50" x14ac:dyDescent="0.3">
      <c r="B12" s="15" t="s">
        <v>103</v>
      </c>
      <c r="C12" s="14">
        <v>0.17828881775257499</v>
      </c>
      <c r="D12" s="14">
        <v>0.16387869781770401</v>
      </c>
      <c r="E12" s="14">
        <v>0.19109326747469799</v>
      </c>
      <c r="F12" s="14"/>
      <c r="G12" s="14">
        <v>0.20073177523230901</v>
      </c>
      <c r="H12" s="14">
        <v>0.152535519133217</v>
      </c>
      <c r="I12" s="14">
        <v>0.17248419124645301</v>
      </c>
      <c r="J12" s="14">
        <v>0.151077354434664</v>
      </c>
      <c r="K12" s="14">
        <v>0.184249647391589</v>
      </c>
      <c r="L12" s="14">
        <v>0.20775012997064499</v>
      </c>
      <c r="M12" s="14"/>
      <c r="N12" s="14">
        <v>0.20520554860968501</v>
      </c>
      <c r="O12" s="14">
        <v>0.199269923514618</v>
      </c>
      <c r="P12" s="14">
        <v>0.15210409488936699</v>
      </c>
      <c r="Q12" s="14">
        <v>0.17227940136991099</v>
      </c>
      <c r="R12" s="14"/>
      <c r="S12" s="14">
        <v>0.23456578131726699</v>
      </c>
      <c r="T12" s="14">
        <v>0.11470091962777799</v>
      </c>
      <c r="U12" s="14">
        <v>0.19167670999994199</v>
      </c>
      <c r="V12" s="14"/>
      <c r="W12" s="14">
        <v>0.11109643221014701</v>
      </c>
      <c r="X12" s="14">
        <v>0.26147982401980602</v>
      </c>
      <c r="Y12" s="14">
        <v>0.13804966891725201</v>
      </c>
      <c r="Z12" s="14"/>
      <c r="AA12" s="14">
        <v>9.3719561432605805E-2</v>
      </c>
      <c r="AB12" s="14">
        <v>0.120578361060172</v>
      </c>
      <c r="AC12" s="14">
        <v>0.20164160554285199</v>
      </c>
      <c r="AD12" s="14">
        <v>0.19205313536486401</v>
      </c>
      <c r="AE12" s="14">
        <v>0.176785137830727</v>
      </c>
      <c r="AF12" s="14">
        <v>0.167377663618444</v>
      </c>
      <c r="AG12" s="14">
        <v>0.17771188712487901</v>
      </c>
      <c r="AH12" s="14">
        <v>0.23627206755246399</v>
      </c>
      <c r="AI12" s="14">
        <v>0.16672897359106101</v>
      </c>
      <c r="AJ12" s="14">
        <v>0.29313207032002597</v>
      </c>
      <c r="AK12" s="14">
        <v>0.153709082001136</v>
      </c>
      <c r="AL12" s="14">
        <v>0.116324797994345</v>
      </c>
      <c r="AM12" s="14"/>
      <c r="AN12" s="14">
        <v>0.15803897508791601</v>
      </c>
      <c r="AO12" s="14">
        <v>0.18665515094649099</v>
      </c>
      <c r="AP12" s="14"/>
      <c r="AQ12" s="14">
        <v>0.20058056568415</v>
      </c>
      <c r="AR12" s="14">
        <v>0.17308455505857201</v>
      </c>
      <c r="AS12" s="14"/>
      <c r="AT12" s="14">
        <v>0.300203424594992</v>
      </c>
      <c r="AU12" s="14">
        <v>0.17262079826342799</v>
      </c>
      <c r="AV12" s="14">
        <v>0.118846639616039</v>
      </c>
      <c r="AW12" s="14"/>
      <c r="AX12" s="14">
        <v>0.119171448576134</v>
      </c>
    </row>
    <row r="13" spans="2:50" x14ac:dyDescent="0.3">
      <c r="B13" s="15" t="s">
        <v>104</v>
      </c>
      <c r="C13" s="14">
        <v>7.3001148496699003E-2</v>
      </c>
      <c r="D13" s="14">
        <v>7.8857287911018897E-2</v>
      </c>
      <c r="E13" s="14">
        <v>6.8027353117963096E-2</v>
      </c>
      <c r="F13" s="14"/>
      <c r="G13" s="14">
        <v>6.3797377742279296E-2</v>
      </c>
      <c r="H13" s="14">
        <v>7.5435094824899407E-2</v>
      </c>
      <c r="I13" s="14">
        <v>6.5213027542986093E-2</v>
      </c>
      <c r="J13" s="14">
        <v>5.3975809296793298E-2</v>
      </c>
      <c r="K13" s="14">
        <v>9.0116806365256305E-2</v>
      </c>
      <c r="L13" s="14">
        <v>8.3199642080655001E-2</v>
      </c>
      <c r="M13" s="14"/>
      <c r="N13" s="14">
        <v>6.6081393520868101E-2</v>
      </c>
      <c r="O13" s="14">
        <v>6.8465992981819601E-2</v>
      </c>
      <c r="P13" s="14">
        <v>7.4964129110730304E-2</v>
      </c>
      <c r="Q13" s="14">
        <v>7.7313859782006805E-2</v>
      </c>
      <c r="R13" s="14"/>
      <c r="S13" s="14">
        <v>0.10383947515985301</v>
      </c>
      <c r="T13" s="14">
        <v>4.3508459106919202E-2</v>
      </c>
      <c r="U13" s="14">
        <v>7.2165637443673603E-2</v>
      </c>
      <c r="V13" s="14"/>
      <c r="W13" s="14">
        <v>4.3007009520542497E-2</v>
      </c>
      <c r="X13" s="14">
        <v>0.114970098265406</v>
      </c>
      <c r="Y13" s="14">
        <v>5.0603483983256398E-2</v>
      </c>
      <c r="Z13" s="14"/>
      <c r="AA13" s="14">
        <v>9.2600940366364098E-2</v>
      </c>
      <c r="AB13" s="14">
        <v>5.2567503939723599E-2</v>
      </c>
      <c r="AC13" s="14">
        <v>9.5623262239069404E-2</v>
      </c>
      <c r="AD13" s="14">
        <v>7.3789282135272194E-2</v>
      </c>
      <c r="AE13" s="14">
        <v>7.62279754103697E-2</v>
      </c>
      <c r="AF13" s="14">
        <v>5.6424509460726503E-2</v>
      </c>
      <c r="AG13" s="14">
        <v>7.1324523056410405E-2</v>
      </c>
      <c r="AH13" s="14">
        <v>8.6128284170307295E-2</v>
      </c>
      <c r="AI13" s="14">
        <v>8.2191795021097303E-2</v>
      </c>
      <c r="AJ13" s="14">
        <v>7.07148966065866E-2</v>
      </c>
      <c r="AK13" s="14">
        <v>0.12338977122774</v>
      </c>
      <c r="AL13" s="14">
        <v>0.263943654407992</v>
      </c>
      <c r="AM13" s="14"/>
      <c r="AN13" s="14">
        <v>7.5948004903031899E-2</v>
      </c>
      <c r="AO13" s="14">
        <v>7.1783638663250604E-2</v>
      </c>
      <c r="AP13" s="14"/>
      <c r="AQ13" s="14">
        <v>5.3204448026064902E-2</v>
      </c>
      <c r="AR13" s="14">
        <v>7.7622913915898206E-2</v>
      </c>
      <c r="AS13" s="14"/>
      <c r="AT13" s="14">
        <v>0.14465639833551699</v>
      </c>
      <c r="AU13" s="14">
        <v>6.3322530424869003E-2</v>
      </c>
      <c r="AV13" s="14">
        <v>4.6318024305745997E-2</v>
      </c>
      <c r="AW13" s="14"/>
      <c r="AX13" s="14">
        <v>3.3408526810333697E-2</v>
      </c>
    </row>
    <row r="14" spans="2:50" x14ac:dyDescent="0.3">
      <c r="B14" s="15" t="s">
        <v>105</v>
      </c>
      <c r="C14" s="14">
        <v>7.2370167191193796E-2</v>
      </c>
      <c r="D14" s="14">
        <v>4.1789058221494799E-2</v>
      </c>
      <c r="E14" s="14">
        <v>0.100620013999936</v>
      </c>
      <c r="F14" s="14"/>
      <c r="G14" s="14">
        <v>8.5644296015913501E-2</v>
      </c>
      <c r="H14" s="14">
        <v>6.1480706343076903E-2</v>
      </c>
      <c r="I14" s="14">
        <v>7.3189879590707704E-2</v>
      </c>
      <c r="J14" s="14">
        <v>9.5242470587951905E-2</v>
      </c>
      <c r="K14" s="14">
        <v>7.3104892998885604E-2</v>
      </c>
      <c r="L14" s="14">
        <v>5.55269914963996E-2</v>
      </c>
      <c r="M14" s="14"/>
      <c r="N14" s="14">
        <v>7.2599460247669195E-2</v>
      </c>
      <c r="O14" s="14">
        <v>6.8672828375892794E-2</v>
      </c>
      <c r="P14" s="14">
        <v>5.9835472276493003E-2</v>
      </c>
      <c r="Q14" s="14">
        <v>8.2689208474186898E-2</v>
      </c>
      <c r="R14" s="14"/>
      <c r="S14" s="14">
        <v>4.7727723758460502E-2</v>
      </c>
      <c r="T14" s="14">
        <v>5.4775426723213602E-2</v>
      </c>
      <c r="U14" s="14">
        <v>7.6862945338787098E-2</v>
      </c>
      <c r="V14" s="14"/>
      <c r="W14" s="14">
        <v>4.6272614376231903E-2</v>
      </c>
      <c r="X14" s="14">
        <v>3.9608212926244203E-2</v>
      </c>
      <c r="Y14" s="14">
        <v>0.15940897382605199</v>
      </c>
      <c r="Z14" s="14"/>
      <c r="AA14" s="14">
        <v>0.31907589215628102</v>
      </c>
      <c r="AB14" s="14">
        <v>0.18794261735141901</v>
      </c>
      <c r="AC14" s="14">
        <v>6.8633507221355E-2</v>
      </c>
      <c r="AD14" s="14">
        <v>8.3013931055520601E-2</v>
      </c>
      <c r="AE14" s="14">
        <v>2.97894245844409E-2</v>
      </c>
      <c r="AF14" s="14">
        <v>3.1831163018360101E-2</v>
      </c>
      <c r="AG14" s="14">
        <v>2.7742789146702598E-2</v>
      </c>
      <c r="AH14" s="14">
        <v>9.0259748331492796E-3</v>
      </c>
      <c r="AI14" s="14">
        <v>6.6156922514147301E-2</v>
      </c>
      <c r="AJ14" s="14">
        <v>1.6851903515145799E-2</v>
      </c>
      <c r="AK14" s="14">
        <v>9.69114450701897E-2</v>
      </c>
      <c r="AL14" s="14">
        <v>0</v>
      </c>
      <c r="AM14" s="14"/>
      <c r="AN14" s="14">
        <v>6.7755865518592195E-2</v>
      </c>
      <c r="AO14" s="14">
        <v>7.4276591151593602E-2</v>
      </c>
      <c r="AP14" s="14"/>
      <c r="AQ14" s="14">
        <v>7.9968255697538598E-2</v>
      </c>
      <c r="AR14" s="14">
        <v>7.05963068065944E-2</v>
      </c>
      <c r="AS14" s="14"/>
      <c r="AT14" s="14">
        <v>4.21339275941678E-2</v>
      </c>
      <c r="AU14" s="14">
        <v>6.5560029594763605E-2</v>
      </c>
      <c r="AV14" s="14">
        <v>4.3406468526168203E-2</v>
      </c>
      <c r="AW14" s="14"/>
      <c r="AX14" s="14">
        <v>2.8272763201985799E-2</v>
      </c>
    </row>
    <row r="15" spans="2:50" x14ac:dyDescent="0.3">
      <c r="B15" s="15" t="s">
        <v>106</v>
      </c>
      <c r="C15" s="21">
        <v>0.43599282612606099</v>
      </c>
      <c r="D15" s="21">
        <v>0.50591416434976</v>
      </c>
      <c r="E15" s="21">
        <v>0.36880638828582302</v>
      </c>
      <c r="F15" s="21"/>
      <c r="G15" s="21">
        <v>0.35253594262820598</v>
      </c>
      <c r="H15" s="21">
        <v>0.500411224827914</v>
      </c>
      <c r="I15" s="21">
        <v>0.47653946783519402</v>
      </c>
      <c r="J15" s="21">
        <v>0.45290751003562701</v>
      </c>
      <c r="K15" s="21">
        <v>0.42605547327694099</v>
      </c>
      <c r="L15" s="21">
        <v>0.39254481174387001</v>
      </c>
      <c r="M15" s="21"/>
      <c r="N15" s="21">
        <v>0.41354791926836898</v>
      </c>
      <c r="O15" s="21">
        <v>0.42610089600506201</v>
      </c>
      <c r="P15" s="21">
        <v>0.46770613075360201</v>
      </c>
      <c r="Q15" s="21">
        <v>0.430305095666425</v>
      </c>
      <c r="R15" s="21"/>
      <c r="S15" s="21">
        <v>0.37993949537518801</v>
      </c>
      <c r="T15" s="21">
        <v>0.565707151916783</v>
      </c>
      <c r="U15" s="21">
        <v>0.37861534516838902</v>
      </c>
      <c r="V15" s="21"/>
      <c r="W15" s="21">
        <v>0.58820459944492298</v>
      </c>
      <c r="X15" s="21">
        <v>0.351956224526151</v>
      </c>
      <c r="Y15" s="21">
        <v>0.33045695460533703</v>
      </c>
      <c r="Z15" s="21"/>
      <c r="AA15" s="21">
        <v>0.27808950571686603</v>
      </c>
      <c r="AB15" s="21">
        <v>0.37402887424699399</v>
      </c>
      <c r="AC15" s="21">
        <v>0.34168518586151297</v>
      </c>
      <c r="AD15" s="21">
        <v>0.383204180145093</v>
      </c>
      <c r="AE15" s="21">
        <v>0.47287831578984602</v>
      </c>
      <c r="AF15" s="21">
        <v>0.51828718582369004</v>
      </c>
      <c r="AG15" s="21">
        <v>0.55136680445654696</v>
      </c>
      <c r="AH15" s="21">
        <v>0.48304944080158102</v>
      </c>
      <c r="AI15" s="21">
        <v>0.40947729860554799</v>
      </c>
      <c r="AJ15" s="21">
        <v>0.35011783879882902</v>
      </c>
      <c r="AK15" s="21">
        <v>0.22369301003830999</v>
      </c>
      <c r="AL15" s="21">
        <v>0.37030584289388602</v>
      </c>
      <c r="AM15" s="21"/>
      <c r="AN15" s="21">
        <v>0.48225752960463902</v>
      </c>
      <c r="AO15" s="21">
        <v>0.41687831097503503</v>
      </c>
      <c r="AP15" s="21"/>
      <c r="AQ15" s="21">
        <v>0.42285854827287001</v>
      </c>
      <c r="AR15" s="21">
        <v>0.43905917302958097</v>
      </c>
      <c r="AS15" s="21"/>
      <c r="AT15" s="21">
        <v>0.30547077654297899</v>
      </c>
      <c r="AU15" s="21">
        <v>0.39411532256403797</v>
      </c>
      <c r="AV15" s="21">
        <v>0.59243540232241798</v>
      </c>
      <c r="AW15" s="21"/>
      <c r="AX15" s="21">
        <v>0.55824295312293004</v>
      </c>
    </row>
    <row r="16" spans="2:50" x14ac:dyDescent="0.3">
      <c r="B16" s="15" t="s">
        <v>107</v>
      </c>
      <c r="C16" s="21">
        <v>0.25128996624927402</v>
      </c>
      <c r="D16" s="21">
        <v>0.24273598572872301</v>
      </c>
      <c r="E16" s="21">
        <v>0.259120620592661</v>
      </c>
      <c r="F16" s="21"/>
      <c r="G16" s="21">
        <v>0.26452915297458801</v>
      </c>
      <c r="H16" s="21">
        <v>0.22797061395811599</v>
      </c>
      <c r="I16" s="21">
        <v>0.23769721878944</v>
      </c>
      <c r="J16" s="21">
        <v>0.20505316373145699</v>
      </c>
      <c r="K16" s="21">
        <v>0.27436645375684499</v>
      </c>
      <c r="L16" s="21">
        <v>0.29094977205130002</v>
      </c>
      <c r="M16" s="21"/>
      <c r="N16" s="21">
        <v>0.27128694213055299</v>
      </c>
      <c r="O16" s="21">
        <v>0.26773591649643702</v>
      </c>
      <c r="P16" s="21">
        <v>0.22706822400009699</v>
      </c>
      <c r="Q16" s="21">
        <v>0.24959326115191799</v>
      </c>
      <c r="R16" s="21"/>
      <c r="S16" s="21">
        <v>0.33840525647712</v>
      </c>
      <c r="T16" s="21">
        <v>0.15820937873469701</v>
      </c>
      <c r="U16" s="21">
        <v>0.26384234744361601</v>
      </c>
      <c r="V16" s="21"/>
      <c r="W16" s="21">
        <v>0.15410344173068899</v>
      </c>
      <c r="X16" s="21">
        <v>0.37644992228521101</v>
      </c>
      <c r="Y16" s="21">
        <v>0.18865315290050799</v>
      </c>
      <c r="Z16" s="21"/>
      <c r="AA16" s="21">
        <v>0.18632050179897</v>
      </c>
      <c r="AB16" s="21">
        <v>0.17314586499989601</v>
      </c>
      <c r="AC16" s="21">
        <v>0.29726486778192102</v>
      </c>
      <c r="AD16" s="21">
        <v>0.26584241750013599</v>
      </c>
      <c r="AE16" s="21">
        <v>0.25301311324109599</v>
      </c>
      <c r="AF16" s="21">
        <v>0.223802173079171</v>
      </c>
      <c r="AG16" s="21">
        <v>0.249036410181289</v>
      </c>
      <c r="AH16" s="21">
        <v>0.32240035172277098</v>
      </c>
      <c r="AI16" s="21">
        <v>0.24892076861215801</v>
      </c>
      <c r="AJ16" s="21">
        <v>0.363846966926613</v>
      </c>
      <c r="AK16" s="21">
        <v>0.27709885322887601</v>
      </c>
      <c r="AL16" s="21">
        <v>0.38026845240233698</v>
      </c>
      <c r="AM16" s="21"/>
      <c r="AN16" s="21">
        <v>0.233986979990948</v>
      </c>
      <c r="AO16" s="21">
        <v>0.25843878960974098</v>
      </c>
      <c r="AP16" s="21"/>
      <c r="AQ16" s="21">
        <v>0.253785013710215</v>
      </c>
      <c r="AR16" s="21">
        <v>0.25070746897446999</v>
      </c>
      <c r="AS16" s="21"/>
      <c r="AT16" s="21">
        <v>0.44485982293050902</v>
      </c>
      <c r="AU16" s="21">
        <v>0.23594332868829701</v>
      </c>
      <c r="AV16" s="21">
        <v>0.165164663921784</v>
      </c>
      <c r="AW16" s="21"/>
      <c r="AX16" s="21">
        <v>0.152579975386467</v>
      </c>
    </row>
    <row r="17" spans="2:50" x14ac:dyDescent="0.3">
      <c r="B17" s="15" t="s">
        <v>108</v>
      </c>
      <c r="C17" s="22">
        <v>0.184702859876788</v>
      </c>
      <c r="D17" s="22">
        <v>0.26317817862103698</v>
      </c>
      <c r="E17" s="22">
        <v>0.109685767693161</v>
      </c>
      <c r="F17" s="22"/>
      <c r="G17" s="22">
        <v>8.8006789653617704E-2</v>
      </c>
      <c r="H17" s="22">
        <v>0.27244061086979698</v>
      </c>
      <c r="I17" s="22">
        <v>0.23884224904575399</v>
      </c>
      <c r="J17" s="22">
        <v>0.247854346304169</v>
      </c>
      <c r="K17" s="22">
        <v>0.151689019520096</v>
      </c>
      <c r="L17" s="22">
        <v>0.10159503969257</v>
      </c>
      <c r="M17" s="22"/>
      <c r="N17" s="22">
        <v>0.14226097713781599</v>
      </c>
      <c r="O17" s="22">
        <v>0.15836497950862499</v>
      </c>
      <c r="P17" s="22">
        <v>0.24063790675350499</v>
      </c>
      <c r="Q17" s="22">
        <v>0.18071183451450701</v>
      </c>
      <c r="R17" s="22"/>
      <c r="S17" s="22">
        <v>4.1534238898068003E-2</v>
      </c>
      <c r="T17" s="22">
        <v>0.40749777318208602</v>
      </c>
      <c r="U17" s="22">
        <v>0.11477299772477299</v>
      </c>
      <c r="V17" s="22"/>
      <c r="W17" s="22">
        <v>0.43410115771423302</v>
      </c>
      <c r="X17" s="22">
        <v>-2.4493697759059799E-2</v>
      </c>
      <c r="Y17" s="22">
        <v>0.14180380170482901</v>
      </c>
      <c r="Z17" s="22"/>
      <c r="AA17" s="22">
        <v>9.1769003917895803E-2</v>
      </c>
      <c r="AB17" s="22">
        <v>0.20088300924709801</v>
      </c>
      <c r="AC17" s="22">
        <v>4.4420318079591799E-2</v>
      </c>
      <c r="AD17" s="22">
        <v>0.117361762644957</v>
      </c>
      <c r="AE17" s="22">
        <v>0.219865202548749</v>
      </c>
      <c r="AF17" s="22">
        <v>0.29448501274451899</v>
      </c>
      <c r="AG17" s="22">
        <v>0.30233039427525799</v>
      </c>
      <c r="AH17" s="22">
        <v>0.16064908907880901</v>
      </c>
      <c r="AI17" s="22">
        <v>0.16055652999339001</v>
      </c>
      <c r="AJ17" s="22">
        <v>-1.3729128127784301E-2</v>
      </c>
      <c r="AK17" s="22">
        <v>-5.34058431905651E-2</v>
      </c>
      <c r="AL17" s="22">
        <v>-9.9626095084509592E-3</v>
      </c>
      <c r="AM17" s="22"/>
      <c r="AN17" s="22">
        <v>0.24827054961369099</v>
      </c>
      <c r="AO17" s="22">
        <v>0.15843952136529399</v>
      </c>
      <c r="AP17" s="22"/>
      <c r="AQ17" s="22">
        <v>0.169073534562656</v>
      </c>
      <c r="AR17" s="22">
        <v>0.18835170405511001</v>
      </c>
      <c r="AS17" s="22"/>
      <c r="AT17" s="22">
        <v>-0.139389046387529</v>
      </c>
      <c r="AU17" s="22">
        <v>0.15817199387573999</v>
      </c>
      <c r="AV17" s="22">
        <v>0.42727073840063301</v>
      </c>
      <c r="AW17" s="22"/>
      <c r="AX17" s="22">
        <v>0.40566297773646198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G18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7" width="20.6640625" customWidth="1"/>
  </cols>
  <sheetData>
    <row r="2" spans="2:7" ht="40.049999999999997" customHeight="1" x14ac:dyDescent="0.3">
      <c r="D2" s="29" t="s">
        <v>123</v>
      </c>
      <c r="E2" s="26"/>
      <c r="F2" s="26"/>
      <c r="G2" s="26"/>
    </row>
    <row r="6" spans="2:7" ht="49.95" customHeight="1" x14ac:dyDescent="0.3">
      <c r="B6" s="17" t="s">
        <v>12</v>
      </c>
      <c r="C6" s="17" t="s">
        <v>115</v>
      </c>
      <c r="D6" s="17" t="s">
        <v>116</v>
      </c>
      <c r="E6" s="17" t="s">
        <v>117</v>
      </c>
      <c r="F6" s="17" t="s">
        <v>118</v>
      </c>
    </row>
    <row r="7" spans="2:7" x14ac:dyDescent="0.3">
      <c r="B7" s="15" t="s">
        <v>119</v>
      </c>
      <c r="C7" s="14">
        <v>0.26292372522095903</v>
      </c>
      <c r="D7" s="14">
        <v>0.247367066681838</v>
      </c>
      <c r="E7" s="14">
        <v>0.21678714429125401</v>
      </c>
      <c r="F7" s="14">
        <v>0.26239549114212402</v>
      </c>
    </row>
    <row r="8" spans="2:7" x14ac:dyDescent="0.3">
      <c r="B8" s="15" t="s">
        <v>120</v>
      </c>
      <c r="C8" s="14">
        <v>0.430173341850833</v>
      </c>
      <c r="D8" s="14">
        <v>0.42083247586956402</v>
      </c>
      <c r="E8" s="14">
        <v>0.38481302635925602</v>
      </c>
      <c r="F8" s="14">
        <v>0.42700997015997</v>
      </c>
    </row>
    <row r="9" spans="2:7" x14ac:dyDescent="0.3">
      <c r="B9" s="15" t="s">
        <v>121</v>
      </c>
      <c r="C9" s="14">
        <v>0.143970081821444</v>
      </c>
      <c r="D9" s="14">
        <v>0.16434021101920601</v>
      </c>
      <c r="E9" s="14">
        <v>0.196687036930589</v>
      </c>
      <c r="F9" s="14">
        <v>0.123264889449074</v>
      </c>
    </row>
    <row r="10" spans="2:7" x14ac:dyDescent="0.3">
      <c r="B10" s="15" t="s">
        <v>122</v>
      </c>
      <c r="C10" s="14">
        <v>5.4103552055458103E-2</v>
      </c>
      <c r="D10" s="14">
        <v>5.8089790869841298E-2</v>
      </c>
      <c r="E10" s="14">
        <v>7.9467868312461803E-2</v>
      </c>
      <c r="F10" s="14">
        <v>4.6602269830701801E-2</v>
      </c>
    </row>
    <row r="11" spans="2:7" x14ac:dyDescent="0.3">
      <c r="B11" s="15" t="s">
        <v>105</v>
      </c>
      <c r="C11" s="14">
        <v>0.10882929905130601</v>
      </c>
      <c r="D11" s="14">
        <v>0.10937045555954999</v>
      </c>
      <c r="E11" s="14">
        <v>0.122244924106439</v>
      </c>
      <c r="F11" s="14">
        <v>0.14072737941812999</v>
      </c>
    </row>
    <row r="12" spans="2:7" x14ac:dyDescent="0.3">
      <c r="B12" s="16"/>
      <c r="C12" s="16"/>
      <c r="D12" s="16"/>
      <c r="E12" s="16"/>
      <c r="F12" s="16"/>
    </row>
    <row r="13" spans="2:7" x14ac:dyDescent="0.3">
      <c r="B13" t="s">
        <v>81</v>
      </c>
    </row>
    <row r="14" spans="2:7" x14ac:dyDescent="0.3">
      <c r="B14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124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119</v>
      </c>
      <c r="C9" s="14">
        <v>0.26292372522095903</v>
      </c>
      <c r="D9" s="14">
        <v>0.30107903065290398</v>
      </c>
      <c r="E9" s="14">
        <v>0.22528206071717499</v>
      </c>
      <c r="F9" s="14"/>
      <c r="G9" s="14">
        <v>0.21763862709603299</v>
      </c>
      <c r="H9" s="14">
        <v>0.298257628966137</v>
      </c>
      <c r="I9" s="14">
        <v>0.28646565049758499</v>
      </c>
      <c r="J9" s="14">
        <v>0.25837770228201701</v>
      </c>
      <c r="K9" s="14">
        <v>0.22007863721086099</v>
      </c>
      <c r="L9" s="14">
        <v>0.277526180202046</v>
      </c>
      <c r="M9" s="14"/>
      <c r="N9" s="14">
        <v>0.27308512333255303</v>
      </c>
      <c r="O9" s="14">
        <v>0.24467522806518199</v>
      </c>
      <c r="P9" s="14">
        <v>0.30320101285795498</v>
      </c>
      <c r="Q9" s="14">
        <v>0.24060777658053301</v>
      </c>
      <c r="R9" s="14"/>
      <c r="S9" s="14">
        <v>0.333892861253486</v>
      </c>
      <c r="T9" s="14">
        <v>0.23679453521623001</v>
      </c>
      <c r="U9" s="14">
        <v>0.20932238649756199</v>
      </c>
      <c r="V9" s="14"/>
      <c r="W9" s="14">
        <v>0.24584003412762701</v>
      </c>
      <c r="X9" s="14">
        <v>0.33497854494560297</v>
      </c>
      <c r="Y9" s="14">
        <v>0.15256801483695501</v>
      </c>
      <c r="Z9" s="14"/>
      <c r="AA9" s="14">
        <v>0.116368906780686</v>
      </c>
      <c r="AB9" s="14">
        <v>0.16651576185435699</v>
      </c>
      <c r="AC9" s="14">
        <v>0.226442400262934</v>
      </c>
      <c r="AD9" s="14">
        <v>0.230594647924768</v>
      </c>
      <c r="AE9" s="14">
        <v>0.23810962916172401</v>
      </c>
      <c r="AF9" s="14">
        <v>0.27674204745508102</v>
      </c>
      <c r="AG9" s="14">
        <v>0.34201149167433198</v>
      </c>
      <c r="AH9" s="14">
        <v>0.36109636685687801</v>
      </c>
      <c r="AI9" s="14">
        <v>0.482237063224493</v>
      </c>
      <c r="AJ9" s="14">
        <v>0.31050203530770598</v>
      </c>
      <c r="AK9" s="14">
        <v>0.30610974306771099</v>
      </c>
      <c r="AL9" s="14">
        <v>0.63424949730187796</v>
      </c>
      <c r="AM9" s="14"/>
      <c r="AN9" s="14">
        <v>0.29549881810588602</v>
      </c>
      <c r="AO9" s="14">
        <v>0.24946514752179899</v>
      </c>
      <c r="AP9" s="14"/>
      <c r="AQ9" s="14">
        <v>0.17699028768254499</v>
      </c>
      <c r="AR9" s="14">
        <v>0.28298586590733599</v>
      </c>
      <c r="AS9" s="14"/>
      <c r="AT9" s="14">
        <v>0.39772090447928798</v>
      </c>
      <c r="AU9" s="14">
        <v>0.21683520446172999</v>
      </c>
      <c r="AV9" s="14">
        <v>0.25490732139789002</v>
      </c>
      <c r="AW9" s="14"/>
      <c r="AX9" s="14">
        <v>0.210382275359668</v>
      </c>
    </row>
    <row r="10" spans="2:50" x14ac:dyDescent="0.3">
      <c r="B10" s="15" t="s">
        <v>120</v>
      </c>
      <c r="C10" s="14">
        <v>0.430173341850833</v>
      </c>
      <c r="D10" s="14">
        <v>0.44274753346758999</v>
      </c>
      <c r="E10" s="14">
        <v>0.41859396362074902</v>
      </c>
      <c r="F10" s="14"/>
      <c r="G10" s="14">
        <v>0.46542588669150498</v>
      </c>
      <c r="H10" s="14">
        <v>0.45695210799555402</v>
      </c>
      <c r="I10" s="14">
        <v>0.40587842491063603</v>
      </c>
      <c r="J10" s="14">
        <v>0.35153558295725301</v>
      </c>
      <c r="K10" s="14">
        <v>0.44650072976722099</v>
      </c>
      <c r="L10" s="14">
        <v>0.45292902443269101</v>
      </c>
      <c r="M10" s="14"/>
      <c r="N10" s="14">
        <v>0.43368136188220102</v>
      </c>
      <c r="O10" s="14">
        <v>0.46092322436546301</v>
      </c>
      <c r="P10" s="14">
        <v>0.44531231924949299</v>
      </c>
      <c r="Q10" s="14">
        <v>0.40202959487894602</v>
      </c>
      <c r="R10" s="14"/>
      <c r="S10" s="14">
        <v>0.44774996743097001</v>
      </c>
      <c r="T10" s="14">
        <v>0.417420658080635</v>
      </c>
      <c r="U10" s="14">
        <v>0.44596666552527198</v>
      </c>
      <c r="V10" s="14"/>
      <c r="W10" s="14">
        <v>0.42443263755952199</v>
      </c>
      <c r="X10" s="14">
        <v>0.464527190734287</v>
      </c>
      <c r="Y10" s="14">
        <v>0.36971488876786501</v>
      </c>
      <c r="Z10" s="14"/>
      <c r="AA10" s="14">
        <v>0.24142476830832599</v>
      </c>
      <c r="AB10" s="14">
        <v>0.34036913979404898</v>
      </c>
      <c r="AC10" s="14">
        <v>0.40820595957473499</v>
      </c>
      <c r="AD10" s="14">
        <v>0.413097406089666</v>
      </c>
      <c r="AE10" s="14">
        <v>0.49351613870802502</v>
      </c>
      <c r="AF10" s="14">
        <v>0.47743320786893501</v>
      </c>
      <c r="AG10" s="14">
        <v>0.44632965647436901</v>
      </c>
      <c r="AH10" s="14">
        <v>0.439403516623531</v>
      </c>
      <c r="AI10" s="14">
        <v>0.38501160025735298</v>
      </c>
      <c r="AJ10" s="14">
        <v>0.557060602474727</v>
      </c>
      <c r="AK10" s="14">
        <v>0.58289930677383905</v>
      </c>
      <c r="AL10" s="14">
        <v>0.36575050269812198</v>
      </c>
      <c r="AM10" s="14"/>
      <c r="AN10" s="14">
        <v>0.40974644425381601</v>
      </c>
      <c r="AO10" s="14">
        <v>0.43861282625793502</v>
      </c>
      <c r="AP10" s="14"/>
      <c r="AQ10" s="14">
        <v>0.49778913112364598</v>
      </c>
      <c r="AR10" s="14">
        <v>0.41438766498430202</v>
      </c>
      <c r="AS10" s="14"/>
      <c r="AT10" s="14">
        <v>0.45464084637679097</v>
      </c>
      <c r="AU10" s="14">
        <v>0.44143527620093798</v>
      </c>
      <c r="AV10" s="14">
        <v>0.43557829768075101</v>
      </c>
      <c r="AW10" s="14"/>
      <c r="AX10" s="14">
        <v>0.45494077736238298</v>
      </c>
    </row>
    <row r="11" spans="2:50" x14ac:dyDescent="0.3">
      <c r="B11" s="15" t="s">
        <v>121</v>
      </c>
      <c r="C11" s="14">
        <v>0.143970081821444</v>
      </c>
      <c r="D11" s="14">
        <v>0.15286011069372801</v>
      </c>
      <c r="E11" s="14">
        <v>0.13668286289458001</v>
      </c>
      <c r="F11" s="14"/>
      <c r="G11" s="14">
        <v>0.17919087654809199</v>
      </c>
      <c r="H11" s="14">
        <v>0.10206886350850899</v>
      </c>
      <c r="I11" s="14">
        <v>0.14747546379776899</v>
      </c>
      <c r="J11" s="14">
        <v>0.171800866194112</v>
      </c>
      <c r="K11" s="14">
        <v>0.14101063201900901</v>
      </c>
      <c r="L11" s="14">
        <v>0.13797609700942801</v>
      </c>
      <c r="M11" s="14"/>
      <c r="N11" s="14">
        <v>0.12748407172572199</v>
      </c>
      <c r="O11" s="14">
        <v>0.14746756976431699</v>
      </c>
      <c r="P11" s="14">
        <v>0.13535232696784399</v>
      </c>
      <c r="Q11" s="14">
        <v>0.155659775808135</v>
      </c>
      <c r="R11" s="14"/>
      <c r="S11" s="14">
        <v>9.8069795127822906E-2</v>
      </c>
      <c r="T11" s="14">
        <v>0.19889973682550799</v>
      </c>
      <c r="U11" s="14">
        <v>0.15022317687314199</v>
      </c>
      <c r="V11" s="14"/>
      <c r="W11" s="14">
        <v>0.19601612168896301</v>
      </c>
      <c r="X11" s="14">
        <v>8.9753029308002802E-2</v>
      </c>
      <c r="Y11" s="14">
        <v>0.16229472175669299</v>
      </c>
      <c r="Z11" s="14"/>
      <c r="AA11" s="14">
        <v>0.19024635321229599</v>
      </c>
      <c r="AB11" s="14">
        <v>0.17501779697873901</v>
      </c>
      <c r="AC11" s="14">
        <v>0.14742201701615601</v>
      </c>
      <c r="AD11" s="14">
        <v>0.16964689713001599</v>
      </c>
      <c r="AE11" s="14">
        <v>0.15183656384789199</v>
      </c>
      <c r="AF11" s="14">
        <v>0.142059130233607</v>
      </c>
      <c r="AG11" s="14">
        <v>0.101899693146978</v>
      </c>
      <c r="AH11" s="14">
        <v>0.141518218349418</v>
      </c>
      <c r="AI11" s="14">
        <v>5.2339971371286598E-2</v>
      </c>
      <c r="AJ11" s="14">
        <v>0.113705698927379</v>
      </c>
      <c r="AK11" s="14">
        <v>0.11099095015844899</v>
      </c>
      <c r="AL11" s="14">
        <v>0</v>
      </c>
      <c r="AM11" s="14"/>
      <c r="AN11" s="14">
        <v>0.133862015888214</v>
      </c>
      <c r="AO11" s="14">
        <v>0.14814628451812401</v>
      </c>
      <c r="AP11" s="14"/>
      <c r="AQ11" s="14">
        <v>0.174011253197455</v>
      </c>
      <c r="AR11" s="14">
        <v>0.136956627876236</v>
      </c>
      <c r="AS11" s="14"/>
      <c r="AT11" s="14">
        <v>7.5067228949729295E-2</v>
      </c>
      <c r="AU11" s="14">
        <v>0.14031264830589099</v>
      </c>
      <c r="AV11" s="14">
        <v>0.19512974454931201</v>
      </c>
      <c r="AW11" s="14"/>
      <c r="AX11" s="14">
        <v>0.15586595622027399</v>
      </c>
    </row>
    <row r="12" spans="2:50" x14ac:dyDescent="0.3">
      <c r="B12" s="15" t="s">
        <v>122</v>
      </c>
      <c r="C12" s="14">
        <v>5.4103552055458103E-2</v>
      </c>
      <c r="D12" s="14">
        <v>4.9608424674255899E-2</v>
      </c>
      <c r="E12" s="14">
        <v>5.8796382097869797E-2</v>
      </c>
      <c r="F12" s="14"/>
      <c r="G12" s="14">
        <v>5.1859465442749497E-2</v>
      </c>
      <c r="H12" s="14">
        <v>4.0019252181762298E-2</v>
      </c>
      <c r="I12" s="14">
        <v>4.3885725375901297E-2</v>
      </c>
      <c r="J12" s="14">
        <v>6.9046427540015595E-2</v>
      </c>
      <c r="K12" s="14">
        <v>7.1965117162008194E-2</v>
      </c>
      <c r="L12" s="14">
        <v>4.9927715283413797E-2</v>
      </c>
      <c r="M12" s="14"/>
      <c r="N12" s="14">
        <v>6.8571667655397905E-2</v>
      </c>
      <c r="O12" s="14">
        <v>4.64526948291661E-2</v>
      </c>
      <c r="P12" s="14">
        <v>3.5174719520175597E-2</v>
      </c>
      <c r="Q12" s="14">
        <v>6.4169878737817598E-2</v>
      </c>
      <c r="R12" s="14"/>
      <c r="S12" s="14">
        <v>5.3562024308093703E-2</v>
      </c>
      <c r="T12" s="14">
        <v>5.1474981762261701E-2</v>
      </c>
      <c r="U12" s="14">
        <v>6.3921670666171604E-2</v>
      </c>
      <c r="V12" s="14"/>
      <c r="W12" s="14">
        <v>5.5289825308970197E-2</v>
      </c>
      <c r="X12" s="14">
        <v>5.2559832431529799E-2</v>
      </c>
      <c r="Y12" s="14">
        <v>5.9287012705394097E-2</v>
      </c>
      <c r="Z12" s="14"/>
      <c r="AA12" s="14">
        <v>0.100486708439964</v>
      </c>
      <c r="AB12" s="14">
        <v>9.5888470833699196E-2</v>
      </c>
      <c r="AC12" s="14">
        <v>5.5245642743075599E-2</v>
      </c>
      <c r="AD12" s="14">
        <v>6.7745167895942399E-2</v>
      </c>
      <c r="AE12" s="14">
        <v>5.14259587578638E-2</v>
      </c>
      <c r="AF12" s="14">
        <v>3.4871788278540997E-2</v>
      </c>
      <c r="AG12" s="14">
        <v>4.1912535687873301E-2</v>
      </c>
      <c r="AH12" s="14">
        <v>4.4965966213013998E-2</v>
      </c>
      <c r="AI12" s="14">
        <v>1.4349301072639899E-2</v>
      </c>
      <c r="AJ12" s="14">
        <v>0</v>
      </c>
      <c r="AK12" s="14">
        <v>0</v>
      </c>
      <c r="AL12" s="14">
        <v>0</v>
      </c>
      <c r="AM12" s="14"/>
      <c r="AN12" s="14">
        <v>5.8824999072968301E-2</v>
      </c>
      <c r="AO12" s="14">
        <v>5.2152860410092698E-2</v>
      </c>
      <c r="AP12" s="14"/>
      <c r="AQ12" s="14">
        <v>4.3593362718032103E-2</v>
      </c>
      <c r="AR12" s="14">
        <v>5.6557275578779903E-2</v>
      </c>
      <c r="AS12" s="14"/>
      <c r="AT12" s="14">
        <v>3.0068482120164199E-2</v>
      </c>
      <c r="AU12" s="14">
        <v>6.5120206826539198E-2</v>
      </c>
      <c r="AV12" s="14">
        <v>5.8117840934294902E-2</v>
      </c>
      <c r="AW12" s="14"/>
      <c r="AX12" s="14">
        <v>4.5450954424478301E-2</v>
      </c>
    </row>
    <row r="13" spans="2:50" x14ac:dyDescent="0.3">
      <c r="B13" s="15" t="s">
        <v>105</v>
      </c>
      <c r="C13" s="20">
        <v>0.10882929905130601</v>
      </c>
      <c r="D13" s="20">
        <v>5.3704900511522699E-2</v>
      </c>
      <c r="E13" s="20">
        <v>0.16064473066962601</v>
      </c>
      <c r="F13" s="20"/>
      <c r="G13" s="20">
        <v>8.5885144221620399E-2</v>
      </c>
      <c r="H13" s="20">
        <v>0.10270214734803799</v>
      </c>
      <c r="I13" s="20">
        <v>0.116294735418109</v>
      </c>
      <c r="J13" s="20">
        <v>0.14923942102660301</v>
      </c>
      <c r="K13" s="20">
        <v>0.1204448838409</v>
      </c>
      <c r="L13" s="20">
        <v>8.1640983072421E-2</v>
      </c>
      <c r="M13" s="20"/>
      <c r="N13" s="20">
        <v>9.7177775404126601E-2</v>
      </c>
      <c r="O13" s="20">
        <v>0.100481282975871</v>
      </c>
      <c r="P13" s="20">
        <v>8.0959621404533E-2</v>
      </c>
      <c r="Q13" s="20">
        <v>0.13753297399456901</v>
      </c>
      <c r="R13" s="20"/>
      <c r="S13" s="20">
        <v>6.6725351879627595E-2</v>
      </c>
      <c r="T13" s="20">
        <v>9.5410088115364902E-2</v>
      </c>
      <c r="U13" s="20">
        <v>0.13056610043785299</v>
      </c>
      <c r="V13" s="20"/>
      <c r="W13" s="20">
        <v>7.8421381314917299E-2</v>
      </c>
      <c r="X13" s="20">
        <v>5.8181402580576601E-2</v>
      </c>
      <c r="Y13" s="20">
        <v>0.256135361933092</v>
      </c>
      <c r="Z13" s="20"/>
      <c r="AA13" s="20">
        <v>0.35147326325872902</v>
      </c>
      <c r="AB13" s="20">
        <v>0.22220883053915499</v>
      </c>
      <c r="AC13" s="20">
        <v>0.1626839804031</v>
      </c>
      <c r="AD13" s="20">
        <v>0.11891588095960701</v>
      </c>
      <c r="AE13" s="20">
        <v>6.5111709524494202E-2</v>
      </c>
      <c r="AF13" s="20">
        <v>6.8893826163836103E-2</v>
      </c>
      <c r="AG13" s="20">
        <v>6.7846623016448504E-2</v>
      </c>
      <c r="AH13" s="20">
        <v>1.30159319571586E-2</v>
      </c>
      <c r="AI13" s="20">
        <v>6.6062064074227503E-2</v>
      </c>
      <c r="AJ13" s="20">
        <v>1.8731663290188098E-2</v>
      </c>
      <c r="AK13" s="20">
        <v>0</v>
      </c>
      <c r="AL13" s="20">
        <v>0</v>
      </c>
      <c r="AM13" s="20"/>
      <c r="AN13" s="20">
        <v>0.102067722679116</v>
      </c>
      <c r="AO13" s="20">
        <v>0.11162288129205</v>
      </c>
      <c r="AP13" s="20"/>
      <c r="AQ13" s="20">
        <v>0.107615965278322</v>
      </c>
      <c r="AR13" s="20">
        <v>0.109112565653346</v>
      </c>
      <c r="AS13" s="20"/>
      <c r="AT13" s="20">
        <v>4.2502538074028103E-2</v>
      </c>
      <c r="AU13" s="20">
        <v>0.136296664204902</v>
      </c>
      <c r="AV13" s="20">
        <v>5.6266795437751503E-2</v>
      </c>
      <c r="AW13" s="20"/>
      <c r="AX13" s="20">
        <v>0.13336003663319701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119</v>
      </c>
      <c r="C9" s="14">
        <v>0.247367066681838</v>
      </c>
      <c r="D9" s="14">
        <v>0.31159247698174902</v>
      </c>
      <c r="E9" s="14">
        <v>0.18487789986111</v>
      </c>
      <c r="F9" s="14"/>
      <c r="G9" s="14">
        <v>0.213269747303377</v>
      </c>
      <c r="H9" s="14">
        <v>0.30148410317242302</v>
      </c>
      <c r="I9" s="14">
        <v>0.27758318991888598</v>
      </c>
      <c r="J9" s="14">
        <v>0.219839510892854</v>
      </c>
      <c r="K9" s="14">
        <v>0.22287116259604201</v>
      </c>
      <c r="L9" s="14">
        <v>0.23756283662599101</v>
      </c>
      <c r="M9" s="14"/>
      <c r="N9" s="14">
        <v>0.25305954268591502</v>
      </c>
      <c r="O9" s="14">
        <v>0.230310040731391</v>
      </c>
      <c r="P9" s="14">
        <v>0.301174429388473</v>
      </c>
      <c r="Q9" s="14">
        <v>0.217370156696258</v>
      </c>
      <c r="R9" s="14"/>
      <c r="S9" s="14">
        <v>0.30240910244666203</v>
      </c>
      <c r="T9" s="14">
        <v>0.22775913682732599</v>
      </c>
      <c r="U9" s="14">
        <v>0.20754502028347499</v>
      </c>
      <c r="V9" s="14"/>
      <c r="W9" s="14">
        <v>0.25314861521608401</v>
      </c>
      <c r="X9" s="14">
        <v>0.29915572882791303</v>
      </c>
      <c r="Y9" s="14">
        <v>0.12813133935371701</v>
      </c>
      <c r="Z9" s="14"/>
      <c r="AA9" s="14">
        <v>0.16429316193787999</v>
      </c>
      <c r="AB9" s="14">
        <v>0.129884714736163</v>
      </c>
      <c r="AC9" s="14">
        <v>0.22089587944573399</v>
      </c>
      <c r="AD9" s="14">
        <v>0.23064681588434499</v>
      </c>
      <c r="AE9" s="14">
        <v>0.23606279693123899</v>
      </c>
      <c r="AF9" s="14">
        <v>0.25792830363458502</v>
      </c>
      <c r="AG9" s="14">
        <v>0.30598323137620698</v>
      </c>
      <c r="AH9" s="14">
        <v>0.32935829113835902</v>
      </c>
      <c r="AI9" s="14">
        <v>0.45419641970483099</v>
      </c>
      <c r="AJ9" s="14">
        <v>0.26491167274982402</v>
      </c>
      <c r="AK9" s="14">
        <v>0.39997945576001998</v>
      </c>
      <c r="AL9" s="14">
        <v>0.49149692225185998</v>
      </c>
      <c r="AM9" s="14"/>
      <c r="AN9" s="14">
        <v>0.275712590817695</v>
      </c>
      <c r="AO9" s="14">
        <v>0.23565595843255599</v>
      </c>
      <c r="AP9" s="14"/>
      <c r="AQ9" s="14">
        <v>0.191792959845973</v>
      </c>
      <c r="AR9" s="14">
        <v>0.26034147550101899</v>
      </c>
      <c r="AS9" s="14"/>
      <c r="AT9" s="14">
        <v>0.35966108121150198</v>
      </c>
      <c r="AU9" s="14">
        <v>0.18310049660337099</v>
      </c>
      <c r="AV9" s="14">
        <v>0.26913126332017301</v>
      </c>
      <c r="AW9" s="14"/>
      <c r="AX9" s="14">
        <v>0.27625078876730502</v>
      </c>
    </row>
    <row r="10" spans="2:50" x14ac:dyDescent="0.3">
      <c r="B10" s="15" t="s">
        <v>120</v>
      </c>
      <c r="C10" s="14">
        <v>0.42083247586956402</v>
      </c>
      <c r="D10" s="14">
        <v>0.42306890886529303</v>
      </c>
      <c r="E10" s="14">
        <v>0.41898283468290598</v>
      </c>
      <c r="F10" s="14"/>
      <c r="G10" s="14">
        <v>0.42857714779261902</v>
      </c>
      <c r="H10" s="14">
        <v>0.40405826475929701</v>
      </c>
      <c r="I10" s="14">
        <v>0.38637580105705499</v>
      </c>
      <c r="J10" s="14">
        <v>0.386175092733548</v>
      </c>
      <c r="K10" s="14">
        <v>0.437483396134691</v>
      </c>
      <c r="L10" s="14">
        <v>0.47046400292951801</v>
      </c>
      <c r="M10" s="14"/>
      <c r="N10" s="14">
        <v>0.42670725323230202</v>
      </c>
      <c r="O10" s="14">
        <v>0.42761453025367202</v>
      </c>
      <c r="P10" s="14">
        <v>0.42226692956032502</v>
      </c>
      <c r="Q10" s="14">
        <v>0.41352424888814798</v>
      </c>
      <c r="R10" s="14"/>
      <c r="S10" s="14">
        <v>0.44117804850652298</v>
      </c>
      <c r="T10" s="14">
        <v>0.39418098607626201</v>
      </c>
      <c r="U10" s="14">
        <v>0.46353352848193002</v>
      </c>
      <c r="V10" s="14"/>
      <c r="W10" s="14">
        <v>0.38173492239733903</v>
      </c>
      <c r="X10" s="14">
        <v>0.47915061561490102</v>
      </c>
      <c r="Y10" s="14">
        <v>0.371260877454619</v>
      </c>
      <c r="Z10" s="14"/>
      <c r="AA10" s="14">
        <v>0.20951546124015999</v>
      </c>
      <c r="AB10" s="14">
        <v>0.315257156087145</v>
      </c>
      <c r="AC10" s="14">
        <v>0.37517380530498201</v>
      </c>
      <c r="AD10" s="14">
        <v>0.40912435725806801</v>
      </c>
      <c r="AE10" s="14">
        <v>0.443744596251121</v>
      </c>
      <c r="AF10" s="14">
        <v>0.46853648488723099</v>
      </c>
      <c r="AG10" s="14">
        <v>0.47302484560380798</v>
      </c>
      <c r="AH10" s="14">
        <v>0.47439867696899102</v>
      </c>
      <c r="AI10" s="14">
        <v>0.428826269424599</v>
      </c>
      <c r="AJ10" s="14">
        <v>0.54104633226527499</v>
      </c>
      <c r="AK10" s="14">
        <v>0.48902959408153002</v>
      </c>
      <c r="AL10" s="14">
        <v>0.50850307774813996</v>
      </c>
      <c r="AM10" s="14"/>
      <c r="AN10" s="14">
        <v>0.41860695231952799</v>
      </c>
      <c r="AO10" s="14">
        <v>0.421751963090223</v>
      </c>
      <c r="AP10" s="14"/>
      <c r="AQ10" s="14">
        <v>0.44066549193881899</v>
      </c>
      <c r="AR10" s="14">
        <v>0.41620223215984697</v>
      </c>
      <c r="AS10" s="14"/>
      <c r="AT10" s="14">
        <v>0.45266349492581898</v>
      </c>
      <c r="AU10" s="14">
        <v>0.45800120692496299</v>
      </c>
      <c r="AV10" s="14">
        <v>0.39419242924419601</v>
      </c>
      <c r="AW10" s="14"/>
      <c r="AX10" s="14">
        <v>0.31364418943890598</v>
      </c>
    </row>
    <row r="11" spans="2:50" x14ac:dyDescent="0.3">
      <c r="B11" s="15" t="s">
        <v>121</v>
      </c>
      <c r="C11" s="14">
        <v>0.16434021101920601</v>
      </c>
      <c r="D11" s="14">
        <v>0.16350568716865699</v>
      </c>
      <c r="E11" s="14">
        <v>0.16643722290082399</v>
      </c>
      <c r="F11" s="14"/>
      <c r="G11" s="14">
        <v>0.202513141960243</v>
      </c>
      <c r="H11" s="14">
        <v>0.13611176305140699</v>
      </c>
      <c r="I11" s="14">
        <v>0.181180769014957</v>
      </c>
      <c r="J11" s="14">
        <v>0.175847194896568</v>
      </c>
      <c r="K11" s="14">
        <v>0.13009270481937699</v>
      </c>
      <c r="L11" s="14">
        <v>0.17160911424046901</v>
      </c>
      <c r="M11" s="14"/>
      <c r="N11" s="14">
        <v>0.16442220570139601</v>
      </c>
      <c r="O11" s="14">
        <v>0.18173210099606699</v>
      </c>
      <c r="P11" s="14">
        <v>0.155345114672856</v>
      </c>
      <c r="Q11" s="14">
        <v>0.16117661035279099</v>
      </c>
      <c r="R11" s="14"/>
      <c r="S11" s="14">
        <v>0.120607955372981</v>
      </c>
      <c r="T11" s="14">
        <v>0.233425401128914</v>
      </c>
      <c r="U11" s="14">
        <v>0.14669211569097601</v>
      </c>
      <c r="V11" s="14"/>
      <c r="W11" s="14">
        <v>0.22723251928162799</v>
      </c>
      <c r="X11" s="14">
        <v>0.10723717685360799</v>
      </c>
      <c r="Y11" s="14">
        <v>0.18087269348717699</v>
      </c>
      <c r="Z11" s="14"/>
      <c r="AA11" s="14">
        <v>0.15133071440375401</v>
      </c>
      <c r="AB11" s="14">
        <v>0.19500242221359801</v>
      </c>
      <c r="AC11" s="14">
        <v>0.14634327466490599</v>
      </c>
      <c r="AD11" s="14">
        <v>0.18013355682315299</v>
      </c>
      <c r="AE11" s="14">
        <v>0.218158004495316</v>
      </c>
      <c r="AF11" s="14">
        <v>0.15679186103628201</v>
      </c>
      <c r="AG11" s="14">
        <v>0.132666178259956</v>
      </c>
      <c r="AH11" s="14">
        <v>0.13735284958122801</v>
      </c>
      <c r="AI11" s="14">
        <v>1.3457780952058599E-2</v>
      </c>
      <c r="AJ11" s="14">
        <v>0.155869670250675</v>
      </c>
      <c r="AK11" s="14">
        <v>0.11099095015844899</v>
      </c>
      <c r="AL11" s="14">
        <v>0</v>
      </c>
      <c r="AM11" s="14"/>
      <c r="AN11" s="14">
        <v>0.14902575531721801</v>
      </c>
      <c r="AO11" s="14">
        <v>0.170667462109898</v>
      </c>
      <c r="AP11" s="14"/>
      <c r="AQ11" s="14">
        <v>0.205735663152052</v>
      </c>
      <c r="AR11" s="14">
        <v>0.154675970785663</v>
      </c>
      <c r="AS11" s="14"/>
      <c r="AT11" s="14">
        <v>0.101410935157734</v>
      </c>
      <c r="AU11" s="14">
        <v>0.153622392503033</v>
      </c>
      <c r="AV11" s="14">
        <v>0.22720954789318301</v>
      </c>
      <c r="AW11" s="14"/>
      <c r="AX11" s="14">
        <v>0.17696851790398699</v>
      </c>
    </row>
    <row r="12" spans="2:50" x14ac:dyDescent="0.3">
      <c r="B12" s="15" t="s">
        <v>122</v>
      </c>
      <c r="C12" s="14">
        <v>5.8089790869841298E-2</v>
      </c>
      <c r="D12" s="14">
        <v>5.1203186559161402E-2</v>
      </c>
      <c r="E12" s="14">
        <v>6.5082276551471294E-2</v>
      </c>
      <c r="F12" s="14"/>
      <c r="G12" s="14">
        <v>3.8440997622584197E-2</v>
      </c>
      <c r="H12" s="14">
        <v>5.4216575698814197E-2</v>
      </c>
      <c r="I12" s="14">
        <v>5.1383287127816098E-2</v>
      </c>
      <c r="J12" s="14">
        <v>7.4370895953179805E-2</v>
      </c>
      <c r="K12" s="14">
        <v>8.3533783290248395E-2</v>
      </c>
      <c r="L12" s="14">
        <v>4.55074917319679E-2</v>
      </c>
      <c r="M12" s="14"/>
      <c r="N12" s="14">
        <v>4.96336282058863E-2</v>
      </c>
      <c r="O12" s="14">
        <v>5.20613189702928E-2</v>
      </c>
      <c r="P12" s="14">
        <v>3.85832922421969E-2</v>
      </c>
      <c r="Q12" s="14">
        <v>7.8419128275441605E-2</v>
      </c>
      <c r="R12" s="14"/>
      <c r="S12" s="14">
        <v>5.0158690880855797E-2</v>
      </c>
      <c r="T12" s="14">
        <v>6.2964039942335306E-2</v>
      </c>
      <c r="U12" s="14">
        <v>6.8225858894237795E-2</v>
      </c>
      <c r="V12" s="14"/>
      <c r="W12" s="14">
        <v>6.6032219024286506E-2</v>
      </c>
      <c r="X12" s="14">
        <v>4.5243849556293403E-2</v>
      </c>
      <c r="Y12" s="14">
        <v>6.6380198036453106E-2</v>
      </c>
      <c r="Z12" s="14"/>
      <c r="AA12" s="14">
        <v>0.119366772093049</v>
      </c>
      <c r="AB12" s="14">
        <v>0.12762961513867899</v>
      </c>
      <c r="AC12" s="14">
        <v>5.32521761923773E-2</v>
      </c>
      <c r="AD12" s="14">
        <v>6.8643129327960503E-2</v>
      </c>
      <c r="AE12" s="14">
        <v>3.81781508585834E-2</v>
      </c>
      <c r="AF12" s="14">
        <v>4.0536424637196297E-2</v>
      </c>
      <c r="AG12" s="14">
        <v>4.7570608004063E-2</v>
      </c>
      <c r="AH12" s="14">
        <v>3.7959514215795902E-2</v>
      </c>
      <c r="AI12" s="14">
        <v>5.0915246796341802E-2</v>
      </c>
      <c r="AJ12" s="14">
        <v>1.9440661444038498E-2</v>
      </c>
      <c r="AK12" s="14">
        <v>0</v>
      </c>
      <c r="AL12" s="14">
        <v>0</v>
      </c>
      <c r="AM12" s="14"/>
      <c r="AN12" s="14">
        <v>6.6050814681146902E-2</v>
      </c>
      <c r="AO12" s="14">
        <v>5.4800650362773297E-2</v>
      </c>
      <c r="AP12" s="14"/>
      <c r="AQ12" s="14">
        <v>5.0063056935561998E-2</v>
      </c>
      <c r="AR12" s="14">
        <v>5.9963723416408501E-2</v>
      </c>
      <c r="AS12" s="14"/>
      <c r="AT12" s="14">
        <v>2.9024800225294699E-2</v>
      </c>
      <c r="AU12" s="14">
        <v>6.8524944070913696E-2</v>
      </c>
      <c r="AV12" s="14">
        <v>6.7717602915254999E-2</v>
      </c>
      <c r="AW12" s="14"/>
      <c r="AX12" s="14">
        <v>7.0547015481536399E-2</v>
      </c>
    </row>
    <row r="13" spans="2:50" x14ac:dyDescent="0.3">
      <c r="B13" s="15" t="s">
        <v>105</v>
      </c>
      <c r="C13" s="20">
        <v>0.10937045555954999</v>
      </c>
      <c r="D13" s="20">
        <v>5.0629740425139902E-2</v>
      </c>
      <c r="E13" s="20">
        <v>0.164619766003688</v>
      </c>
      <c r="F13" s="20"/>
      <c r="G13" s="20">
        <v>0.117198965321177</v>
      </c>
      <c r="H13" s="20">
        <v>0.10412929331805899</v>
      </c>
      <c r="I13" s="20">
        <v>0.103476952881286</v>
      </c>
      <c r="J13" s="20">
        <v>0.143767305523851</v>
      </c>
      <c r="K13" s="20">
        <v>0.12601895315964201</v>
      </c>
      <c r="L13" s="20">
        <v>7.4856554472054901E-2</v>
      </c>
      <c r="M13" s="20"/>
      <c r="N13" s="20">
        <v>0.106177370174501</v>
      </c>
      <c r="O13" s="20">
        <v>0.108282009048577</v>
      </c>
      <c r="P13" s="20">
        <v>8.2630234136149006E-2</v>
      </c>
      <c r="Q13" s="20">
        <v>0.12950985578736099</v>
      </c>
      <c r="R13" s="20"/>
      <c r="S13" s="20">
        <v>8.5646202792977702E-2</v>
      </c>
      <c r="T13" s="20">
        <v>8.1670436025163301E-2</v>
      </c>
      <c r="U13" s="20">
        <v>0.114003476649381</v>
      </c>
      <c r="V13" s="20"/>
      <c r="W13" s="20">
        <v>7.1851724080663107E-2</v>
      </c>
      <c r="X13" s="20">
        <v>6.9212629147285099E-2</v>
      </c>
      <c r="Y13" s="20">
        <v>0.25335489166803399</v>
      </c>
      <c r="Z13" s="20"/>
      <c r="AA13" s="20">
        <v>0.35549389032515699</v>
      </c>
      <c r="AB13" s="20">
        <v>0.232226091824414</v>
      </c>
      <c r="AC13" s="20">
        <v>0.20433486439199999</v>
      </c>
      <c r="AD13" s="20">
        <v>0.111452140706474</v>
      </c>
      <c r="AE13" s="20">
        <v>6.3856451463741706E-2</v>
      </c>
      <c r="AF13" s="20">
        <v>7.62069258047052E-2</v>
      </c>
      <c r="AG13" s="20">
        <v>4.0755136755965898E-2</v>
      </c>
      <c r="AH13" s="20">
        <v>2.0930668095626399E-2</v>
      </c>
      <c r="AI13" s="20">
        <v>5.2604283122168999E-2</v>
      </c>
      <c r="AJ13" s="20">
        <v>1.8731663290188098E-2</v>
      </c>
      <c r="AK13" s="20">
        <v>0</v>
      </c>
      <c r="AL13" s="20">
        <v>0</v>
      </c>
      <c r="AM13" s="20"/>
      <c r="AN13" s="20">
        <v>9.0603886864412994E-2</v>
      </c>
      <c r="AO13" s="20">
        <v>0.11712396600455</v>
      </c>
      <c r="AP13" s="20"/>
      <c r="AQ13" s="20">
        <v>0.11174282812759299</v>
      </c>
      <c r="AR13" s="20">
        <v>0.108816598137062</v>
      </c>
      <c r="AS13" s="20"/>
      <c r="AT13" s="20">
        <v>5.7239688479650698E-2</v>
      </c>
      <c r="AU13" s="20">
        <v>0.13675095989771999</v>
      </c>
      <c r="AV13" s="20">
        <v>4.17491566271928E-2</v>
      </c>
      <c r="AW13" s="20"/>
      <c r="AX13" s="20">
        <v>0.16258948840826701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126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119</v>
      </c>
      <c r="C9" s="14">
        <v>0.21678714429125401</v>
      </c>
      <c r="D9" s="14">
        <v>0.25545444468063599</v>
      </c>
      <c r="E9" s="14">
        <v>0.17829339648304199</v>
      </c>
      <c r="F9" s="14"/>
      <c r="G9" s="14">
        <v>0.19456980673456001</v>
      </c>
      <c r="H9" s="14">
        <v>0.29845635443544699</v>
      </c>
      <c r="I9" s="14">
        <v>0.23695681708580699</v>
      </c>
      <c r="J9" s="14">
        <v>0.164523199804058</v>
      </c>
      <c r="K9" s="14">
        <v>0.17214670927137901</v>
      </c>
      <c r="L9" s="14">
        <v>0.219122725378427</v>
      </c>
      <c r="M9" s="14"/>
      <c r="N9" s="14">
        <v>0.22008345961982601</v>
      </c>
      <c r="O9" s="14">
        <v>0.199123649373146</v>
      </c>
      <c r="P9" s="14">
        <v>0.27883468772558601</v>
      </c>
      <c r="Q9" s="14">
        <v>0.18266484929750801</v>
      </c>
      <c r="R9" s="14"/>
      <c r="S9" s="14">
        <v>0.265868732705977</v>
      </c>
      <c r="T9" s="14">
        <v>0.213696708998038</v>
      </c>
      <c r="U9" s="14">
        <v>0.16104230688997201</v>
      </c>
      <c r="V9" s="14"/>
      <c r="W9" s="14">
        <v>0.228070702724916</v>
      </c>
      <c r="X9" s="14">
        <v>0.26209158021909801</v>
      </c>
      <c r="Y9" s="14">
        <v>0.10304415418311499</v>
      </c>
      <c r="Z9" s="14"/>
      <c r="AA9" s="14">
        <v>0.123101462746812</v>
      </c>
      <c r="AB9" s="14">
        <v>0.11533136127169299</v>
      </c>
      <c r="AC9" s="14">
        <v>0.20051545556320299</v>
      </c>
      <c r="AD9" s="14">
        <v>0.19149375823588899</v>
      </c>
      <c r="AE9" s="14">
        <v>0.20279061622479999</v>
      </c>
      <c r="AF9" s="14">
        <v>0.20993435629991899</v>
      </c>
      <c r="AG9" s="14">
        <v>0.290349902226817</v>
      </c>
      <c r="AH9" s="14">
        <v>0.31700030986792599</v>
      </c>
      <c r="AI9" s="14">
        <v>0.38400106550817498</v>
      </c>
      <c r="AJ9" s="14">
        <v>0.243023777192374</v>
      </c>
      <c r="AK9" s="14">
        <v>0.189917058776639</v>
      </c>
      <c r="AL9" s="14">
        <v>0.61509139690049397</v>
      </c>
      <c r="AM9" s="14"/>
      <c r="AN9" s="14">
        <v>0.254429539771724</v>
      </c>
      <c r="AO9" s="14">
        <v>0.20123498282402499</v>
      </c>
      <c r="AP9" s="14"/>
      <c r="AQ9" s="14">
        <v>0.153628149045028</v>
      </c>
      <c r="AR9" s="14">
        <v>0.231532331782138</v>
      </c>
      <c r="AS9" s="14"/>
      <c r="AT9" s="14">
        <v>0.29162441510578802</v>
      </c>
      <c r="AU9" s="14">
        <v>0.16404342551869699</v>
      </c>
      <c r="AV9" s="14">
        <v>0.24781099040242899</v>
      </c>
      <c r="AW9" s="14"/>
      <c r="AX9" s="14">
        <v>0.20473076363418799</v>
      </c>
    </row>
    <row r="10" spans="2:50" x14ac:dyDescent="0.3">
      <c r="B10" s="15" t="s">
        <v>120</v>
      </c>
      <c r="C10" s="14">
        <v>0.38481302635925602</v>
      </c>
      <c r="D10" s="14">
        <v>0.41827488159590898</v>
      </c>
      <c r="E10" s="14">
        <v>0.35408183957042499</v>
      </c>
      <c r="F10" s="14"/>
      <c r="G10" s="14">
        <v>0.398184058153145</v>
      </c>
      <c r="H10" s="14">
        <v>0.36933387133031698</v>
      </c>
      <c r="I10" s="14">
        <v>0.38392413435768202</v>
      </c>
      <c r="J10" s="14">
        <v>0.37720814284432003</v>
      </c>
      <c r="K10" s="14">
        <v>0.381454535242568</v>
      </c>
      <c r="L10" s="14">
        <v>0.399388514934016</v>
      </c>
      <c r="M10" s="14"/>
      <c r="N10" s="14">
        <v>0.41438052329160902</v>
      </c>
      <c r="O10" s="14">
        <v>0.40435569979155001</v>
      </c>
      <c r="P10" s="14">
        <v>0.36193572927046502</v>
      </c>
      <c r="Q10" s="14">
        <v>0.37608905811922</v>
      </c>
      <c r="R10" s="14"/>
      <c r="S10" s="14">
        <v>0.42358279134308802</v>
      </c>
      <c r="T10" s="14">
        <v>0.34703048294898597</v>
      </c>
      <c r="U10" s="14">
        <v>0.41079531121764101</v>
      </c>
      <c r="V10" s="14"/>
      <c r="W10" s="14">
        <v>0.35448894479256399</v>
      </c>
      <c r="X10" s="14">
        <v>0.43228856971223101</v>
      </c>
      <c r="Y10" s="14">
        <v>0.34224350013577498</v>
      </c>
      <c r="Z10" s="14"/>
      <c r="AA10" s="14">
        <v>0.18870671033035899</v>
      </c>
      <c r="AB10" s="14">
        <v>0.29771523428037699</v>
      </c>
      <c r="AC10" s="14">
        <v>0.29751364564265897</v>
      </c>
      <c r="AD10" s="14">
        <v>0.37082488334840102</v>
      </c>
      <c r="AE10" s="14">
        <v>0.437776118746317</v>
      </c>
      <c r="AF10" s="14">
        <v>0.43715700784890299</v>
      </c>
      <c r="AG10" s="14">
        <v>0.42636186716155</v>
      </c>
      <c r="AH10" s="14">
        <v>0.40498654110500698</v>
      </c>
      <c r="AI10" s="14">
        <v>0.40569421171513198</v>
      </c>
      <c r="AJ10" s="14">
        <v>0.40825538095527703</v>
      </c>
      <c r="AK10" s="14">
        <v>0.69909199106491204</v>
      </c>
      <c r="AL10" s="14">
        <v>0.38490860309950597</v>
      </c>
      <c r="AM10" s="14"/>
      <c r="AN10" s="14">
        <v>0.361471968920548</v>
      </c>
      <c r="AO10" s="14">
        <v>0.39445651183538699</v>
      </c>
      <c r="AP10" s="14"/>
      <c r="AQ10" s="14">
        <v>0.39301983466020501</v>
      </c>
      <c r="AR10" s="14">
        <v>0.38289705339883401</v>
      </c>
      <c r="AS10" s="14"/>
      <c r="AT10" s="14">
        <v>0.44026248965480203</v>
      </c>
      <c r="AU10" s="14">
        <v>0.41032502122571302</v>
      </c>
      <c r="AV10" s="14">
        <v>0.36002012914120501</v>
      </c>
      <c r="AW10" s="14"/>
      <c r="AX10" s="14">
        <v>0.36742789990103902</v>
      </c>
    </row>
    <row r="11" spans="2:50" x14ac:dyDescent="0.3">
      <c r="B11" s="15" t="s">
        <v>121</v>
      </c>
      <c r="C11" s="14">
        <v>0.196687036930589</v>
      </c>
      <c r="D11" s="14">
        <v>0.18617890763146799</v>
      </c>
      <c r="E11" s="14">
        <v>0.20821511052274</v>
      </c>
      <c r="F11" s="14"/>
      <c r="G11" s="14">
        <v>0.20747274451839701</v>
      </c>
      <c r="H11" s="14">
        <v>0.163592227739075</v>
      </c>
      <c r="I11" s="14">
        <v>0.200347924210944</v>
      </c>
      <c r="J11" s="14">
        <v>0.21101720989432901</v>
      </c>
      <c r="K11" s="14">
        <v>0.19109176468289299</v>
      </c>
      <c r="L11" s="14">
        <v>0.20929478329378701</v>
      </c>
      <c r="M11" s="14"/>
      <c r="N11" s="14">
        <v>0.1760893977155</v>
      </c>
      <c r="O11" s="14">
        <v>0.20043519614866101</v>
      </c>
      <c r="P11" s="14">
        <v>0.196929924638894</v>
      </c>
      <c r="Q11" s="14">
        <v>0.20418155343727501</v>
      </c>
      <c r="R11" s="14"/>
      <c r="S11" s="14">
        <v>0.158548506237115</v>
      </c>
      <c r="T11" s="14">
        <v>0.247203711997252</v>
      </c>
      <c r="U11" s="14">
        <v>0.20036256691542001</v>
      </c>
      <c r="V11" s="14"/>
      <c r="W11" s="14">
        <v>0.242755802031138</v>
      </c>
      <c r="X11" s="14">
        <v>0.165341341997682</v>
      </c>
      <c r="Y11" s="14">
        <v>0.18753209647972</v>
      </c>
      <c r="Z11" s="14"/>
      <c r="AA11" s="14">
        <v>0.167094669683441</v>
      </c>
      <c r="AB11" s="14">
        <v>0.20606397950482599</v>
      </c>
      <c r="AC11" s="14">
        <v>0.241648948554369</v>
      </c>
      <c r="AD11" s="14">
        <v>0.224462375622178</v>
      </c>
      <c r="AE11" s="14">
        <v>0.18874511730337501</v>
      </c>
      <c r="AF11" s="14">
        <v>0.195121298261408</v>
      </c>
      <c r="AG11" s="14">
        <v>0.15406130293814299</v>
      </c>
      <c r="AH11" s="14">
        <v>0.212701555154586</v>
      </c>
      <c r="AI11" s="14">
        <v>0.106785192858182</v>
      </c>
      <c r="AJ11" s="14">
        <v>0.199676888080033</v>
      </c>
      <c r="AK11" s="14">
        <v>0.11099095015844899</v>
      </c>
      <c r="AL11" s="14">
        <v>0</v>
      </c>
      <c r="AM11" s="14"/>
      <c r="AN11" s="14">
        <v>0.18771722594198201</v>
      </c>
      <c r="AO11" s="14">
        <v>0.200392963374556</v>
      </c>
      <c r="AP11" s="14"/>
      <c r="AQ11" s="14">
        <v>0.23309746833136899</v>
      </c>
      <c r="AR11" s="14">
        <v>0.18818660661919101</v>
      </c>
      <c r="AS11" s="14"/>
      <c r="AT11" s="14">
        <v>0.142860654324859</v>
      </c>
      <c r="AU11" s="14">
        <v>0.19286899560739099</v>
      </c>
      <c r="AV11" s="14">
        <v>0.243662417052774</v>
      </c>
      <c r="AW11" s="14"/>
      <c r="AX11" s="14">
        <v>0.22573619466995501</v>
      </c>
    </row>
    <row r="12" spans="2:50" x14ac:dyDescent="0.3">
      <c r="B12" s="15" t="s">
        <v>122</v>
      </c>
      <c r="C12" s="14">
        <v>7.9467868312461803E-2</v>
      </c>
      <c r="D12" s="14">
        <v>7.5132892503846499E-2</v>
      </c>
      <c r="E12" s="14">
        <v>8.3192688864521899E-2</v>
      </c>
      <c r="F12" s="14"/>
      <c r="G12" s="14">
        <v>7.4910068445004196E-2</v>
      </c>
      <c r="H12" s="14">
        <v>4.9568652781728499E-2</v>
      </c>
      <c r="I12" s="14">
        <v>7.5599658305639306E-2</v>
      </c>
      <c r="J12" s="14">
        <v>0.102996818651673</v>
      </c>
      <c r="K12" s="14">
        <v>0.10754758774500001</v>
      </c>
      <c r="L12" s="14">
        <v>7.0608618776276902E-2</v>
      </c>
      <c r="M12" s="14"/>
      <c r="N12" s="14">
        <v>7.8769432254908206E-2</v>
      </c>
      <c r="O12" s="14">
        <v>7.7151733874258305E-2</v>
      </c>
      <c r="P12" s="14">
        <v>6.1461783711969198E-2</v>
      </c>
      <c r="Q12" s="14">
        <v>9.3187382363006596E-2</v>
      </c>
      <c r="R12" s="14"/>
      <c r="S12" s="14">
        <v>5.98147239400433E-2</v>
      </c>
      <c r="T12" s="14">
        <v>9.4639522273537904E-2</v>
      </c>
      <c r="U12" s="14">
        <v>9.4248760101579093E-2</v>
      </c>
      <c r="V12" s="14"/>
      <c r="W12" s="14">
        <v>9.6330627120205001E-2</v>
      </c>
      <c r="X12" s="14">
        <v>5.7145488429153402E-2</v>
      </c>
      <c r="Y12" s="14">
        <v>9.9156590673020698E-2</v>
      </c>
      <c r="Z12" s="14"/>
      <c r="AA12" s="14">
        <v>0.20922137464207899</v>
      </c>
      <c r="AB12" s="14">
        <v>0.13719169191623401</v>
      </c>
      <c r="AC12" s="14">
        <v>7.0879279682223906E-2</v>
      </c>
      <c r="AD12" s="14">
        <v>7.9630055997631899E-2</v>
      </c>
      <c r="AE12" s="14">
        <v>7.8785305582137005E-2</v>
      </c>
      <c r="AF12" s="14">
        <v>7.0877760985158494E-2</v>
      </c>
      <c r="AG12" s="14">
        <v>6.7030070985254597E-2</v>
      </c>
      <c r="AH12" s="14">
        <v>3.9907428213811297E-2</v>
      </c>
      <c r="AI12" s="14">
        <v>5.0915246796341802E-2</v>
      </c>
      <c r="AJ12" s="14">
        <v>5.2733064059270099E-2</v>
      </c>
      <c r="AK12" s="14">
        <v>0</v>
      </c>
      <c r="AL12" s="14">
        <v>0</v>
      </c>
      <c r="AM12" s="14"/>
      <c r="AN12" s="14">
        <v>8.1069601100092106E-2</v>
      </c>
      <c r="AO12" s="14">
        <v>7.8806103655281401E-2</v>
      </c>
      <c r="AP12" s="14"/>
      <c r="AQ12" s="14">
        <v>8.1063465290515002E-2</v>
      </c>
      <c r="AR12" s="14">
        <v>7.9095358007166994E-2</v>
      </c>
      <c r="AS12" s="14"/>
      <c r="AT12" s="14">
        <v>4.6963506020547399E-2</v>
      </c>
      <c r="AU12" s="14">
        <v>9.0952225532883804E-2</v>
      </c>
      <c r="AV12" s="14">
        <v>8.8695173568358002E-2</v>
      </c>
      <c r="AW12" s="14"/>
      <c r="AX12" s="14">
        <v>6.7661859279201E-2</v>
      </c>
    </row>
    <row r="13" spans="2:50" x14ac:dyDescent="0.3">
      <c r="B13" s="15" t="s">
        <v>105</v>
      </c>
      <c r="C13" s="20">
        <v>0.122244924106439</v>
      </c>
      <c r="D13" s="20">
        <v>6.4958873588139801E-2</v>
      </c>
      <c r="E13" s="20">
        <v>0.17621696455927099</v>
      </c>
      <c r="F13" s="20"/>
      <c r="G13" s="20">
        <v>0.12486332214889399</v>
      </c>
      <c r="H13" s="20">
        <v>0.119048893713433</v>
      </c>
      <c r="I13" s="20">
        <v>0.10317146603992899</v>
      </c>
      <c r="J13" s="20">
        <v>0.14425462880562001</v>
      </c>
      <c r="K13" s="20">
        <v>0.14775940305815999</v>
      </c>
      <c r="L13" s="20">
        <v>0.101585357617493</v>
      </c>
      <c r="M13" s="20"/>
      <c r="N13" s="20">
        <v>0.11067718711815699</v>
      </c>
      <c r="O13" s="20">
        <v>0.118933720812385</v>
      </c>
      <c r="P13" s="20">
        <v>0.100837874653086</v>
      </c>
      <c r="Q13" s="20">
        <v>0.14387715678299001</v>
      </c>
      <c r="R13" s="20"/>
      <c r="S13" s="20">
        <v>9.2185245773776903E-2</v>
      </c>
      <c r="T13" s="20">
        <v>9.7429573782185697E-2</v>
      </c>
      <c r="U13" s="20">
        <v>0.13355105487538799</v>
      </c>
      <c r="V13" s="20"/>
      <c r="W13" s="20">
        <v>7.8353923331177106E-2</v>
      </c>
      <c r="X13" s="20">
        <v>8.3133019641835906E-2</v>
      </c>
      <c r="Y13" s="20">
        <v>0.26802365852837001</v>
      </c>
      <c r="Z13" s="20"/>
      <c r="AA13" s="20">
        <v>0.31187578259731003</v>
      </c>
      <c r="AB13" s="20">
        <v>0.24369773302687001</v>
      </c>
      <c r="AC13" s="20">
        <v>0.18944267055754499</v>
      </c>
      <c r="AD13" s="20">
        <v>0.13358892679590001</v>
      </c>
      <c r="AE13" s="20">
        <v>9.1902842143371494E-2</v>
      </c>
      <c r="AF13" s="20">
        <v>8.6909576604612404E-2</v>
      </c>
      <c r="AG13" s="20">
        <v>6.2196856688235103E-2</v>
      </c>
      <c r="AH13" s="20">
        <v>2.5404165658669799E-2</v>
      </c>
      <c r="AI13" s="20">
        <v>5.2604283122168999E-2</v>
      </c>
      <c r="AJ13" s="20">
        <v>9.6310889713044703E-2</v>
      </c>
      <c r="AK13" s="20">
        <v>0</v>
      </c>
      <c r="AL13" s="20">
        <v>0</v>
      </c>
      <c r="AM13" s="20"/>
      <c r="AN13" s="20">
        <v>0.11531166426565399</v>
      </c>
      <c r="AO13" s="20">
        <v>0.125109438310751</v>
      </c>
      <c r="AP13" s="20"/>
      <c r="AQ13" s="20">
        <v>0.13919108267288199</v>
      </c>
      <c r="AR13" s="20">
        <v>0.11828865019267</v>
      </c>
      <c r="AS13" s="20"/>
      <c r="AT13" s="20">
        <v>7.8288934894004195E-2</v>
      </c>
      <c r="AU13" s="20">
        <v>0.14181033211531499</v>
      </c>
      <c r="AV13" s="20">
        <v>5.9811289835233698E-2</v>
      </c>
      <c r="AW13" s="20"/>
      <c r="AX13" s="20">
        <v>0.13444328251561799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127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119</v>
      </c>
      <c r="C9" s="14">
        <v>0.26239549114212402</v>
      </c>
      <c r="D9" s="14">
        <v>0.30890473489424802</v>
      </c>
      <c r="E9" s="14">
        <v>0.216827066866801</v>
      </c>
      <c r="F9" s="14"/>
      <c r="G9" s="14">
        <v>0.231656921391487</v>
      </c>
      <c r="H9" s="14">
        <v>0.301543187069643</v>
      </c>
      <c r="I9" s="14">
        <v>0.27534763872061202</v>
      </c>
      <c r="J9" s="14">
        <v>0.208528282051164</v>
      </c>
      <c r="K9" s="14">
        <v>0.243997265070861</v>
      </c>
      <c r="L9" s="14">
        <v>0.29186543285299799</v>
      </c>
      <c r="M9" s="14"/>
      <c r="N9" s="14">
        <v>0.292239098294304</v>
      </c>
      <c r="O9" s="14">
        <v>0.22406957977438899</v>
      </c>
      <c r="P9" s="14">
        <v>0.30464472667579301</v>
      </c>
      <c r="Q9" s="14">
        <v>0.24015795751585001</v>
      </c>
      <c r="R9" s="14"/>
      <c r="S9" s="14">
        <v>0.35220779216765202</v>
      </c>
      <c r="T9" s="14">
        <v>0.198643569124</v>
      </c>
      <c r="U9" s="14">
        <v>0.23662030037905801</v>
      </c>
      <c r="V9" s="14"/>
      <c r="W9" s="14">
        <v>0.207786245088312</v>
      </c>
      <c r="X9" s="14">
        <v>0.36886465005855701</v>
      </c>
      <c r="Y9" s="14">
        <v>0.15340018993955101</v>
      </c>
      <c r="Z9" s="14"/>
      <c r="AA9" s="14">
        <v>0.15996332539080499</v>
      </c>
      <c r="AB9" s="14">
        <v>0.11492745708504901</v>
      </c>
      <c r="AC9" s="14">
        <v>0.209110158547747</v>
      </c>
      <c r="AD9" s="14">
        <v>0.23432809620710199</v>
      </c>
      <c r="AE9" s="14">
        <v>0.225615066235511</v>
      </c>
      <c r="AF9" s="14">
        <v>0.29897161321216098</v>
      </c>
      <c r="AG9" s="14">
        <v>0.33666960561339598</v>
      </c>
      <c r="AH9" s="14">
        <v>0.36266126482467298</v>
      </c>
      <c r="AI9" s="14">
        <v>0.54917084251258197</v>
      </c>
      <c r="AJ9" s="14">
        <v>0.45280210645199898</v>
      </c>
      <c r="AK9" s="14">
        <v>0.51181741665402103</v>
      </c>
      <c r="AL9" s="14">
        <v>0.38882305445085502</v>
      </c>
      <c r="AM9" s="14"/>
      <c r="AN9" s="14">
        <v>0.26517595328239801</v>
      </c>
      <c r="AO9" s="14">
        <v>0.26124672800930299</v>
      </c>
      <c r="AP9" s="14"/>
      <c r="AQ9" s="14">
        <v>0.20629564673411799</v>
      </c>
      <c r="AR9" s="14">
        <v>0.27549263939124702</v>
      </c>
      <c r="AS9" s="14"/>
      <c r="AT9" s="14">
        <v>0.46465742149987899</v>
      </c>
      <c r="AU9" s="14">
        <v>0.188262269349702</v>
      </c>
      <c r="AV9" s="14">
        <v>0.24225850870125801</v>
      </c>
      <c r="AW9" s="14"/>
      <c r="AX9" s="14">
        <v>0.164937406051719</v>
      </c>
    </row>
    <row r="10" spans="2:50" x14ac:dyDescent="0.3">
      <c r="B10" s="15" t="s">
        <v>120</v>
      </c>
      <c r="C10" s="14">
        <v>0.42700997015997</v>
      </c>
      <c r="D10" s="14">
        <v>0.45032827988951102</v>
      </c>
      <c r="E10" s="14">
        <v>0.40623377174318298</v>
      </c>
      <c r="F10" s="14"/>
      <c r="G10" s="14">
        <v>0.43782528286890599</v>
      </c>
      <c r="H10" s="14">
        <v>0.44253296776079398</v>
      </c>
      <c r="I10" s="14">
        <v>0.40839709087686998</v>
      </c>
      <c r="J10" s="14">
        <v>0.44112316448336603</v>
      </c>
      <c r="K10" s="14">
        <v>0.40462704413606299</v>
      </c>
      <c r="L10" s="14">
        <v>0.428922562255805</v>
      </c>
      <c r="M10" s="14"/>
      <c r="N10" s="14">
        <v>0.41915763440091802</v>
      </c>
      <c r="O10" s="14">
        <v>0.47235772745877103</v>
      </c>
      <c r="P10" s="14">
        <v>0.42197634130182898</v>
      </c>
      <c r="Q10" s="14">
        <v>0.41009025367837598</v>
      </c>
      <c r="R10" s="14"/>
      <c r="S10" s="14">
        <v>0.38455464362561798</v>
      </c>
      <c r="T10" s="14">
        <v>0.46636682310209099</v>
      </c>
      <c r="U10" s="14">
        <v>0.47199566365480999</v>
      </c>
      <c r="V10" s="14"/>
      <c r="W10" s="14">
        <v>0.47503170917294002</v>
      </c>
      <c r="X10" s="14">
        <v>0.401223654946533</v>
      </c>
      <c r="Y10" s="14">
        <v>0.396857244420109</v>
      </c>
      <c r="Z10" s="14"/>
      <c r="AA10" s="14">
        <v>0.23724366691447399</v>
      </c>
      <c r="AB10" s="14">
        <v>0.304991748855306</v>
      </c>
      <c r="AC10" s="14">
        <v>0.42991548383422101</v>
      </c>
      <c r="AD10" s="14">
        <v>0.39884386693879398</v>
      </c>
      <c r="AE10" s="14">
        <v>0.48056862832654101</v>
      </c>
      <c r="AF10" s="14">
        <v>0.45187337884631501</v>
      </c>
      <c r="AG10" s="14">
        <v>0.48173388983064003</v>
      </c>
      <c r="AH10" s="14">
        <v>0.52420482491264098</v>
      </c>
      <c r="AI10" s="14">
        <v>0.285935268239013</v>
      </c>
      <c r="AJ10" s="14">
        <v>0.41879966648481198</v>
      </c>
      <c r="AK10" s="14">
        <v>0.37719163318752902</v>
      </c>
      <c r="AL10" s="14">
        <v>0.61117694554914503</v>
      </c>
      <c r="AM10" s="14"/>
      <c r="AN10" s="14">
        <v>0.41666510403984602</v>
      </c>
      <c r="AO10" s="14">
        <v>0.431284008148347</v>
      </c>
      <c r="AP10" s="14"/>
      <c r="AQ10" s="14">
        <v>0.471925106621845</v>
      </c>
      <c r="AR10" s="14">
        <v>0.41652401949328999</v>
      </c>
      <c r="AS10" s="14"/>
      <c r="AT10" s="14">
        <v>0.38180076425557002</v>
      </c>
      <c r="AU10" s="14">
        <v>0.44212697914530202</v>
      </c>
      <c r="AV10" s="14">
        <v>0.46490390783035301</v>
      </c>
      <c r="AW10" s="14"/>
      <c r="AX10" s="14">
        <v>0.44407573629753799</v>
      </c>
    </row>
    <row r="11" spans="2:50" x14ac:dyDescent="0.3">
      <c r="B11" s="15" t="s">
        <v>121</v>
      </c>
      <c r="C11" s="14">
        <v>0.123264889449074</v>
      </c>
      <c r="D11" s="14">
        <v>0.113345931187579</v>
      </c>
      <c r="E11" s="14">
        <v>0.13365092199256201</v>
      </c>
      <c r="F11" s="14"/>
      <c r="G11" s="14">
        <v>0.13793698505926899</v>
      </c>
      <c r="H11" s="14">
        <v>0.121958855386076</v>
      </c>
      <c r="I11" s="14">
        <v>0.13883229316020901</v>
      </c>
      <c r="J11" s="14">
        <v>0.128797954483933</v>
      </c>
      <c r="K11" s="14">
        <v>0.14616850406381199</v>
      </c>
      <c r="L11" s="14">
        <v>8.1882836218108102E-2</v>
      </c>
      <c r="M11" s="14"/>
      <c r="N11" s="14">
        <v>0.11162672413328199</v>
      </c>
      <c r="O11" s="14">
        <v>0.122344046703375</v>
      </c>
      <c r="P11" s="14">
        <v>0.112104954532698</v>
      </c>
      <c r="Q11" s="14">
        <v>0.13674107704958399</v>
      </c>
      <c r="R11" s="14"/>
      <c r="S11" s="14">
        <v>0.11324512326686501</v>
      </c>
      <c r="T11" s="14">
        <v>0.14963812255936201</v>
      </c>
      <c r="U11" s="14">
        <v>0.10180650657024699</v>
      </c>
      <c r="V11" s="14"/>
      <c r="W11" s="14">
        <v>0.149000895805081</v>
      </c>
      <c r="X11" s="14">
        <v>9.6619057574666004E-2</v>
      </c>
      <c r="Y11" s="14">
        <v>0.143635989578839</v>
      </c>
      <c r="Z11" s="14"/>
      <c r="AA11" s="14">
        <v>0.129109977439893</v>
      </c>
      <c r="AB11" s="14">
        <v>0.18122018066062001</v>
      </c>
      <c r="AC11" s="14">
        <v>0.12465352494909999</v>
      </c>
      <c r="AD11" s="14">
        <v>0.15817882453616899</v>
      </c>
      <c r="AE11" s="14">
        <v>0.129330567550131</v>
      </c>
      <c r="AF11" s="14">
        <v>0.117363974291707</v>
      </c>
      <c r="AG11" s="14">
        <v>8.1332435582125995E-2</v>
      </c>
      <c r="AH11" s="14">
        <v>7.5954890667912195E-2</v>
      </c>
      <c r="AI11" s="14">
        <v>5.0202162480655101E-2</v>
      </c>
      <c r="AJ11" s="14">
        <v>7.5684761265193495E-2</v>
      </c>
      <c r="AK11" s="14">
        <v>0.11099095015844899</v>
      </c>
      <c r="AL11" s="14">
        <v>0</v>
      </c>
      <c r="AM11" s="14"/>
      <c r="AN11" s="14">
        <v>0.12638958872091199</v>
      </c>
      <c r="AO11" s="14">
        <v>0.121973902863553</v>
      </c>
      <c r="AP11" s="14"/>
      <c r="AQ11" s="14">
        <v>0.124109077214864</v>
      </c>
      <c r="AR11" s="14">
        <v>0.12306780419089999</v>
      </c>
      <c r="AS11" s="14"/>
      <c r="AT11" s="14">
        <v>6.2846562258859304E-2</v>
      </c>
      <c r="AU11" s="14">
        <v>0.134181679963471</v>
      </c>
      <c r="AV11" s="14">
        <v>0.157303219222097</v>
      </c>
      <c r="AW11" s="14"/>
      <c r="AX11" s="14">
        <v>0.157870173185955</v>
      </c>
    </row>
    <row r="12" spans="2:50" x14ac:dyDescent="0.3">
      <c r="B12" s="15" t="s">
        <v>122</v>
      </c>
      <c r="C12" s="14">
        <v>4.6602269830701801E-2</v>
      </c>
      <c r="D12" s="14">
        <v>4.3241058519739001E-2</v>
      </c>
      <c r="E12" s="14">
        <v>4.9142511771816999E-2</v>
      </c>
      <c r="F12" s="14"/>
      <c r="G12" s="14">
        <v>5.2473229629892502E-2</v>
      </c>
      <c r="H12" s="14">
        <v>2.8497620595423701E-2</v>
      </c>
      <c r="I12" s="14">
        <v>5.7861279600049199E-2</v>
      </c>
      <c r="J12" s="14">
        <v>5.8706904688519197E-2</v>
      </c>
      <c r="K12" s="14">
        <v>3.4004482931592001E-2</v>
      </c>
      <c r="L12" s="14">
        <v>5.0597014835759901E-2</v>
      </c>
      <c r="M12" s="14"/>
      <c r="N12" s="14">
        <v>5.6702576391437901E-2</v>
      </c>
      <c r="O12" s="14">
        <v>3.9281434547054198E-2</v>
      </c>
      <c r="P12" s="14">
        <v>3.1826605400917203E-2</v>
      </c>
      <c r="Q12" s="14">
        <v>5.5732248257500797E-2</v>
      </c>
      <c r="R12" s="14"/>
      <c r="S12" s="14">
        <v>4.9098505717124499E-2</v>
      </c>
      <c r="T12" s="14">
        <v>4.9508257898420997E-2</v>
      </c>
      <c r="U12" s="14">
        <v>4.5912620783477097E-2</v>
      </c>
      <c r="V12" s="14"/>
      <c r="W12" s="14">
        <v>4.4031570232202097E-2</v>
      </c>
      <c r="X12" s="14">
        <v>4.9388369820679803E-2</v>
      </c>
      <c r="Y12" s="14">
        <v>4.0501952025001398E-2</v>
      </c>
      <c r="Z12" s="14"/>
      <c r="AA12" s="14">
        <v>0.139911274756291</v>
      </c>
      <c r="AB12" s="14">
        <v>0.117636343276386</v>
      </c>
      <c r="AC12" s="14">
        <v>3.01582917265126E-2</v>
      </c>
      <c r="AD12" s="14">
        <v>6.0409203856017099E-2</v>
      </c>
      <c r="AE12" s="14">
        <v>4.0346548720265697E-2</v>
      </c>
      <c r="AF12" s="14">
        <v>2.6403834620760201E-2</v>
      </c>
      <c r="AG12" s="14">
        <v>2.2908881002657901E-2</v>
      </c>
      <c r="AH12" s="14">
        <v>1.6011612334924801E-2</v>
      </c>
      <c r="AI12" s="14">
        <v>3.4280361620882098E-2</v>
      </c>
      <c r="AJ12" s="14">
        <v>1.8390322066184302E-2</v>
      </c>
      <c r="AK12" s="14">
        <v>0</v>
      </c>
      <c r="AL12" s="14">
        <v>0</v>
      </c>
      <c r="AM12" s="14"/>
      <c r="AN12" s="14">
        <v>6.1261549521995202E-2</v>
      </c>
      <c r="AO12" s="14">
        <v>4.0545708290388498E-2</v>
      </c>
      <c r="AP12" s="14"/>
      <c r="AQ12" s="14">
        <v>4.8920481225550302E-2</v>
      </c>
      <c r="AR12" s="14">
        <v>4.6061056951565899E-2</v>
      </c>
      <c r="AS12" s="14"/>
      <c r="AT12" s="14">
        <v>2.3742186474762401E-2</v>
      </c>
      <c r="AU12" s="14">
        <v>6.1788950296746997E-2</v>
      </c>
      <c r="AV12" s="14">
        <v>4.69479513194795E-2</v>
      </c>
      <c r="AW12" s="14"/>
      <c r="AX12" s="14">
        <v>3.43585826237926E-2</v>
      </c>
    </row>
    <row r="13" spans="2:50" x14ac:dyDescent="0.3">
      <c r="B13" s="15" t="s">
        <v>105</v>
      </c>
      <c r="C13" s="20">
        <v>0.14072737941812999</v>
      </c>
      <c r="D13" s="20">
        <v>8.4179995508922703E-2</v>
      </c>
      <c r="E13" s="20">
        <v>0.194145727625637</v>
      </c>
      <c r="F13" s="20"/>
      <c r="G13" s="20">
        <v>0.14010758105044499</v>
      </c>
      <c r="H13" s="20">
        <v>0.105467369188063</v>
      </c>
      <c r="I13" s="20">
        <v>0.11956169764226</v>
      </c>
      <c r="J13" s="20">
        <v>0.16284369429301801</v>
      </c>
      <c r="K13" s="20">
        <v>0.171202703797671</v>
      </c>
      <c r="L13" s="20">
        <v>0.14673215383732899</v>
      </c>
      <c r="M13" s="20"/>
      <c r="N13" s="20">
        <v>0.120273966780058</v>
      </c>
      <c r="O13" s="20">
        <v>0.14194721151640999</v>
      </c>
      <c r="P13" s="20">
        <v>0.129447372088763</v>
      </c>
      <c r="Q13" s="20">
        <v>0.15727846349869001</v>
      </c>
      <c r="R13" s="20"/>
      <c r="S13" s="20">
        <v>0.10089393522274</v>
      </c>
      <c r="T13" s="20">
        <v>0.135843227316126</v>
      </c>
      <c r="U13" s="20">
        <v>0.14366490861240699</v>
      </c>
      <c r="V13" s="20"/>
      <c r="W13" s="20">
        <v>0.12414957970146499</v>
      </c>
      <c r="X13" s="20">
        <v>8.3904267599564597E-2</v>
      </c>
      <c r="Y13" s="20">
        <v>0.26560462403649998</v>
      </c>
      <c r="Z13" s="20"/>
      <c r="AA13" s="20">
        <v>0.33377175549853599</v>
      </c>
      <c r="AB13" s="20">
        <v>0.28122427012263901</v>
      </c>
      <c r="AC13" s="20">
        <v>0.20616254094242001</v>
      </c>
      <c r="AD13" s="20">
        <v>0.14824000846191801</v>
      </c>
      <c r="AE13" s="20">
        <v>0.124139189167551</v>
      </c>
      <c r="AF13" s="20">
        <v>0.10538719902905599</v>
      </c>
      <c r="AG13" s="20">
        <v>7.7355187971180503E-2</v>
      </c>
      <c r="AH13" s="20">
        <v>2.11674072598491E-2</v>
      </c>
      <c r="AI13" s="20">
        <v>8.0411365146867406E-2</v>
      </c>
      <c r="AJ13" s="20">
        <v>3.4323143731811799E-2</v>
      </c>
      <c r="AK13" s="20">
        <v>0</v>
      </c>
      <c r="AL13" s="20">
        <v>0</v>
      </c>
      <c r="AM13" s="20"/>
      <c r="AN13" s="20">
        <v>0.130507804434849</v>
      </c>
      <c r="AO13" s="20">
        <v>0.14494965268840901</v>
      </c>
      <c r="AP13" s="20"/>
      <c r="AQ13" s="20">
        <v>0.148749688203622</v>
      </c>
      <c r="AR13" s="20">
        <v>0.13885447997299699</v>
      </c>
      <c r="AS13" s="20"/>
      <c r="AT13" s="20">
        <v>6.6953065510930096E-2</v>
      </c>
      <c r="AU13" s="20">
        <v>0.17364012124477801</v>
      </c>
      <c r="AV13" s="20">
        <v>8.8586412926812505E-2</v>
      </c>
      <c r="AW13" s="20"/>
      <c r="AX13" s="20">
        <v>0.19875810184099599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86.4" x14ac:dyDescent="0.3">
      <c r="B9" s="15" t="s">
        <v>128</v>
      </c>
      <c r="C9" s="14">
        <v>0.53327578716586499</v>
      </c>
      <c r="D9" s="14">
        <v>0.52125862868767003</v>
      </c>
      <c r="E9" s="14">
        <v>0.54330928132176903</v>
      </c>
      <c r="F9" s="14"/>
      <c r="G9" s="14">
        <v>0.59490466329376102</v>
      </c>
      <c r="H9" s="14">
        <v>0.56681648369624604</v>
      </c>
      <c r="I9" s="14">
        <v>0.51475219021256502</v>
      </c>
      <c r="J9" s="14">
        <v>0.45542451369808201</v>
      </c>
      <c r="K9" s="14">
        <v>0.51396332770434505</v>
      </c>
      <c r="L9" s="14">
        <v>0.55812350823136503</v>
      </c>
      <c r="M9" s="14"/>
      <c r="N9" s="14">
        <v>0.54077988070056704</v>
      </c>
      <c r="O9" s="14">
        <v>0.57119774587642402</v>
      </c>
      <c r="P9" s="14">
        <v>0.54083489815686503</v>
      </c>
      <c r="Q9" s="14">
        <v>0.504587959434875</v>
      </c>
      <c r="R9" s="14"/>
      <c r="S9" s="14">
        <v>0.71672459612902495</v>
      </c>
      <c r="T9" s="14">
        <v>0.37200002943964</v>
      </c>
      <c r="U9" s="14">
        <v>0.52155967409810899</v>
      </c>
      <c r="V9" s="14"/>
      <c r="W9" s="14">
        <v>0.35354845921356598</v>
      </c>
      <c r="X9" s="14">
        <v>0.75066188867901096</v>
      </c>
      <c r="Y9" s="14">
        <v>0.42368854134546602</v>
      </c>
      <c r="Z9" s="14"/>
      <c r="AA9" s="14">
        <v>0.28931234476531298</v>
      </c>
      <c r="AB9" s="14">
        <v>0.44922278200395199</v>
      </c>
      <c r="AC9" s="14">
        <v>0.49949169623637302</v>
      </c>
      <c r="AD9" s="14">
        <v>0.55646374127980003</v>
      </c>
      <c r="AE9" s="14">
        <v>0.50326238301499504</v>
      </c>
      <c r="AF9" s="14">
        <v>0.57123748567895305</v>
      </c>
      <c r="AG9" s="14">
        <v>0.57061890582820196</v>
      </c>
      <c r="AH9" s="14">
        <v>0.54378959885134504</v>
      </c>
      <c r="AI9" s="14">
        <v>0.72013977281609998</v>
      </c>
      <c r="AJ9" s="14">
        <v>0.71783736192021597</v>
      </c>
      <c r="AK9" s="14">
        <v>0.35897634080997298</v>
      </c>
      <c r="AL9" s="14">
        <v>0.62969415710611398</v>
      </c>
      <c r="AM9" s="14"/>
      <c r="AN9" s="14">
        <v>0.51728265778922999</v>
      </c>
      <c r="AO9" s="14">
        <v>0.53988343599524902</v>
      </c>
      <c r="AP9" s="14"/>
      <c r="AQ9" s="14">
        <v>0.54733218702060404</v>
      </c>
      <c r="AR9" s="14">
        <v>0.52999416036833702</v>
      </c>
      <c r="AS9" s="14"/>
      <c r="AT9" s="14">
        <v>0.83055249006203002</v>
      </c>
      <c r="AU9" s="14">
        <v>0.51648695868530703</v>
      </c>
      <c r="AV9" s="14">
        <v>0.404847915335379</v>
      </c>
      <c r="AW9" s="14"/>
      <c r="AX9" s="14">
        <v>0.44924074267564701</v>
      </c>
    </row>
    <row r="10" spans="2:50" ht="57.6" x14ac:dyDescent="0.3">
      <c r="B10" s="15" t="s">
        <v>129</v>
      </c>
      <c r="C10" s="14">
        <v>0.34952055004368399</v>
      </c>
      <c r="D10" s="14">
        <v>0.39598382639680002</v>
      </c>
      <c r="E10" s="14">
        <v>0.307215604703587</v>
      </c>
      <c r="F10" s="14"/>
      <c r="G10" s="14">
        <v>0.29168194192295999</v>
      </c>
      <c r="H10" s="14">
        <v>0.338202837151522</v>
      </c>
      <c r="I10" s="14">
        <v>0.407370872593247</v>
      </c>
      <c r="J10" s="14">
        <v>0.40596895353158902</v>
      </c>
      <c r="K10" s="14">
        <v>0.33277023093649999</v>
      </c>
      <c r="L10" s="14">
        <v>0.31770595157897202</v>
      </c>
      <c r="M10" s="14"/>
      <c r="N10" s="14">
        <v>0.33414470091045601</v>
      </c>
      <c r="O10" s="14">
        <v>0.32179572318934402</v>
      </c>
      <c r="P10" s="14">
        <v>0.37424699514625698</v>
      </c>
      <c r="Q10" s="14">
        <v>0.354681476758544</v>
      </c>
      <c r="R10" s="14"/>
      <c r="S10" s="14">
        <v>0.21326090514575199</v>
      </c>
      <c r="T10" s="14">
        <v>0.52974620245903703</v>
      </c>
      <c r="U10" s="14">
        <v>0.329831740322926</v>
      </c>
      <c r="V10" s="14"/>
      <c r="W10" s="14">
        <v>0.55942424603594698</v>
      </c>
      <c r="X10" s="14">
        <v>0.18526625534912999</v>
      </c>
      <c r="Y10" s="14">
        <v>0.310045811539779</v>
      </c>
      <c r="Z10" s="14"/>
      <c r="AA10" s="14">
        <v>0.35274793011614303</v>
      </c>
      <c r="AB10" s="14">
        <v>0.34778369127505598</v>
      </c>
      <c r="AC10" s="14">
        <v>0.34697033370790098</v>
      </c>
      <c r="AD10" s="14">
        <v>0.31049332845567301</v>
      </c>
      <c r="AE10" s="14">
        <v>0.39244218643088702</v>
      </c>
      <c r="AF10" s="14">
        <v>0.36881699737340501</v>
      </c>
      <c r="AG10" s="14">
        <v>0.37160546163178998</v>
      </c>
      <c r="AH10" s="14">
        <v>0.39402316770575901</v>
      </c>
      <c r="AI10" s="14">
        <v>0.25306795433652202</v>
      </c>
      <c r="AJ10" s="14">
        <v>0.208196275790545</v>
      </c>
      <c r="AK10" s="14">
        <v>0.53003270903157695</v>
      </c>
      <c r="AL10" s="14">
        <v>0.37030584289388602</v>
      </c>
      <c r="AM10" s="14"/>
      <c r="AN10" s="14">
        <v>0.362664203772884</v>
      </c>
      <c r="AO10" s="14">
        <v>0.34409017765487299</v>
      </c>
      <c r="AP10" s="14"/>
      <c r="AQ10" s="14">
        <v>0.34905781790084001</v>
      </c>
      <c r="AR10" s="14">
        <v>0.34962858013785703</v>
      </c>
      <c r="AS10" s="14"/>
      <c r="AT10" s="14">
        <v>0.13093641376342499</v>
      </c>
      <c r="AU10" s="14">
        <v>0.33637942341356603</v>
      </c>
      <c r="AV10" s="14">
        <v>0.52505389792164303</v>
      </c>
      <c r="AW10" s="14"/>
      <c r="AX10" s="14">
        <v>0.45827649262944498</v>
      </c>
    </row>
    <row r="11" spans="2:50" x14ac:dyDescent="0.3">
      <c r="B11" s="15" t="s">
        <v>79</v>
      </c>
      <c r="C11" s="20">
        <v>0.117203662790451</v>
      </c>
      <c r="D11" s="20">
        <v>8.2757544915530099E-2</v>
      </c>
      <c r="E11" s="20">
        <v>0.149475113974644</v>
      </c>
      <c r="F11" s="20"/>
      <c r="G11" s="20">
        <v>0.113413394783279</v>
      </c>
      <c r="H11" s="20">
        <v>9.4980679152231795E-2</v>
      </c>
      <c r="I11" s="20">
        <v>7.7876937194188006E-2</v>
      </c>
      <c r="J11" s="20">
        <v>0.138606532770329</v>
      </c>
      <c r="K11" s="20">
        <v>0.15326644135915499</v>
      </c>
      <c r="L11" s="20">
        <v>0.124170540189662</v>
      </c>
      <c r="M11" s="20"/>
      <c r="N11" s="20">
        <v>0.12507541838897701</v>
      </c>
      <c r="O11" s="20">
        <v>0.107006530934232</v>
      </c>
      <c r="P11" s="20">
        <v>8.4918106696877493E-2</v>
      </c>
      <c r="Q11" s="20">
        <v>0.140730563806581</v>
      </c>
      <c r="R11" s="20"/>
      <c r="S11" s="20">
        <v>7.0014498725222502E-2</v>
      </c>
      <c r="T11" s="20">
        <v>9.8253768101323996E-2</v>
      </c>
      <c r="U11" s="20">
        <v>0.148608585578966</v>
      </c>
      <c r="V11" s="20"/>
      <c r="W11" s="20">
        <v>8.70272947504864E-2</v>
      </c>
      <c r="X11" s="20">
        <v>6.4071855971859104E-2</v>
      </c>
      <c r="Y11" s="20">
        <v>0.26626564711475498</v>
      </c>
      <c r="Z11" s="20"/>
      <c r="AA11" s="20">
        <v>0.35793972511854399</v>
      </c>
      <c r="AB11" s="20">
        <v>0.202993526720992</v>
      </c>
      <c r="AC11" s="20">
        <v>0.153537970055725</v>
      </c>
      <c r="AD11" s="20">
        <v>0.13304293026452699</v>
      </c>
      <c r="AE11" s="20">
        <v>0.104295430554118</v>
      </c>
      <c r="AF11" s="20">
        <v>5.9945516947641803E-2</v>
      </c>
      <c r="AG11" s="20">
        <v>5.7775632540008698E-2</v>
      </c>
      <c r="AH11" s="20">
        <v>6.2187233442895402E-2</v>
      </c>
      <c r="AI11" s="20">
        <v>2.6792272847378399E-2</v>
      </c>
      <c r="AJ11" s="20">
        <v>7.3966362289239099E-2</v>
      </c>
      <c r="AK11" s="20">
        <v>0.11099095015844899</v>
      </c>
      <c r="AL11" s="20">
        <v>0</v>
      </c>
      <c r="AM11" s="20"/>
      <c r="AN11" s="20">
        <v>0.120053138437886</v>
      </c>
      <c r="AO11" s="20">
        <v>0.116026386349879</v>
      </c>
      <c r="AP11" s="20"/>
      <c r="AQ11" s="20">
        <v>0.10360999507855501</v>
      </c>
      <c r="AR11" s="20">
        <v>0.120377259493806</v>
      </c>
      <c r="AS11" s="20"/>
      <c r="AT11" s="20">
        <v>3.8511096174544901E-2</v>
      </c>
      <c r="AU11" s="20">
        <v>0.147133617901127</v>
      </c>
      <c r="AV11" s="20">
        <v>7.0098186742977506E-2</v>
      </c>
      <c r="AW11" s="20"/>
      <c r="AX11" s="20">
        <v>9.2482764694908098E-2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X18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130</v>
      </c>
      <c r="C9" s="14">
        <v>0.38559445051087698</v>
      </c>
      <c r="D9" s="14">
        <v>0.43785746579106599</v>
      </c>
      <c r="E9" s="14">
        <v>0.33807583392475998</v>
      </c>
      <c r="F9" s="14"/>
      <c r="G9" s="14">
        <v>0.32349200242381598</v>
      </c>
      <c r="H9" s="14">
        <v>0.37092782298288401</v>
      </c>
      <c r="I9" s="14">
        <v>0.38602812093619199</v>
      </c>
      <c r="J9" s="14">
        <v>0.34600223557751197</v>
      </c>
      <c r="K9" s="14">
        <v>0.45603610371210301</v>
      </c>
      <c r="L9" s="14">
        <v>0.40786782089047302</v>
      </c>
      <c r="M9" s="14"/>
      <c r="N9" s="14">
        <v>0.35680547161818499</v>
      </c>
      <c r="O9" s="14">
        <v>0.34930882726841</v>
      </c>
      <c r="P9" s="14">
        <v>0.42241774781088098</v>
      </c>
      <c r="Q9" s="14">
        <v>0.39339041312914302</v>
      </c>
      <c r="R9" s="14"/>
      <c r="S9" s="14">
        <v>0.35984613379267999</v>
      </c>
      <c r="T9" s="14">
        <v>0.45137226005851899</v>
      </c>
      <c r="U9" s="14">
        <v>0.38173623553657299</v>
      </c>
      <c r="V9" s="14"/>
      <c r="W9" s="14">
        <v>0.46258772766610001</v>
      </c>
      <c r="X9" s="14">
        <v>0.34901320213528397</v>
      </c>
      <c r="Y9" s="14">
        <v>0.32302660771384401</v>
      </c>
      <c r="Z9" s="14"/>
      <c r="AA9" s="14">
        <v>0.150410553122029</v>
      </c>
      <c r="AB9" s="14">
        <v>0.36225232715038702</v>
      </c>
      <c r="AC9" s="14">
        <v>0.35662323488492198</v>
      </c>
      <c r="AD9" s="14">
        <v>0.34923824742269199</v>
      </c>
      <c r="AE9" s="14">
        <v>0.41649718758860099</v>
      </c>
      <c r="AF9" s="14">
        <v>0.370922484053058</v>
      </c>
      <c r="AG9" s="14">
        <v>0.42054565196502203</v>
      </c>
      <c r="AH9" s="14">
        <v>0.46906591434246703</v>
      </c>
      <c r="AI9" s="14">
        <v>0.52724541870575004</v>
      </c>
      <c r="AJ9" s="14">
        <v>0.50008133737277904</v>
      </c>
      <c r="AK9" s="14">
        <v>0.43661188837260001</v>
      </c>
      <c r="AL9" s="14">
        <v>0.50937009725901505</v>
      </c>
      <c r="AM9" s="14"/>
      <c r="AN9" s="14">
        <v>0.42881928316586299</v>
      </c>
      <c r="AO9" s="14">
        <v>0.36773587460825902</v>
      </c>
      <c r="AP9" s="14"/>
      <c r="AQ9" s="14">
        <v>0.35144271885530998</v>
      </c>
      <c r="AR9" s="14">
        <v>0.39356756161621498</v>
      </c>
      <c r="AS9" s="14"/>
      <c r="AT9" s="14">
        <v>0.36859541221178399</v>
      </c>
      <c r="AU9" s="14">
        <v>0.35741460776914802</v>
      </c>
      <c r="AV9" s="14">
        <v>0.46282558340401903</v>
      </c>
      <c r="AW9" s="14"/>
      <c r="AX9" s="14">
        <v>0.40518580922622899</v>
      </c>
    </row>
    <row r="10" spans="2:50" x14ac:dyDescent="0.3">
      <c r="B10" s="15" t="s">
        <v>131</v>
      </c>
      <c r="C10" s="14">
        <v>0.26905874817852798</v>
      </c>
      <c r="D10" s="14">
        <v>0.28531225077588002</v>
      </c>
      <c r="E10" s="14">
        <v>0.25508776021831198</v>
      </c>
      <c r="F10" s="14"/>
      <c r="G10" s="14">
        <v>0.30455887205180499</v>
      </c>
      <c r="H10" s="14">
        <v>0.30688671200567202</v>
      </c>
      <c r="I10" s="14">
        <v>0.25676859290430398</v>
      </c>
      <c r="J10" s="14">
        <v>0.26296628276462602</v>
      </c>
      <c r="K10" s="14">
        <v>0.241149474547356</v>
      </c>
      <c r="L10" s="14">
        <v>0.25275272474335603</v>
      </c>
      <c r="M10" s="14"/>
      <c r="N10" s="14">
        <v>0.27091680264859902</v>
      </c>
      <c r="O10" s="14">
        <v>0.29809270669139698</v>
      </c>
      <c r="P10" s="14">
        <v>0.26829373800254802</v>
      </c>
      <c r="Q10" s="14">
        <v>0.25334191287885399</v>
      </c>
      <c r="R10" s="14"/>
      <c r="S10" s="14">
        <v>0.21714482973641899</v>
      </c>
      <c r="T10" s="14">
        <v>0.31852371905391003</v>
      </c>
      <c r="U10" s="14">
        <v>0.28684784759477699</v>
      </c>
      <c r="V10" s="14"/>
      <c r="W10" s="14">
        <v>0.32652821118966202</v>
      </c>
      <c r="X10" s="14">
        <v>0.22045371842604899</v>
      </c>
      <c r="Y10" s="14">
        <v>0.26896989925604498</v>
      </c>
      <c r="Z10" s="14"/>
      <c r="AA10" s="14">
        <v>0.38612117684552899</v>
      </c>
      <c r="AB10" s="14">
        <v>0.22503128669407699</v>
      </c>
      <c r="AC10" s="14">
        <v>0.24729005426522499</v>
      </c>
      <c r="AD10" s="14">
        <v>0.29028344214646401</v>
      </c>
      <c r="AE10" s="14">
        <v>0.25596085592339002</v>
      </c>
      <c r="AF10" s="14">
        <v>0.28904252281542903</v>
      </c>
      <c r="AG10" s="14">
        <v>0.31661923333019298</v>
      </c>
      <c r="AH10" s="14">
        <v>0.26194161283454298</v>
      </c>
      <c r="AI10" s="14">
        <v>0.10992380430761101</v>
      </c>
      <c r="AJ10" s="14">
        <v>0.230952959262818</v>
      </c>
      <c r="AK10" s="14">
        <v>0.112702059879861</v>
      </c>
      <c r="AL10" s="14">
        <v>0.123594474648633</v>
      </c>
      <c r="AM10" s="14"/>
      <c r="AN10" s="14">
        <v>0.225286082251766</v>
      </c>
      <c r="AO10" s="14">
        <v>0.287143664392144</v>
      </c>
      <c r="AP10" s="14"/>
      <c r="AQ10" s="14">
        <v>0.33525035659878499</v>
      </c>
      <c r="AR10" s="14">
        <v>0.25360556256854599</v>
      </c>
      <c r="AS10" s="14"/>
      <c r="AT10" s="14">
        <v>0.201027451984608</v>
      </c>
      <c r="AU10" s="14">
        <v>0.28198931583478098</v>
      </c>
      <c r="AV10" s="14">
        <v>0.300764626440153</v>
      </c>
      <c r="AW10" s="14"/>
      <c r="AX10" s="14">
        <v>0.27717900345503199</v>
      </c>
    </row>
    <row r="11" spans="2:50" ht="28.8" x14ac:dyDescent="0.3">
      <c r="B11" s="15" t="s">
        <v>132</v>
      </c>
      <c r="C11" s="14">
        <v>0.18457053564939799</v>
      </c>
      <c r="D11" s="14">
        <v>0.16697501889455599</v>
      </c>
      <c r="E11" s="14">
        <v>0.20043485029611</v>
      </c>
      <c r="F11" s="14"/>
      <c r="G11" s="14">
        <v>0.161597211644083</v>
      </c>
      <c r="H11" s="14">
        <v>0.132084638284345</v>
      </c>
      <c r="I11" s="14">
        <v>0.188831956196645</v>
      </c>
      <c r="J11" s="14">
        <v>0.18054451995203299</v>
      </c>
      <c r="K11" s="14">
        <v>0.18077714174613699</v>
      </c>
      <c r="L11" s="14">
        <v>0.24483482035102599</v>
      </c>
      <c r="M11" s="14"/>
      <c r="N11" s="14">
        <v>0.20470243532803301</v>
      </c>
      <c r="O11" s="14">
        <v>0.159008131564641</v>
      </c>
      <c r="P11" s="14">
        <v>0.182537207795677</v>
      </c>
      <c r="Q11" s="14">
        <v>0.19004736438220701</v>
      </c>
      <c r="R11" s="14"/>
      <c r="S11" s="14">
        <v>0.25539075383604498</v>
      </c>
      <c r="T11" s="14">
        <v>0.11451846661224099</v>
      </c>
      <c r="U11" s="14">
        <v>0.18977505354176899</v>
      </c>
      <c r="V11" s="14"/>
      <c r="W11" s="14">
        <v>9.7953792249971999E-2</v>
      </c>
      <c r="X11" s="14">
        <v>0.28995804332507003</v>
      </c>
      <c r="Y11" s="14">
        <v>0.125567446954054</v>
      </c>
      <c r="Z11" s="14"/>
      <c r="AA11" s="14">
        <v>0.107727492986295</v>
      </c>
      <c r="AB11" s="14">
        <v>0.10576703989998</v>
      </c>
      <c r="AC11" s="14">
        <v>0.17788581204236101</v>
      </c>
      <c r="AD11" s="14">
        <v>0.20686408498455</v>
      </c>
      <c r="AE11" s="14">
        <v>0.20590072714645799</v>
      </c>
      <c r="AF11" s="14">
        <v>0.21143634380179099</v>
      </c>
      <c r="AG11" s="14">
        <v>0.15754155387923799</v>
      </c>
      <c r="AH11" s="14">
        <v>0.216512328744738</v>
      </c>
      <c r="AI11" s="14">
        <v>0.183838852472265</v>
      </c>
      <c r="AJ11" s="14">
        <v>0.23459327308688799</v>
      </c>
      <c r="AK11" s="14">
        <v>0.149778042812451</v>
      </c>
      <c r="AL11" s="14">
        <v>0.25071063009800598</v>
      </c>
      <c r="AM11" s="14"/>
      <c r="AN11" s="14">
        <v>0.19084837468206001</v>
      </c>
      <c r="AO11" s="14">
        <v>0.18197681213486</v>
      </c>
      <c r="AP11" s="14"/>
      <c r="AQ11" s="14">
        <v>0.16479600309353701</v>
      </c>
      <c r="AR11" s="14">
        <v>0.189187125716166</v>
      </c>
      <c r="AS11" s="14"/>
      <c r="AT11" s="14">
        <v>0.312028514382653</v>
      </c>
      <c r="AU11" s="14">
        <v>0.19236010342395701</v>
      </c>
      <c r="AV11" s="14">
        <v>0.112621749236895</v>
      </c>
      <c r="AW11" s="14"/>
      <c r="AX11" s="14">
        <v>0.13389271004494999</v>
      </c>
    </row>
    <row r="12" spans="2:50" ht="28.8" x14ac:dyDescent="0.3">
      <c r="B12" s="15" t="s">
        <v>133</v>
      </c>
      <c r="C12" s="14">
        <v>5.8377060344433497E-2</v>
      </c>
      <c r="D12" s="14">
        <v>5.5515498585905702E-2</v>
      </c>
      <c r="E12" s="14">
        <v>6.0521832096285498E-2</v>
      </c>
      <c r="F12" s="14"/>
      <c r="G12" s="14">
        <v>9.8500863157876498E-2</v>
      </c>
      <c r="H12" s="14">
        <v>8.5428541752204101E-2</v>
      </c>
      <c r="I12" s="14">
        <v>7.1260177037187705E-2</v>
      </c>
      <c r="J12" s="14">
        <v>8.3690834312812698E-2</v>
      </c>
      <c r="K12" s="14">
        <v>1.6583829229286699E-2</v>
      </c>
      <c r="L12" s="14">
        <v>1.62138930403657E-2</v>
      </c>
      <c r="M12" s="14"/>
      <c r="N12" s="14">
        <v>5.6612255842355602E-2</v>
      </c>
      <c r="O12" s="14">
        <v>6.8379363815205804E-2</v>
      </c>
      <c r="P12" s="14">
        <v>5.7810401347985998E-2</v>
      </c>
      <c r="Q12" s="14">
        <v>5.4293143861640698E-2</v>
      </c>
      <c r="R12" s="14"/>
      <c r="S12" s="14">
        <v>8.3804021699178499E-2</v>
      </c>
      <c r="T12" s="14">
        <v>4.6485786835357E-2</v>
      </c>
      <c r="U12" s="14">
        <v>3.4823504134915702E-2</v>
      </c>
      <c r="V12" s="14"/>
      <c r="W12" s="14">
        <v>5.40529977436588E-2</v>
      </c>
      <c r="X12" s="14">
        <v>6.8782314374035494E-2</v>
      </c>
      <c r="Y12" s="14">
        <v>4.1763871377262798E-2</v>
      </c>
      <c r="Z12" s="14"/>
      <c r="AA12" s="14">
        <v>4.0239816062992498E-2</v>
      </c>
      <c r="AB12" s="14">
        <v>7.2868326663903998E-2</v>
      </c>
      <c r="AC12" s="14">
        <v>6.2512572994107896E-2</v>
      </c>
      <c r="AD12" s="14">
        <v>5.6031264555995199E-2</v>
      </c>
      <c r="AE12" s="14">
        <v>5.3530696362462701E-2</v>
      </c>
      <c r="AF12" s="14">
        <v>5.0088865210392297E-2</v>
      </c>
      <c r="AG12" s="14">
        <v>7.3796359589308899E-2</v>
      </c>
      <c r="AH12" s="14">
        <v>3.0993472920659002E-2</v>
      </c>
      <c r="AI12" s="14">
        <v>0.100105265090462</v>
      </c>
      <c r="AJ12" s="14">
        <v>1.7526715015846499E-2</v>
      </c>
      <c r="AK12" s="14">
        <v>0.189917058776639</v>
      </c>
      <c r="AL12" s="14">
        <v>0.116324797994345</v>
      </c>
      <c r="AM12" s="14"/>
      <c r="AN12" s="14">
        <v>6.2720780778499699E-2</v>
      </c>
      <c r="AO12" s="14">
        <v>5.6582428501883698E-2</v>
      </c>
      <c r="AP12" s="14"/>
      <c r="AQ12" s="14">
        <v>5.4556820428548501E-2</v>
      </c>
      <c r="AR12" s="14">
        <v>5.9268938905836802E-2</v>
      </c>
      <c r="AS12" s="14"/>
      <c r="AT12" s="14">
        <v>5.0349729184685797E-2</v>
      </c>
      <c r="AU12" s="14">
        <v>4.8950804099294302E-2</v>
      </c>
      <c r="AV12" s="14">
        <v>7.5778739645122398E-2</v>
      </c>
      <c r="AW12" s="14"/>
      <c r="AX12" s="14">
        <v>0.118633472526453</v>
      </c>
    </row>
    <row r="13" spans="2:50" x14ac:dyDescent="0.3">
      <c r="B13" s="15" t="s">
        <v>79</v>
      </c>
      <c r="C13" s="20">
        <v>0.102399205316764</v>
      </c>
      <c r="D13" s="20">
        <v>5.4339765952591802E-2</v>
      </c>
      <c r="E13" s="20">
        <v>0.14587972346453201</v>
      </c>
      <c r="F13" s="20"/>
      <c r="G13" s="20">
        <v>0.11185105072241899</v>
      </c>
      <c r="H13" s="20">
        <v>0.104672284974895</v>
      </c>
      <c r="I13" s="20">
        <v>9.7111152925671504E-2</v>
      </c>
      <c r="J13" s="20">
        <v>0.12679612739301599</v>
      </c>
      <c r="K13" s="20">
        <v>0.105453450765117</v>
      </c>
      <c r="L13" s="20">
        <v>7.8330740974779198E-2</v>
      </c>
      <c r="M13" s="20"/>
      <c r="N13" s="20">
        <v>0.110963034562827</v>
      </c>
      <c r="O13" s="20">
        <v>0.125210970660347</v>
      </c>
      <c r="P13" s="20">
        <v>6.8940905042908202E-2</v>
      </c>
      <c r="Q13" s="20">
        <v>0.108927165748155</v>
      </c>
      <c r="R13" s="20"/>
      <c r="S13" s="20">
        <v>8.3814260935678203E-2</v>
      </c>
      <c r="T13" s="20">
        <v>6.9099767439973495E-2</v>
      </c>
      <c r="U13" s="20">
        <v>0.106817359191965</v>
      </c>
      <c r="V13" s="20"/>
      <c r="W13" s="20">
        <v>5.8877271150606598E-2</v>
      </c>
      <c r="X13" s="20">
        <v>7.1792721739560403E-2</v>
      </c>
      <c r="Y13" s="20">
        <v>0.24067217469879401</v>
      </c>
      <c r="Z13" s="20"/>
      <c r="AA13" s="20">
        <v>0.315500960983155</v>
      </c>
      <c r="AB13" s="20">
        <v>0.23408101959165301</v>
      </c>
      <c r="AC13" s="20">
        <v>0.15568832581338399</v>
      </c>
      <c r="AD13" s="20">
        <v>9.7582960890299303E-2</v>
      </c>
      <c r="AE13" s="20">
        <v>6.8110532979088007E-2</v>
      </c>
      <c r="AF13" s="20">
        <v>7.8509784119329407E-2</v>
      </c>
      <c r="AG13" s="20">
        <v>3.1497201236237997E-2</v>
      </c>
      <c r="AH13" s="20">
        <v>2.14866711575935E-2</v>
      </c>
      <c r="AI13" s="20">
        <v>7.8886659423913402E-2</v>
      </c>
      <c r="AJ13" s="20">
        <v>1.6845715261668101E-2</v>
      </c>
      <c r="AK13" s="20">
        <v>0.11099095015844899</v>
      </c>
      <c r="AL13" s="20">
        <v>0</v>
      </c>
      <c r="AM13" s="20"/>
      <c r="AN13" s="20">
        <v>9.2325479121812201E-2</v>
      </c>
      <c r="AO13" s="20">
        <v>0.106561220362853</v>
      </c>
      <c r="AP13" s="20"/>
      <c r="AQ13" s="20">
        <v>9.395410102382E-2</v>
      </c>
      <c r="AR13" s="20">
        <v>0.104370811193236</v>
      </c>
      <c r="AS13" s="20"/>
      <c r="AT13" s="20">
        <v>6.7998892236269898E-2</v>
      </c>
      <c r="AU13" s="20">
        <v>0.11928516887281999</v>
      </c>
      <c r="AV13" s="20">
        <v>4.8009301273810902E-2</v>
      </c>
      <c r="AW13" s="20"/>
      <c r="AX13" s="20">
        <v>6.5109004747336399E-2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X33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135</v>
      </c>
      <c r="C9" s="14">
        <v>0.48295813069944998</v>
      </c>
      <c r="D9" s="14">
        <v>0.571063298797017</v>
      </c>
      <c r="E9" s="14">
        <v>0.40118885204035698</v>
      </c>
      <c r="F9" s="14"/>
      <c r="G9" s="14">
        <v>0.32810574415694699</v>
      </c>
      <c r="H9" s="14">
        <v>0.41997316199548301</v>
      </c>
      <c r="I9" s="14">
        <v>0.40310334095842598</v>
      </c>
      <c r="J9" s="14">
        <v>0.52454514203083102</v>
      </c>
      <c r="K9" s="14">
        <v>0.50921213223074302</v>
      </c>
      <c r="L9" s="14">
        <v>0.63414971125168496</v>
      </c>
      <c r="M9" s="14"/>
      <c r="N9" s="14">
        <v>0.54221947478149002</v>
      </c>
      <c r="O9" s="14">
        <v>0.48320593725590599</v>
      </c>
      <c r="P9" s="14">
        <v>0.49313084414394798</v>
      </c>
      <c r="Q9" s="14">
        <v>0.44821205234718797</v>
      </c>
      <c r="R9" s="14"/>
      <c r="S9" s="14">
        <v>0.49226036012755903</v>
      </c>
      <c r="T9" s="14">
        <v>0.494251789540949</v>
      </c>
      <c r="U9" s="14">
        <v>0.49677112155416597</v>
      </c>
      <c r="V9" s="14"/>
      <c r="W9" s="14">
        <v>0.50042481272212502</v>
      </c>
      <c r="X9" s="14">
        <v>0.54270437297517005</v>
      </c>
      <c r="Y9" s="14">
        <v>0.30225190652774298</v>
      </c>
      <c r="Z9" s="14"/>
      <c r="AA9" s="14">
        <v>0.254398937124997</v>
      </c>
      <c r="AB9" s="14">
        <v>0.268844324135117</v>
      </c>
      <c r="AC9" s="14">
        <v>0.41749393125836098</v>
      </c>
      <c r="AD9" s="14">
        <v>0.45703130033363598</v>
      </c>
      <c r="AE9" s="14">
        <v>0.51767793702576304</v>
      </c>
      <c r="AF9" s="14">
        <v>0.52345146621371796</v>
      </c>
      <c r="AG9" s="14">
        <v>0.57593182084845296</v>
      </c>
      <c r="AH9" s="14">
        <v>0.56776496614015104</v>
      </c>
      <c r="AI9" s="14">
        <v>0.611801223927675</v>
      </c>
      <c r="AJ9" s="14">
        <v>0.77633056214096197</v>
      </c>
      <c r="AK9" s="14">
        <v>0.47476242914296701</v>
      </c>
      <c r="AL9" s="14">
        <v>0.63601200374812095</v>
      </c>
      <c r="AM9" s="14"/>
      <c r="AN9" s="14">
        <v>0.46975965983656698</v>
      </c>
      <c r="AO9" s="14">
        <v>0.48841115108670502</v>
      </c>
      <c r="AP9" s="14"/>
      <c r="AQ9" s="14">
        <v>0.46257967188585503</v>
      </c>
      <c r="AR9" s="14">
        <v>0.48771571423621002</v>
      </c>
      <c r="AS9" s="14"/>
      <c r="AT9" s="14">
        <v>0.57339199621302295</v>
      </c>
      <c r="AU9" s="14">
        <v>0.45084469045833597</v>
      </c>
      <c r="AV9" s="14">
        <v>0.51659321496025101</v>
      </c>
      <c r="AW9" s="14"/>
      <c r="AX9" s="14">
        <v>0.43613381972383602</v>
      </c>
    </row>
    <row r="10" spans="2:50" x14ac:dyDescent="0.3">
      <c r="B10" s="15" t="s">
        <v>136</v>
      </c>
      <c r="C10" s="14">
        <v>0.38173153618814598</v>
      </c>
      <c r="D10" s="14">
        <v>0.39672156345812498</v>
      </c>
      <c r="E10" s="14">
        <v>0.36597001488185399</v>
      </c>
      <c r="F10" s="14"/>
      <c r="G10" s="14">
        <v>0.35412093312341397</v>
      </c>
      <c r="H10" s="14">
        <v>0.306339015110419</v>
      </c>
      <c r="I10" s="14">
        <v>0.32936530400246899</v>
      </c>
      <c r="J10" s="14">
        <v>0.34076839004897103</v>
      </c>
      <c r="K10" s="14">
        <v>0.44500945175338602</v>
      </c>
      <c r="L10" s="14">
        <v>0.48327764973021697</v>
      </c>
      <c r="M10" s="14"/>
      <c r="N10" s="14">
        <v>0.40181992320946402</v>
      </c>
      <c r="O10" s="14">
        <v>0.41988320607306301</v>
      </c>
      <c r="P10" s="14">
        <v>0.38377454917798398</v>
      </c>
      <c r="Q10" s="14">
        <v>0.350758550540616</v>
      </c>
      <c r="R10" s="14"/>
      <c r="S10" s="14">
        <v>0.491728090999207</v>
      </c>
      <c r="T10" s="14">
        <v>0.294215540993429</v>
      </c>
      <c r="U10" s="14">
        <v>0.382122321372178</v>
      </c>
      <c r="V10" s="14"/>
      <c r="W10" s="14">
        <v>0.29925611742050601</v>
      </c>
      <c r="X10" s="14">
        <v>0.54161603789628798</v>
      </c>
      <c r="Y10" s="14">
        <v>0.20497184446358099</v>
      </c>
      <c r="Z10" s="14"/>
      <c r="AA10" s="14">
        <v>0.189896514433364</v>
      </c>
      <c r="AB10" s="14">
        <v>0.323213807693357</v>
      </c>
      <c r="AC10" s="14">
        <v>0.40958197518484601</v>
      </c>
      <c r="AD10" s="14">
        <v>0.37117478720154501</v>
      </c>
      <c r="AE10" s="14">
        <v>0.38103182610606101</v>
      </c>
      <c r="AF10" s="14">
        <v>0.377317311828469</v>
      </c>
      <c r="AG10" s="14">
        <v>0.390544159948082</v>
      </c>
      <c r="AH10" s="14">
        <v>0.50434418063606201</v>
      </c>
      <c r="AI10" s="14">
        <v>0.54347046257423404</v>
      </c>
      <c r="AJ10" s="14">
        <v>0.32599938730511202</v>
      </c>
      <c r="AK10" s="14">
        <v>0.309501536808092</v>
      </c>
      <c r="AL10" s="14">
        <v>0.24607047940083701</v>
      </c>
      <c r="AM10" s="14"/>
      <c r="AN10" s="14">
        <v>0.38682019505713899</v>
      </c>
      <c r="AO10" s="14">
        <v>0.37962912895895401</v>
      </c>
      <c r="AP10" s="14"/>
      <c r="AQ10" s="14">
        <v>0.37251527713187099</v>
      </c>
      <c r="AR10" s="14">
        <v>0.38388317693574697</v>
      </c>
      <c r="AS10" s="14"/>
      <c r="AT10" s="14">
        <v>0.59516423083721903</v>
      </c>
      <c r="AU10" s="14">
        <v>0.36022658095701499</v>
      </c>
      <c r="AV10" s="14">
        <v>0.30701971180669502</v>
      </c>
      <c r="AW10" s="14"/>
      <c r="AX10" s="14">
        <v>0.33998311663733199</v>
      </c>
    </row>
    <row r="11" spans="2:50" x14ac:dyDescent="0.3">
      <c r="B11" s="15" t="s">
        <v>137</v>
      </c>
      <c r="C11" s="14">
        <v>0.21466720144088799</v>
      </c>
      <c r="D11" s="14">
        <v>0.26630439487507901</v>
      </c>
      <c r="E11" s="14">
        <v>0.16512773275855</v>
      </c>
      <c r="F11" s="14"/>
      <c r="G11" s="14">
        <v>0.16218264188478199</v>
      </c>
      <c r="H11" s="14">
        <v>0.18427744621397599</v>
      </c>
      <c r="I11" s="14">
        <v>0.20137102097562201</v>
      </c>
      <c r="J11" s="14">
        <v>0.21737928664452999</v>
      </c>
      <c r="K11" s="14">
        <v>0.25846757247021701</v>
      </c>
      <c r="L11" s="14">
        <v>0.24423467825357301</v>
      </c>
      <c r="M11" s="14"/>
      <c r="N11" s="14">
        <v>0.18842100028247299</v>
      </c>
      <c r="O11" s="14">
        <v>0.18602021516060799</v>
      </c>
      <c r="P11" s="14">
        <v>0.24443974210882699</v>
      </c>
      <c r="Q11" s="14">
        <v>0.22199497559058601</v>
      </c>
      <c r="R11" s="14"/>
      <c r="S11" s="14">
        <v>0.20861994122997801</v>
      </c>
      <c r="T11" s="14">
        <v>0.22480982048380099</v>
      </c>
      <c r="U11" s="14">
        <v>0.22999724018079601</v>
      </c>
      <c r="V11" s="14"/>
      <c r="W11" s="14">
        <v>0.233685536039725</v>
      </c>
      <c r="X11" s="14">
        <v>0.21415305493902201</v>
      </c>
      <c r="Y11" s="14">
        <v>0.174468014663405</v>
      </c>
      <c r="Z11" s="14"/>
      <c r="AA11" s="14">
        <v>0.189785360270562</v>
      </c>
      <c r="AB11" s="14">
        <v>0.195062115640805</v>
      </c>
      <c r="AC11" s="14">
        <v>0.13896137341985401</v>
      </c>
      <c r="AD11" s="14">
        <v>0.18721455966570599</v>
      </c>
      <c r="AE11" s="14">
        <v>0.239449982940932</v>
      </c>
      <c r="AF11" s="14">
        <v>0.23514288639235301</v>
      </c>
      <c r="AG11" s="14">
        <v>0.23966305480459399</v>
      </c>
      <c r="AH11" s="14">
        <v>0.24122195706844701</v>
      </c>
      <c r="AI11" s="14">
        <v>0.22229194878901501</v>
      </c>
      <c r="AJ11" s="14">
        <v>0.55351428293618798</v>
      </c>
      <c r="AK11" s="14">
        <v>8.1877487581097599E-2</v>
      </c>
      <c r="AL11" s="14">
        <v>0.116324797994345</v>
      </c>
      <c r="AM11" s="14"/>
      <c r="AN11" s="14">
        <v>0.20284807863384799</v>
      </c>
      <c r="AO11" s="14">
        <v>0.21955033663858001</v>
      </c>
      <c r="AP11" s="14"/>
      <c r="AQ11" s="14">
        <v>0.18040778220543999</v>
      </c>
      <c r="AR11" s="14">
        <v>0.22266545343945299</v>
      </c>
      <c r="AS11" s="14"/>
      <c r="AT11" s="14">
        <v>0.22938154528504801</v>
      </c>
      <c r="AU11" s="14">
        <v>0.18144904879340201</v>
      </c>
      <c r="AV11" s="14">
        <v>0.254854972586468</v>
      </c>
      <c r="AW11" s="14"/>
      <c r="AX11" s="14">
        <v>0.165744811114025</v>
      </c>
    </row>
    <row r="12" spans="2:50" x14ac:dyDescent="0.3">
      <c r="B12" s="15" t="s">
        <v>138</v>
      </c>
      <c r="C12" s="14">
        <v>0.20029580067743999</v>
      </c>
      <c r="D12" s="14">
        <v>0.23883728388512299</v>
      </c>
      <c r="E12" s="14">
        <v>0.16368141147589699</v>
      </c>
      <c r="F12" s="14"/>
      <c r="G12" s="14">
        <v>0.117379372426015</v>
      </c>
      <c r="H12" s="14">
        <v>0.16394539339408801</v>
      </c>
      <c r="I12" s="14">
        <v>0.21402002727063599</v>
      </c>
      <c r="J12" s="14">
        <v>0.18722331339809101</v>
      </c>
      <c r="K12" s="14">
        <v>0.211592241710542</v>
      </c>
      <c r="L12" s="14">
        <v>0.26872527215151798</v>
      </c>
      <c r="M12" s="14"/>
      <c r="N12" s="14">
        <v>0.18087489435040599</v>
      </c>
      <c r="O12" s="14">
        <v>0.16733667018018999</v>
      </c>
      <c r="P12" s="14">
        <v>0.22420540892617399</v>
      </c>
      <c r="Q12" s="14">
        <v>0.21067207636322199</v>
      </c>
      <c r="R12" s="14"/>
      <c r="S12" s="14">
        <v>0.12560451477466</v>
      </c>
      <c r="T12" s="14">
        <v>0.30112500966162398</v>
      </c>
      <c r="U12" s="14">
        <v>0.194404936040836</v>
      </c>
      <c r="V12" s="14"/>
      <c r="W12" s="14">
        <v>0.327452423237511</v>
      </c>
      <c r="X12" s="14">
        <v>0.11602848653919499</v>
      </c>
      <c r="Y12" s="14">
        <v>0.122812685875303</v>
      </c>
      <c r="Z12" s="14"/>
      <c r="AA12" s="14">
        <v>0.191389071502238</v>
      </c>
      <c r="AB12" s="14">
        <v>9.1249420130816605E-2</v>
      </c>
      <c r="AC12" s="14">
        <v>0.13219674716546201</v>
      </c>
      <c r="AD12" s="14">
        <v>0.190442018654437</v>
      </c>
      <c r="AE12" s="14">
        <v>0.23037682900529599</v>
      </c>
      <c r="AF12" s="14">
        <v>0.23473298476558299</v>
      </c>
      <c r="AG12" s="14">
        <v>0.25356223380668003</v>
      </c>
      <c r="AH12" s="14">
        <v>0.26215266351868799</v>
      </c>
      <c r="AI12" s="14">
        <v>0.19513109210267901</v>
      </c>
      <c r="AJ12" s="14">
        <v>0.21816668934341901</v>
      </c>
      <c r="AK12" s="14">
        <v>0.210062396983382</v>
      </c>
      <c r="AL12" s="14">
        <v>0.121191079357974</v>
      </c>
      <c r="AM12" s="14"/>
      <c r="AN12" s="14">
        <v>0.19587790354098</v>
      </c>
      <c r="AO12" s="14">
        <v>0.20212107903007501</v>
      </c>
      <c r="AP12" s="14"/>
      <c r="AQ12" s="14">
        <v>0.18449267411149201</v>
      </c>
      <c r="AR12" s="14">
        <v>0.20398522073943801</v>
      </c>
      <c r="AS12" s="14"/>
      <c r="AT12" s="14">
        <v>8.7245176185297799E-2</v>
      </c>
      <c r="AU12" s="14">
        <v>0.16242719167539801</v>
      </c>
      <c r="AV12" s="14">
        <v>0.32600001265359702</v>
      </c>
      <c r="AW12" s="14"/>
      <c r="AX12" s="14">
        <v>0.24610450406156401</v>
      </c>
    </row>
    <row r="13" spans="2:50" x14ac:dyDescent="0.3">
      <c r="B13" s="15" t="s">
        <v>139</v>
      </c>
      <c r="C13" s="14">
        <v>0.177226919556872</v>
      </c>
      <c r="D13" s="14">
        <v>0.14301684893295999</v>
      </c>
      <c r="E13" s="14">
        <v>0.20777188506630101</v>
      </c>
      <c r="F13" s="14"/>
      <c r="G13" s="14">
        <v>0.285505954472486</v>
      </c>
      <c r="H13" s="14">
        <v>0.23310076280790901</v>
      </c>
      <c r="I13" s="14">
        <v>0.23066895763971301</v>
      </c>
      <c r="J13" s="14">
        <v>0.128741938338021</v>
      </c>
      <c r="K13" s="14">
        <v>0.16069618537677</v>
      </c>
      <c r="L13" s="14">
        <v>7.6588514157295604E-2</v>
      </c>
      <c r="M13" s="14"/>
      <c r="N13" s="14">
        <v>0.197304703242216</v>
      </c>
      <c r="O13" s="14">
        <v>0.17303100429554799</v>
      </c>
      <c r="P13" s="14">
        <v>0.13439240576148301</v>
      </c>
      <c r="Q13" s="14">
        <v>0.19899237564119901</v>
      </c>
      <c r="R13" s="14"/>
      <c r="S13" s="14">
        <v>0.2303906042211</v>
      </c>
      <c r="T13" s="14">
        <v>0.144166782707047</v>
      </c>
      <c r="U13" s="14">
        <v>0.14194516734524401</v>
      </c>
      <c r="V13" s="14"/>
      <c r="W13" s="14">
        <v>0.13622055560556701</v>
      </c>
      <c r="X13" s="14">
        <v>0.217924895797032</v>
      </c>
      <c r="Y13" s="14">
        <v>0.19830647543530899</v>
      </c>
      <c r="Z13" s="14"/>
      <c r="AA13" s="14">
        <v>0.21353089143676099</v>
      </c>
      <c r="AB13" s="14">
        <v>0.26177283242018901</v>
      </c>
      <c r="AC13" s="14">
        <v>0.205363701097144</v>
      </c>
      <c r="AD13" s="14">
        <v>0.191866146842706</v>
      </c>
      <c r="AE13" s="14">
        <v>0.15658135526153599</v>
      </c>
      <c r="AF13" s="14">
        <v>0.13834758697986099</v>
      </c>
      <c r="AG13" s="14">
        <v>0.15335633531008899</v>
      </c>
      <c r="AH13" s="14">
        <v>0.160952604135158</v>
      </c>
      <c r="AI13" s="14">
        <v>0.166109955346252</v>
      </c>
      <c r="AJ13" s="14">
        <v>0.125393203780093</v>
      </c>
      <c r="AK13" s="14">
        <v>0.17881414047623101</v>
      </c>
      <c r="AL13" s="14">
        <v>0.14275257505001801</v>
      </c>
      <c r="AM13" s="14"/>
      <c r="AN13" s="14">
        <v>0.15894702253497001</v>
      </c>
      <c r="AO13" s="14">
        <v>0.184779358939654</v>
      </c>
      <c r="AP13" s="14"/>
      <c r="AQ13" s="14">
        <v>0.19284247232728799</v>
      </c>
      <c r="AR13" s="14">
        <v>0.17358129073589501</v>
      </c>
      <c r="AS13" s="14"/>
      <c r="AT13" s="14">
        <v>0.21473833466631601</v>
      </c>
      <c r="AU13" s="14">
        <v>0.179347684424949</v>
      </c>
      <c r="AV13" s="14">
        <v>0.15362809040206199</v>
      </c>
      <c r="AW13" s="14"/>
      <c r="AX13" s="14">
        <v>0.20757556923529299</v>
      </c>
    </row>
    <row r="14" spans="2:50" x14ac:dyDescent="0.3">
      <c r="B14" s="15" t="s">
        <v>140</v>
      </c>
      <c r="C14" s="14">
        <v>0.16629151227048999</v>
      </c>
      <c r="D14" s="14">
        <v>0.145388477259594</v>
      </c>
      <c r="E14" s="14">
        <v>0.18617980527578601</v>
      </c>
      <c r="F14" s="14"/>
      <c r="G14" s="14">
        <v>0.23467967334261799</v>
      </c>
      <c r="H14" s="14">
        <v>0.12505337312655501</v>
      </c>
      <c r="I14" s="14">
        <v>0.17724518893316901</v>
      </c>
      <c r="J14" s="14">
        <v>0.14100357272682901</v>
      </c>
      <c r="K14" s="14">
        <v>0.17710351834041901</v>
      </c>
      <c r="L14" s="14">
        <v>0.164523816826118</v>
      </c>
      <c r="M14" s="14"/>
      <c r="N14" s="14">
        <v>0.14522761830004599</v>
      </c>
      <c r="O14" s="14">
        <v>0.16365778379384799</v>
      </c>
      <c r="P14" s="14">
        <v>0.18319384451068599</v>
      </c>
      <c r="Q14" s="14">
        <v>0.166124421042844</v>
      </c>
      <c r="R14" s="14"/>
      <c r="S14" s="14">
        <v>0.24331140742940099</v>
      </c>
      <c r="T14" s="14">
        <v>8.8475182978842201E-2</v>
      </c>
      <c r="U14" s="14">
        <v>0.16835296675133701</v>
      </c>
      <c r="V14" s="14"/>
      <c r="W14" s="14">
        <v>0.101799320103323</v>
      </c>
      <c r="X14" s="14">
        <v>0.24892585368623901</v>
      </c>
      <c r="Y14" s="14">
        <v>0.11182580218735801</v>
      </c>
      <c r="Z14" s="14"/>
      <c r="AA14" s="14">
        <v>9.4922975426639702E-2</v>
      </c>
      <c r="AB14" s="14">
        <v>0.18819485457858801</v>
      </c>
      <c r="AC14" s="14">
        <v>0.15726345466359001</v>
      </c>
      <c r="AD14" s="14">
        <v>0.177005976766652</v>
      </c>
      <c r="AE14" s="14">
        <v>0.158824496228995</v>
      </c>
      <c r="AF14" s="14">
        <v>0.14620653233390599</v>
      </c>
      <c r="AG14" s="14">
        <v>0.189305532543109</v>
      </c>
      <c r="AH14" s="14">
        <v>0.134223669046759</v>
      </c>
      <c r="AI14" s="14">
        <v>0.25467351548636402</v>
      </c>
      <c r="AJ14" s="14">
        <v>9.2790550898480095E-2</v>
      </c>
      <c r="AK14" s="14">
        <v>9.3005613706448997E-2</v>
      </c>
      <c r="AL14" s="14">
        <v>0.12183196820239001</v>
      </c>
      <c r="AM14" s="14"/>
      <c r="AN14" s="14">
        <v>0.19532259187163001</v>
      </c>
      <c r="AO14" s="14">
        <v>0.15429716303309399</v>
      </c>
      <c r="AP14" s="14"/>
      <c r="AQ14" s="14">
        <v>0.16973770500971799</v>
      </c>
      <c r="AR14" s="14">
        <v>0.16548695928684101</v>
      </c>
      <c r="AS14" s="14"/>
      <c r="AT14" s="14">
        <v>0.27230341274897002</v>
      </c>
      <c r="AU14" s="14">
        <v>0.16620707991764599</v>
      </c>
      <c r="AV14" s="14">
        <v>0.109449054158754</v>
      </c>
      <c r="AW14" s="14"/>
      <c r="AX14" s="14">
        <v>0.16135279488347801</v>
      </c>
    </row>
    <row r="15" spans="2:50" x14ac:dyDescent="0.3">
      <c r="B15" s="15" t="s">
        <v>141</v>
      </c>
      <c r="C15" s="14">
        <v>0.14934979404811999</v>
      </c>
      <c r="D15" s="14">
        <v>0.15046727288582901</v>
      </c>
      <c r="E15" s="14">
        <v>0.14820522671956601</v>
      </c>
      <c r="F15" s="14"/>
      <c r="G15" s="14">
        <v>9.0997398381403305E-2</v>
      </c>
      <c r="H15" s="14">
        <v>0.16972137412815</v>
      </c>
      <c r="I15" s="14">
        <v>0.16441618677813499</v>
      </c>
      <c r="J15" s="14">
        <v>0.17844912321474499</v>
      </c>
      <c r="K15" s="14">
        <v>0.12559730752498499</v>
      </c>
      <c r="L15" s="14">
        <v>0.150217663033446</v>
      </c>
      <c r="M15" s="14"/>
      <c r="N15" s="14">
        <v>0.16378015489358599</v>
      </c>
      <c r="O15" s="14">
        <v>0.171001242545788</v>
      </c>
      <c r="P15" s="14">
        <v>0.151279129508719</v>
      </c>
      <c r="Q15" s="14">
        <v>0.129833695308293</v>
      </c>
      <c r="R15" s="14"/>
      <c r="S15" s="14">
        <v>0.16742635624729499</v>
      </c>
      <c r="T15" s="14">
        <v>0.13463461206170699</v>
      </c>
      <c r="U15" s="14">
        <v>0.16418550313834801</v>
      </c>
      <c r="V15" s="14"/>
      <c r="W15" s="14">
        <v>0.14229522404529199</v>
      </c>
      <c r="X15" s="14">
        <v>0.18259245116699599</v>
      </c>
      <c r="Y15" s="14">
        <v>9.5410407734970795E-2</v>
      </c>
      <c r="Z15" s="14"/>
      <c r="AA15" s="14">
        <v>0.16642020487161499</v>
      </c>
      <c r="AB15" s="14">
        <v>8.28894893779175E-2</v>
      </c>
      <c r="AC15" s="14">
        <v>0.113545246153962</v>
      </c>
      <c r="AD15" s="14">
        <v>0.158830683498594</v>
      </c>
      <c r="AE15" s="14">
        <v>0.175840757289844</v>
      </c>
      <c r="AF15" s="14">
        <v>0.15482275229328901</v>
      </c>
      <c r="AG15" s="14">
        <v>0.16478418180859999</v>
      </c>
      <c r="AH15" s="14">
        <v>0.19519340249838299</v>
      </c>
      <c r="AI15" s="14">
        <v>4.7567498765191299E-2</v>
      </c>
      <c r="AJ15" s="14">
        <v>0.143721662151196</v>
      </c>
      <c r="AK15" s="14">
        <v>0.19427178217370999</v>
      </c>
      <c r="AL15" s="14">
        <v>0.23991927264297899</v>
      </c>
      <c r="AM15" s="14"/>
      <c r="AN15" s="14">
        <v>0.16885113244779201</v>
      </c>
      <c r="AO15" s="14">
        <v>0.14129270948302899</v>
      </c>
      <c r="AP15" s="14"/>
      <c r="AQ15" s="14">
        <v>0.145499758373004</v>
      </c>
      <c r="AR15" s="14">
        <v>0.150248628769206</v>
      </c>
      <c r="AS15" s="14"/>
      <c r="AT15" s="14">
        <v>0.18075114035784601</v>
      </c>
      <c r="AU15" s="14">
        <v>0.155629885723886</v>
      </c>
      <c r="AV15" s="14">
        <v>0.134129343538433</v>
      </c>
      <c r="AW15" s="14"/>
      <c r="AX15" s="14">
        <v>0.107830711401526</v>
      </c>
    </row>
    <row r="16" spans="2:50" x14ac:dyDescent="0.3">
      <c r="B16" s="15" t="s">
        <v>142</v>
      </c>
      <c r="C16" s="14">
        <v>0.13502666220181</v>
      </c>
      <c r="D16" s="14">
        <v>0.16178063159703801</v>
      </c>
      <c r="E16" s="14">
        <v>0.11072689898056499</v>
      </c>
      <c r="F16" s="14"/>
      <c r="G16" s="14">
        <v>0.106399554561971</v>
      </c>
      <c r="H16" s="14">
        <v>0.139569995312431</v>
      </c>
      <c r="I16" s="14">
        <v>0.12390771941765499</v>
      </c>
      <c r="J16" s="14">
        <v>9.2170055552832503E-2</v>
      </c>
      <c r="K16" s="14">
        <v>0.12152123805692699</v>
      </c>
      <c r="L16" s="14">
        <v>0.199057847892086</v>
      </c>
      <c r="M16" s="14"/>
      <c r="N16" s="14">
        <v>0.134236767106131</v>
      </c>
      <c r="O16" s="14">
        <v>0.14468227083339999</v>
      </c>
      <c r="P16" s="14">
        <v>0.12801960190599301</v>
      </c>
      <c r="Q16" s="14">
        <v>0.13502169507998099</v>
      </c>
      <c r="R16" s="14"/>
      <c r="S16" s="14">
        <v>0.138718184063504</v>
      </c>
      <c r="T16" s="14">
        <v>0.135850763190031</v>
      </c>
      <c r="U16" s="14">
        <v>0.14169359490042399</v>
      </c>
      <c r="V16" s="14"/>
      <c r="W16" s="14">
        <v>0.13418846118455299</v>
      </c>
      <c r="X16" s="14">
        <v>0.14893255359719301</v>
      </c>
      <c r="Y16" s="14">
        <v>0.10831222948201601</v>
      </c>
      <c r="Z16" s="14"/>
      <c r="AA16" s="14">
        <v>5.29542484111028E-2</v>
      </c>
      <c r="AB16" s="14">
        <v>7.7782687007979107E-2</v>
      </c>
      <c r="AC16" s="14">
        <v>9.8114540606330097E-2</v>
      </c>
      <c r="AD16" s="14">
        <v>0.110541770998396</v>
      </c>
      <c r="AE16" s="14">
        <v>0.15408240397880901</v>
      </c>
      <c r="AF16" s="14">
        <v>0.17061388760476801</v>
      </c>
      <c r="AG16" s="14">
        <v>0.16686128341095099</v>
      </c>
      <c r="AH16" s="14">
        <v>0.15198397589408899</v>
      </c>
      <c r="AI16" s="14">
        <v>0.19419361139115801</v>
      </c>
      <c r="AJ16" s="14">
        <v>0.30275590438841599</v>
      </c>
      <c r="AK16" s="14">
        <v>0</v>
      </c>
      <c r="AL16" s="14">
        <v>0.123594474648633</v>
      </c>
      <c r="AM16" s="14"/>
      <c r="AN16" s="14">
        <v>0.124064278722783</v>
      </c>
      <c r="AO16" s="14">
        <v>0.139555830862715</v>
      </c>
      <c r="AP16" s="14"/>
      <c r="AQ16" s="14">
        <v>0.145726490762213</v>
      </c>
      <c r="AR16" s="14">
        <v>0.13252866523988299</v>
      </c>
      <c r="AS16" s="14"/>
      <c r="AT16" s="14">
        <v>0.16378514566524699</v>
      </c>
      <c r="AU16" s="14">
        <v>0.14183978876388001</v>
      </c>
      <c r="AV16" s="14">
        <v>0.12604547470389901</v>
      </c>
      <c r="AW16" s="14"/>
      <c r="AX16" s="14">
        <v>0.120761231622896</v>
      </c>
    </row>
    <row r="17" spans="2:50" x14ac:dyDescent="0.3">
      <c r="B17" s="15" t="s">
        <v>143</v>
      </c>
      <c r="C17" s="14">
        <v>6.8238252305695801E-2</v>
      </c>
      <c r="D17" s="14">
        <v>5.0311318156364603E-2</v>
      </c>
      <c r="E17" s="14">
        <v>8.3433010457912599E-2</v>
      </c>
      <c r="F17" s="14"/>
      <c r="G17" s="14">
        <v>0.141943329562253</v>
      </c>
      <c r="H17" s="14">
        <v>9.5140517423846493E-2</v>
      </c>
      <c r="I17" s="14">
        <v>6.8959746589285803E-2</v>
      </c>
      <c r="J17" s="14">
        <v>3.06486735642943E-2</v>
      </c>
      <c r="K17" s="14">
        <v>8.3628004940693501E-2</v>
      </c>
      <c r="L17" s="14">
        <v>1.9346089464717799E-2</v>
      </c>
      <c r="M17" s="14"/>
      <c r="N17" s="14">
        <v>7.7069665436387394E-2</v>
      </c>
      <c r="O17" s="14">
        <v>5.4292577723883399E-2</v>
      </c>
      <c r="P17" s="14">
        <v>7.1091583290485996E-2</v>
      </c>
      <c r="Q17" s="14">
        <v>6.9555776169759997E-2</v>
      </c>
      <c r="R17" s="14"/>
      <c r="S17" s="14">
        <v>5.5162778799173702E-2</v>
      </c>
      <c r="T17" s="14">
        <v>8.4940093114585002E-2</v>
      </c>
      <c r="U17" s="14">
        <v>5.66514146234025E-2</v>
      </c>
      <c r="V17" s="14"/>
      <c r="W17" s="14">
        <v>8.6155281095834799E-2</v>
      </c>
      <c r="X17" s="14">
        <v>4.7302416488299803E-2</v>
      </c>
      <c r="Y17" s="14">
        <v>9.3756902413561799E-2</v>
      </c>
      <c r="Z17" s="14"/>
      <c r="AA17" s="14">
        <v>0.13269071310282901</v>
      </c>
      <c r="AB17" s="14">
        <v>0.11722020730864</v>
      </c>
      <c r="AC17" s="14">
        <v>7.1972336164177406E-2</v>
      </c>
      <c r="AD17" s="14">
        <v>6.4016057930722195E-2</v>
      </c>
      <c r="AE17" s="14">
        <v>6.0155956915113003E-2</v>
      </c>
      <c r="AF17" s="14">
        <v>5.1588921342232502E-2</v>
      </c>
      <c r="AG17" s="14">
        <v>4.8532427683142601E-2</v>
      </c>
      <c r="AH17" s="14">
        <v>8.5955661084305302E-2</v>
      </c>
      <c r="AI17" s="14">
        <v>6.0565075828205299E-2</v>
      </c>
      <c r="AJ17" s="14">
        <v>4.2946857424859403E-2</v>
      </c>
      <c r="AK17" s="14">
        <v>0</v>
      </c>
      <c r="AL17" s="14">
        <v>0</v>
      </c>
      <c r="AM17" s="14"/>
      <c r="AN17" s="14">
        <v>7.3850694603454101E-2</v>
      </c>
      <c r="AO17" s="14">
        <v>6.5919441089615297E-2</v>
      </c>
      <c r="AP17" s="14"/>
      <c r="AQ17" s="14">
        <v>5.6091918413651701E-2</v>
      </c>
      <c r="AR17" s="14">
        <v>7.1073952428328202E-2</v>
      </c>
      <c r="AS17" s="14"/>
      <c r="AT17" s="14">
        <v>5.2565397728939402E-2</v>
      </c>
      <c r="AU17" s="14">
        <v>6.7524704636090394E-2</v>
      </c>
      <c r="AV17" s="14">
        <v>7.6199470118858303E-2</v>
      </c>
      <c r="AW17" s="14"/>
      <c r="AX17" s="14">
        <v>0.113767969327214</v>
      </c>
    </row>
    <row r="18" spans="2:50" x14ac:dyDescent="0.3">
      <c r="B18" s="15" t="s">
        <v>144</v>
      </c>
      <c r="C18" s="14">
        <v>6.5743907941776605E-2</v>
      </c>
      <c r="D18" s="14">
        <v>8.1015719797129404E-2</v>
      </c>
      <c r="E18" s="14">
        <v>5.1782986016888299E-2</v>
      </c>
      <c r="F18" s="14"/>
      <c r="G18" s="14">
        <v>2.6427755486792898E-2</v>
      </c>
      <c r="H18" s="14">
        <v>8.7542220778728294E-2</v>
      </c>
      <c r="I18" s="14">
        <v>7.2135921682449797E-2</v>
      </c>
      <c r="J18" s="14">
        <v>3.7140787956013298E-2</v>
      </c>
      <c r="K18" s="14">
        <v>5.5585051741460299E-2</v>
      </c>
      <c r="L18" s="14">
        <v>9.4300686045197493E-2</v>
      </c>
      <c r="M18" s="14"/>
      <c r="N18" s="14">
        <v>6.2871683373893497E-2</v>
      </c>
      <c r="O18" s="14">
        <v>5.7843775035224199E-2</v>
      </c>
      <c r="P18" s="14">
        <v>8.7805054416848397E-2</v>
      </c>
      <c r="Q18" s="14">
        <v>5.6361988787679201E-2</v>
      </c>
      <c r="R18" s="14"/>
      <c r="S18" s="14">
        <v>5.0159564191410801E-2</v>
      </c>
      <c r="T18" s="14">
        <v>8.284127962184E-2</v>
      </c>
      <c r="U18" s="14">
        <v>7.8638306580972497E-2</v>
      </c>
      <c r="V18" s="14"/>
      <c r="W18" s="14">
        <v>8.5260345334245397E-2</v>
      </c>
      <c r="X18" s="14">
        <v>5.4244693975868299E-2</v>
      </c>
      <c r="Y18" s="14">
        <v>3.7101431936745803E-2</v>
      </c>
      <c r="Z18" s="14"/>
      <c r="AA18" s="14">
        <v>0</v>
      </c>
      <c r="AB18" s="14">
        <v>3.3102301725981997E-2</v>
      </c>
      <c r="AC18" s="14">
        <v>4.5592807172112199E-2</v>
      </c>
      <c r="AD18" s="14">
        <v>5.7819059141482297E-2</v>
      </c>
      <c r="AE18" s="14">
        <v>6.5997246412772506E-2</v>
      </c>
      <c r="AF18" s="14">
        <v>5.2247182845141502E-2</v>
      </c>
      <c r="AG18" s="14">
        <v>0.12821165325092301</v>
      </c>
      <c r="AH18" s="14">
        <v>6.3350701506082102E-2</v>
      </c>
      <c r="AI18" s="14">
        <v>9.1806089971760305E-2</v>
      </c>
      <c r="AJ18" s="14">
        <v>6.5562211207620097E-2</v>
      </c>
      <c r="AK18" s="14">
        <v>8.1877487581097599E-2</v>
      </c>
      <c r="AL18" s="14">
        <v>0.246711368245253</v>
      </c>
      <c r="AM18" s="14"/>
      <c r="AN18" s="14">
        <v>6.4913725902260994E-2</v>
      </c>
      <c r="AO18" s="14">
        <v>6.6086902189643804E-2</v>
      </c>
      <c r="AP18" s="14"/>
      <c r="AQ18" s="14">
        <v>5.7207336500858602E-2</v>
      </c>
      <c r="AR18" s="14">
        <v>6.7736867866723893E-2</v>
      </c>
      <c r="AS18" s="14"/>
      <c r="AT18" s="14">
        <v>4.3197275100078203E-2</v>
      </c>
      <c r="AU18" s="14">
        <v>6.0187584421571301E-2</v>
      </c>
      <c r="AV18" s="14">
        <v>9.3450016825327303E-2</v>
      </c>
      <c r="AW18" s="14"/>
      <c r="AX18" s="14">
        <v>9.8896339608946296E-2</v>
      </c>
    </row>
    <row r="19" spans="2:50" x14ac:dyDescent="0.3">
      <c r="B19" s="15" t="s">
        <v>145</v>
      </c>
      <c r="C19" s="14">
        <v>4.3950824115360998E-2</v>
      </c>
      <c r="D19" s="14">
        <v>4.47035127618641E-2</v>
      </c>
      <c r="E19" s="14">
        <v>4.3586164219424697E-2</v>
      </c>
      <c r="F19" s="14"/>
      <c r="G19" s="14">
        <v>4.5740948748564998E-2</v>
      </c>
      <c r="H19" s="14">
        <v>5.77805637437558E-2</v>
      </c>
      <c r="I19" s="14">
        <v>3.5235658184824499E-2</v>
      </c>
      <c r="J19" s="14">
        <v>3.7988843695227703E-2</v>
      </c>
      <c r="K19" s="14">
        <v>3.37887008170027E-2</v>
      </c>
      <c r="L19" s="14">
        <v>5.0412937159466202E-2</v>
      </c>
      <c r="M19" s="14"/>
      <c r="N19" s="14">
        <v>3.0839857303283799E-2</v>
      </c>
      <c r="O19" s="14">
        <v>3.5875745770786997E-2</v>
      </c>
      <c r="P19" s="14">
        <v>5.7446545480852103E-2</v>
      </c>
      <c r="Q19" s="14">
        <v>4.52421513687069E-2</v>
      </c>
      <c r="R19" s="14"/>
      <c r="S19" s="14">
        <v>3.1562657111504501E-2</v>
      </c>
      <c r="T19" s="14">
        <v>7.0861914836797393E-2</v>
      </c>
      <c r="U19" s="14">
        <v>3.2839355272444498E-2</v>
      </c>
      <c r="V19" s="14"/>
      <c r="W19" s="14">
        <v>6.8747153046757201E-2</v>
      </c>
      <c r="X19" s="14">
        <v>3.1529629887551702E-2</v>
      </c>
      <c r="Y19" s="14">
        <v>2.66399894328351E-2</v>
      </c>
      <c r="Z19" s="14"/>
      <c r="AA19" s="14">
        <v>0</v>
      </c>
      <c r="AB19" s="14">
        <v>3.8204426989890301E-2</v>
      </c>
      <c r="AC19" s="14">
        <v>3.67135387010675E-2</v>
      </c>
      <c r="AD19" s="14">
        <v>3.65252308661509E-2</v>
      </c>
      <c r="AE19" s="14">
        <v>6.6801481713227195E-2</v>
      </c>
      <c r="AF19" s="14">
        <v>3.5382171617454099E-2</v>
      </c>
      <c r="AG19" s="14">
        <v>5.85200540223847E-2</v>
      </c>
      <c r="AH19" s="14">
        <v>4.5268128840174303E-2</v>
      </c>
      <c r="AI19" s="14">
        <v>3.7004343856431803E-2</v>
      </c>
      <c r="AJ19" s="14">
        <v>3.7787028230107697E-2</v>
      </c>
      <c r="AK19" s="14">
        <v>0</v>
      </c>
      <c r="AL19" s="14">
        <v>0.14275257505001801</v>
      </c>
      <c r="AM19" s="14"/>
      <c r="AN19" s="14">
        <v>4.2937549832530598E-2</v>
      </c>
      <c r="AO19" s="14">
        <v>4.4369463924438697E-2</v>
      </c>
      <c r="AP19" s="14"/>
      <c r="AQ19" s="14">
        <v>3.8141811295978399E-2</v>
      </c>
      <c r="AR19" s="14">
        <v>4.5307004384296898E-2</v>
      </c>
      <c r="AS19" s="14"/>
      <c r="AT19" s="14">
        <v>3.0711855675027599E-2</v>
      </c>
      <c r="AU19" s="14">
        <v>3.7775733973626699E-2</v>
      </c>
      <c r="AV19" s="14">
        <v>6.2789311374180895E-2</v>
      </c>
      <c r="AW19" s="14"/>
      <c r="AX19" s="14">
        <v>3.6754208526247098E-2</v>
      </c>
    </row>
    <row r="20" spans="2:50" x14ac:dyDescent="0.3">
      <c r="B20" s="15" t="s">
        <v>146</v>
      </c>
      <c r="C20" s="14">
        <v>2.9917384411727799E-2</v>
      </c>
      <c r="D20" s="14">
        <v>3.1418868827022599E-2</v>
      </c>
      <c r="E20" s="14">
        <v>2.8731107621258301E-2</v>
      </c>
      <c r="F20" s="14"/>
      <c r="G20" s="14">
        <v>2.6824721233994899E-2</v>
      </c>
      <c r="H20" s="14">
        <v>2.4612638300220101E-2</v>
      </c>
      <c r="I20" s="14">
        <v>3.91954443394723E-2</v>
      </c>
      <c r="J20" s="14">
        <v>2.98827773293012E-2</v>
      </c>
      <c r="K20" s="14">
        <v>3.4084691020637103E-2</v>
      </c>
      <c r="L20" s="14">
        <v>2.57667143258241E-2</v>
      </c>
      <c r="M20" s="14"/>
      <c r="N20" s="14">
        <v>3.3689285208645899E-2</v>
      </c>
      <c r="O20" s="14">
        <v>2.9515398100069298E-2</v>
      </c>
      <c r="P20" s="14">
        <v>2.4643989231804601E-2</v>
      </c>
      <c r="Q20" s="14">
        <v>3.1927718859786201E-2</v>
      </c>
      <c r="R20" s="14"/>
      <c r="S20" s="14">
        <v>2.4227380094868502E-2</v>
      </c>
      <c r="T20" s="14">
        <v>2.88159469902191E-2</v>
      </c>
      <c r="U20" s="14">
        <v>3.8257653380486603E-2</v>
      </c>
      <c r="V20" s="14"/>
      <c r="W20" s="14">
        <v>2.6181147406496699E-2</v>
      </c>
      <c r="X20" s="14">
        <v>2.5136538703549E-2</v>
      </c>
      <c r="Y20" s="14">
        <v>3.94670613322445E-2</v>
      </c>
      <c r="Z20" s="14"/>
      <c r="AA20" s="14">
        <v>0.10002908810290401</v>
      </c>
      <c r="AB20" s="14">
        <v>6.4554020591534006E-2</v>
      </c>
      <c r="AC20" s="14">
        <v>3.7770628724135002E-2</v>
      </c>
      <c r="AD20" s="14">
        <v>2.6802965734097298E-2</v>
      </c>
      <c r="AE20" s="14">
        <v>3.1159320543385102E-2</v>
      </c>
      <c r="AF20" s="14">
        <v>2.6543027154682399E-2</v>
      </c>
      <c r="AG20" s="14">
        <v>1.6930953201608201E-2</v>
      </c>
      <c r="AH20" s="14">
        <v>6.6907204698003304E-3</v>
      </c>
      <c r="AI20" s="14">
        <v>3.1032886759959299E-2</v>
      </c>
      <c r="AJ20" s="14">
        <v>0</v>
      </c>
      <c r="AK20" s="14">
        <v>0</v>
      </c>
      <c r="AL20" s="14">
        <v>0</v>
      </c>
      <c r="AM20" s="14"/>
      <c r="AN20" s="14">
        <v>3.1065926422037701E-2</v>
      </c>
      <c r="AO20" s="14">
        <v>2.94428580015926E-2</v>
      </c>
      <c r="AP20" s="14"/>
      <c r="AQ20" s="14">
        <v>2.8639360570167399E-2</v>
      </c>
      <c r="AR20" s="14">
        <v>3.0215753647782999E-2</v>
      </c>
      <c r="AS20" s="14"/>
      <c r="AT20" s="14">
        <v>1.21417966446152E-2</v>
      </c>
      <c r="AU20" s="14">
        <v>3.8647211931381403E-2</v>
      </c>
      <c r="AV20" s="14">
        <v>2.6525873055086802E-2</v>
      </c>
      <c r="AW20" s="14"/>
      <c r="AX20" s="14">
        <v>2.5996873366830799E-2</v>
      </c>
    </row>
    <row r="21" spans="2:50" x14ac:dyDescent="0.3">
      <c r="B21" s="15" t="s">
        <v>147</v>
      </c>
      <c r="C21" s="14">
        <v>2.8113473160535599E-2</v>
      </c>
      <c r="D21" s="14">
        <v>3.6845484640054597E-2</v>
      </c>
      <c r="E21" s="14">
        <v>2.00557034402939E-2</v>
      </c>
      <c r="F21" s="14"/>
      <c r="G21" s="14">
        <v>2.9325632337035199E-2</v>
      </c>
      <c r="H21" s="14">
        <v>2.5924850923726199E-2</v>
      </c>
      <c r="I21" s="14">
        <v>3.4196107935909201E-2</v>
      </c>
      <c r="J21" s="14">
        <v>3.8353105793980997E-2</v>
      </c>
      <c r="K21" s="14">
        <v>2.3563408639914799E-2</v>
      </c>
      <c r="L21" s="14">
        <v>2.0389010954738201E-2</v>
      </c>
      <c r="M21" s="14"/>
      <c r="N21" s="14">
        <v>3.8486335422305201E-2</v>
      </c>
      <c r="O21" s="14">
        <v>2.5773030152915901E-2</v>
      </c>
      <c r="P21" s="14">
        <v>2.8730588914618601E-2</v>
      </c>
      <c r="Q21" s="14">
        <v>2.4079287509413901E-2</v>
      </c>
      <c r="R21" s="14"/>
      <c r="S21" s="14">
        <v>2.1612902502222701E-2</v>
      </c>
      <c r="T21" s="14">
        <v>3.5296436247907098E-2</v>
      </c>
      <c r="U21" s="14">
        <v>2.51826934751153E-2</v>
      </c>
      <c r="V21" s="14"/>
      <c r="W21" s="14">
        <v>3.5610346005526997E-2</v>
      </c>
      <c r="X21" s="14">
        <v>2.1945281267693399E-2</v>
      </c>
      <c r="Y21" s="14">
        <v>2.8161682251654802E-2</v>
      </c>
      <c r="Z21" s="14"/>
      <c r="AA21" s="14">
        <v>1.8269757671178902E-2</v>
      </c>
      <c r="AB21" s="14">
        <v>3.7171899140346201E-2</v>
      </c>
      <c r="AC21" s="14">
        <v>1.9372347214862501E-2</v>
      </c>
      <c r="AD21" s="14">
        <v>2.4040856602559699E-2</v>
      </c>
      <c r="AE21" s="14">
        <v>3.09693900085788E-2</v>
      </c>
      <c r="AF21" s="14">
        <v>3.4392469621101901E-2</v>
      </c>
      <c r="AG21" s="14">
        <v>2.3923888653217599E-2</v>
      </c>
      <c r="AH21" s="14">
        <v>2.5054170851002901E-2</v>
      </c>
      <c r="AI21" s="14">
        <v>3.7619728034987698E-2</v>
      </c>
      <c r="AJ21" s="14">
        <v>3.7028173209399003E-2</v>
      </c>
      <c r="AK21" s="14">
        <v>9.3005613706448997E-2</v>
      </c>
      <c r="AL21" s="14">
        <v>0.12183196820239001</v>
      </c>
      <c r="AM21" s="14"/>
      <c r="AN21" s="14">
        <v>2.9248399343688E-2</v>
      </c>
      <c r="AO21" s="14">
        <v>2.7644572203822201E-2</v>
      </c>
      <c r="AP21" s="14"/>
      <c r="AQ21" s="14">
        <v>3.1652161684269403E-2</v>
      </c>
      <c r="AR21" s="14">
        <v>2.7287325981485699E-2</v>
      </c>
      <c r="AS21" s="14"/>
      <c r="AT21" s="14">
        <v>1.16242346107012E-2</v>
      </c>
      <c r="AU21" s="14">
        <v>2.5310797651521701E-2</v>
      </c>
      <c r="AV21" s="14">
        <v>4.1908424716629297E-2</v>
      </c>
      <c r="AW21" s="14"/>
      <c r="AX21" s="14">
        <v>3.8650773587649102E-2</v>
      </c>
    </row>
    <row r="22" spans="2:50" x14ac:dyDescent="0.3">
      <c r="B22" s="15" t="s">
        <v>148</v>
      </c>
      <c r="C22" s="14">
        <v>2.12062980486083E-2</v>
      </c>
      <c r="D22" s="14">
        <v>2.5048094973835901E-2</v>
      </c>
      <c r="E22" s="14">
        <v>1.7731352073897901E-2</v>
      </c>
      <c r="F22" s="14"/>
      <c r="G22" s="14">
        <v>1.35191190326319E-2</v>
      </c>
      <c r="H22" s="14">
        <v>4.9818020221979002E-2</v>
      </c>
      <c r="I22" s="14">
        <v>3.1532192026948097E-2</v>
      </c>
      <c r="J22" s="14">
        <v>1.21293801724134E-2</v>
      </c>
      <c r="K22" s="14">
        <v>9.0285207719535895E-3</v>
      </c>
      <c r="L22" s="14">
        <v>9.7554302129074007E-3</v>
      </c>
      <c r="M22" s="14"/>
      <c r="N22" s="14">
        <v>2.8468511121396201E-2</v>
      </c>
      <c r="O22" s="14">
        <v>1.03539226765819E-2</v>
      </c>
      <c r="P22" s="14">
        <v>2.1630599568873799E-2</v>
      </c>
      <c r="Q22" s="14">
        <v>2.3262823080167399E-2</v>
      </c>
      <c r="R22" s="14"/>
      <c r="S22" s="14">
        <v>1.76907037138989E-2</v>
      </c>
      <c r="T22" s="14">
        <v>3.5409465259975501E-2</v>
      </c>
      <c r="U22" s="14">
        <v>9.5349294568616103E-3</v>
      </c>
      <c r="V22" s="14"/>
      <c r="W22" s="14">
        <v>3.38579452392627E-2</v>
      </c>
      <c r="X22" s="14">
        <v>9.8137117874842195E-3</v>
      </c>
      <c r="Y22" s="14">
        <v>2.4004417026521799E-2</v>
      </c>
      <c r="Z22" s="14"/>
      <c r="AA22" s="14">
        <v>0</v>
      </c>
      <c r="AB22" s="14">
        <v>3.40261160468101E-2</v>
      </c>
      <c r="AC22" s="14">
        <v>5.7379844507642703E-3</v>
      </c>
      <c r="AD22" s="14">
        <v>2.0888047218232099E-2</v>
      </c>
      <c r="AE22" s="14">
        <v>1.06192747836045E-2</v>
      </c>
      <c r="AF22" s="14">
        <v>3.2018172260678102E-2</v>
      </c>
      <c r="AG22" s="14">
        <v>2.71330560009134E-2</v>
      </c>
      <c r="AH22" s="14">
        <v>2.7810697311433E-2</v>
      </c>
      <c r="AI22" s="14">
        <v>1.77991176247865E-2</v>
      </c>
      <c r="AJ22" s="14">
        <v>0</v>
      </c>
      <c r="AK22" s="14">
        <v>0.13005325327155701</v>
      </c>
      <c r="AL22" s="14">
        <v>0.116324797994345</v>
      </c>
      <c r="AM22" s="14"/>
      <c r="AN22" s="14">
        <v>1.9477340462787599E-2</v>
      </c>
      <c r="AO22" s="14">
        <v>2.1920626326643301E-2</v>
      </c>
      <c r="AP22" s="14"/>
      <c r="AQ22" s="14">
        <v>1.32518452155421E-2</v>
      </c>
      <c r="AR22" s="14">
        <v>2.30633557480492E-2</v>
      </c>
      <c r="AS22" s="14"/>
      <c r="AT22" s="14">
        <v>1.4382967950883899E-2</v>
      </c>
      <c r="AU22" s="14">
        <v>1.7634647468650001E-2</v>
      </c>
      <c r="AV22" s="14">
        <v>3.20585811896099E-2</v>
      </c>
      <c r="AW22" s="14"/>
      <c r="AX22" s="14">
        <v>2.2614934165885898E-2</v>
      </c>
    </row>
    <row r="23" spans="2:50" x14ac:dyDescent="0.3">
      <c r="B23" s="15" t="s">
        <v>149</v>
      </c>
      <c r="C23" s="14">
        <v>1.9068576629522702E-2</v>
      </c>
      <c r="D23" s="14">
        <v>2.1745749324114199E-2</v>
      </c>
      <c r="E23" s="14">
        <v>1.56483379483408E-2</v>
      </c>
      <c r="F23" s="14"/>
      <c r="G23" s="14">
        <v>4.2415993827910503E-2</v>
      </c>
      <c r="H23" s="14">
        <v>2.16539142077787E-2</v>
      </c>
      <c r="I23" s="14">
        <v>1.30345762266963E-2</v>
      </c>
      <c r="J23" s="14">
        <v>3.04642349128427E-2</v>
      </c>
      <c r="K23" s="14">
        <v>9.4086395576401406E-3</v>
      </c>
      <c r="L23" s="14">
        <v>7.1908075297377897E-3</v>
      </c>
      <c r="M23" s="14"/>
      <c r="N23" s="14">
        <v>1.5009509865672699E-2</v>
      </c>
      <c r="O23" s="14">
        <v>1.8867620792555901E-2</v>
      </c>
      <c r="P23" s="14">
        <v>2.2307325234916801E-2</v>
      </c>
      <c r="Q23" s="14">
        <v>1.8886564852590101E-2</v>
      </c>
      <c r="R23" s="14"/>
      <c r="S23" s="14">
        <v>2.1536971177997001E-2</v>
      </c>
      <c r="T23" s="14">
        <v>1.9504408866746599E-2</v>
      </c>
      <c r="U23" s="14">
        <v>1.8325751661819201E-2</v>
      </c>
      <c r="V23" s="14"/>
      <c r="W23" s="14">
        <v>2.56317209913038E-2</v>
      </c>
      <c r="X23" s="14">
        <v>1.7552483106318E-2</v>
      </c>
      <c r="Y23" s="14">
        <v>1.21939693366621E-2</v>
      </c>
      <c r="Z23" s="14"/>
      <c r="AA23" s="14">
        <v>2.0089178538362101E-2</v>
      </c>
      <c r="AB23" s="14">
        <v>1.95047148295594E-2</v>
      </c>
      <c r="AC23" s="14">
        <v>2.9094019997120201E-2</v>
      </c>
      <c r="AD23" s="14">
        <v>1.52825914880826E-2</v>
      </c>
      <c r="AE23" s="14">
        <v>2.2006732308623801E-2</v>
      </c>
      <c r="AF23" s="14">
        <v>6.4619650566306802E-3</v>
      </c>
      <c r="AG23" s="14">
        <v>2.8939714112064099E-2</v>
      </c>
      <c r="AH23" s="14">
        <v>7.2420471140355698E-3</v>
      </c>
      <c r="AI23" s="14">
        <v>1.77991176247865E-2</v>
      </c>
      <c r="AJ23" s="14">
        <v>4.8832918830037299E-2</v>
      </c>
      <c r="AK23" s="14">
        <v>0</v>
      </c>
      <c r="AL23" s="14">
        <v>0</v>
      </c>
      <c r="AM23" s="14"/>
      <c r="AN23" s="14">
        <v>2.2260846513010399E-2</v>
      </c>
      <c r="AO23" s="14">
        <v>1.7749672876419799E-2</v>
      </c>
      <c r="AP23" s="14"/>
      <c r="AQ23" s="14">
        <v>2.6921306479350201E-2</v>
      </c>
      <c r="AR23" s="14">
        <v>1.7235267320222299E-2</v>
      </c>
      <c r="AS23" s="14"/>
      <c r="AT23" s="14">
        <v>1.49263691697033E-2</v>
      </c>
      <c r="AU23" s="14">
        <v>1.43526427777468E-2</v>
      </c>
      <c r="AV23" s="14">
        <v>2.8015791405902699E-2</v>
      </c>
      <c r="AW23" s="14"/>
      <c r="AX23" s="14">
        <v>3.9230098894848901E-2</v>
      </c>
    </row>
    <row r="24" spans="2:50" x14ac:dyDescent="0.3">
      <c r="B24" s="15" t="s">
        <v>150</v>
      </c>
      <c r="C24" s="14">
        <v>1.6787297717482799E-2</v>
      </c>
      <c r="D24" s="14">
        <v>2.2987904099621301E-2</v>
      </c>
      <c r="E24" s="14">
        <v>1.10402386944889E-2</v>
      </c>
      <c r="F24" s="14"/>
      <c r="G24" s="14">
        <v>3.6590041679677901E-2</v>
      </c>
      <c r="H24" s="14">
        <v>2.3939665728876999E-2</v>
      </c>
      <c r="I24" s="14">
        <v>2.4898639331693902E-2</v>
      </c>
      <c r="J24" s="14">
        <v>2.5145617304852399E-2</v>
      </c>
      <c r="K24" s="14">
        <v>0</v>
      </c>
      <c r="L24" s="14">
        <v>0</v>
      </c>
      <c r="M24" s="14"/>
      <c r="N24" s="14">
        <v>9.2849091259172498E-3</v>
      </c>
      <c r="O24" s="14">
        <v>2.3864988425598199E-2</v>
      </c>
      <c r="P24" s="14">
        <v>2.4342723478699799E-2</v>
      </c>
      <c r="Q24" s="14">
        <v>1.1448663748861901E-2</v>
      </c>
      <c r="R24" s="14"/>
      <c r="S24" s="14">
        <v>2.1619040832629201E-2</v>
      </c>
      <c r="T24" s="14">
        <v>1.58398082676512E-2</v>
      </c>
      <c r="U24" s="14">
        <v>8.4088927177700806E-3</v>
      </c>
      <c r="V24" s="14"/>
      <c r="W24" s="14">
        <v>1.84382616112897E-2</v>
      </c>
      <c r="X24" s="14">
        <v>1.5691529199391201E-2</v>
      </c>
      <c r="Y24" s="14">
        <v>1.3455390112566801E-2</v>
      </c>
      <c r="Z24" s="14"/>
      <c r="AA24" s="14">
        <v>2.2035303188934499E-2</v>
      </c>
      <c r="AB24" s="14">
        <v>3.6159728792637701E-2</v>
      </c>
      <c r="AC24" s="14">
        <v>9.9151508242471507E-3</v>
      </c>
      <c r="AD24" s="14">
        <v>1.21310627736837E-2</v>
      </c>
      <c r="AE24" s="14">
        <v>8.6774615824364298E-3</v>
      </c>
      <c r="AF24" s="14">
        <v>2.53174568264527E-2</v>
      </c>
      <c r="AG24" s="14">
        <v>1.6546100951626602E-2</v>
      </c>
      <c r="AH24" s="14">
        <v>2.15524291852035E-2</v>
      </c>
      <c r="AI24" s="14">
        <v>0</v>
      </c>
      <c r="AJ24" s="14">
        <v>0</v>
      </c>
      <c r="AK24" s="14">
        <v>8.1877487581097599E-2</v>
      </c>
      <c r="AL24" s="14">
        <v>0</v>
      </c>
      <c r="AM24" s="14"/>
      <c r="AN24" s="14">
        <v>1.87961981590021E-2</v>
      </c>
      <c r="AO24" s="14">
        <v>1.59573095182911E-2</v>
      </c>
      <c r="AP24" s="14"/>
      <c r="AQ24" s="14">
        <v>1.3261735860023501E-2</v>
      </c>
      <c r="AR24" s="14">
        <v>1.7610380326638999E-2</v>
      </c>
      <c r="AS24" s="14"/>
      <c r="AT24" s="14">
        <v>1.1992883924854401E-2</v>
      </c>
      <c r="AU24" s="14">
        <v>1.5904495951159899E-2</v>
      </c>
      <c r="AV24" s="14">
        <v>2.31249329438891E-2</v>
      </c>
      <c r="AW24" s="14"/>
      <c r="AX24" s="14">
        <v>2.4046092732562901E-2</v>
      </c>
    </row>
    <row r="25" spans="2:50" x14ac:dyDescent="0.3">
      <c r="B25" s="15" t="s">
        <v>151</v>
      </c>
      <c r="C25" s="14">
        <v>1.5516216086129599E-2</v>
      </c>
      <c r="D25" s="14">
        <v>1.7878981554009299E-2</v>
      </c>
      <c r="E25" s="14">
        <v>1.33987241817939E-2</v>
      </c>
      <c r="F25" s="14"/>
      <c r="G25" s="14">
        <v>8.6553999808593896E-3</v>
      </c>
      <c r="H25" s="14">
        <v>1.7478342524689199E-2</v>
      </c>
      <c r="I25" s="14">
        <v>1.6557200914333998E-2</v>
      </c>
      <c r="J25" s="14">
        <v>3.68526960738121E-2</v>
      </c>
      <c r="K25" s="14">
        <v>2.3253514015398498E-3</v>
      </c>
      <c r="L25" s="14">
        <v>1.11296083256363E-2</v>
      </c>
      <c r="M25" s="14"/>
      <c r="N25" s="14">
        <v>1.18727383439199E-2</v>
      </c>
      <c r="O25" s="14">
        <v>1.9480626773679299E-2</v>
      </c>
      <c r="P25" s="14">
        <v>6.4353561158146102E-3</v>
      </c>
      <c r="Q25" s="14">
        <v>2.1259971998336999E-2</v>
      </c>
      <c r="R25" s="14"/>
      <c r="S25" s="14">
        <v>9.2725867091614598E-3</v>
      </c>
      <c r="T25" s="14">
        <v>2.4638070640737302E-2</v>
      </c>
      <c r="U25" s="14">
        <v>1.5512514067866801E-2</v>
      </c>
      <c r="V25" s="14"/>
      <c r="W25" s="14">
        <v>1.7067850310040999E-2</v>
      </c>
      <c r="X25" s="14">
        <v>1.09862674132198E-2</v>
      </c>
      <c r="Y25" s="14">
        <v>2.2021384789228601E-2</v>
      </c>
      <c r="Z25" s="14"/>
      <c r="AA25" s="14">
        <v>6.6625368645832198E-2</v>
      </c>
      <c r="AB25" s="14">
        <v>2.6902264819146801E-2</v>
      </c>
      <c r="AC25" s="14">
        <v>1.8653215823294499E-2</v>
      </c>
      <c r="AD25" s="14">
        <v>1.4543304348780799E-2</v>
      </c>
      <c r="AE25" s="14">
        <v>7.3857669016618201E-3</v>
      </c>
      <c r="AF25" s="14">
        <v>3.0444952236181402E-2</v>
      </c>
      <c r="AG25" s="14">
        <v>9.7582989693444696E-3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/>
      <c r="AN25" s="14">
        <v>2.05963939962285E-2</v>
      </c>
      <c r="AO25" s="14">
        <v>1.3417312811466801E-2</v>
      </c>
      <c r="AP25" s="14"/>
      <c r="AQ25" s="14">
        <v>1.16714025944477E-2</v>
      </c>
      <c r="AR25" s="14">
        <v>1.64138316289563E-2</v>
      </c>
      <c r="AS25" s="14"/>
      <c r="AT25" s="14">
        <v>3.9811486316350102E-3</v>
      </c>
      <c r="AU25" s="14">
        <v>2.00726394650892E-2</v>
      </c>
      <c r="AV25" s="14">
        <v>2.0436141062067099E-2</v>
      </c>
      <c r="AW25" s="14"/>
      <c r="AX25" s="14">
        <v>6.7736705204821997E-3</v>
      </c>
    </row>
    <row r="26" spans="2:50" x14ac:dyDescent="0.3">
      <c r="B26" s="15" t="s">
        <v>152</v>
      </c>
      <c r="C26" s="14">
        <v>9.6220516365815197E-3</v>
      </c>
      <c r="D26" s="14">
        <v>9.7923969151295399E-3</v>
      </c>
      <c r="E26" s="14">
        <v>9.5369437395950406E-3</v>
      </c>
      <c r="F26" s="14"/>
      <c r="G26" s="14">
        <v>1.7542859879865501E-2</v>
      </c>
      <c r="H26" s="14">
        <v>1.6451088969123E-2</v>
      </c>
      <c r="I26" s="14">
        <v>8.1615285295921804E-3</v>
      </c>
      <c r="J26" s="14">
        <v>1.0258779676177301E-2</v>
      </c>
      <c r="K26" s="14">
        <v>5.9321093930591604E-3</v>
      </c>
      <c r="L26" s="14">
        <v>2.86273372562324E-3</v>
      </c>
      <c r="M26" s="14"/>
      <c r="N26" s="14">
        <v>1.86426953455857E-2</v>
      </c>
      <c r="O26" s="14">
        <v>6.6964787738958203E-3</v>
      </c>
      <c r="P26" s="14">
        <v>9.7020701951931205E-3</v>
      </c>
      <c r="Q26" s="14">
        <v>6.89341754334887E-3</v>
      </c>
      <c r="R26" s="14"/>
      <c r="S26" s="14">
        <v>8.2955567424654597E-3</v>
      </c>
      <c r="T26" s="14">
        <v>9.6426887038114206E-3</v>
      </c>
      <c r="U26" s="14">
        <v>1.4122876442111401E-2</v>
      </c>
      <c r="V26" s="14"/>
      <c r="W26" s="14">
        <v>1.4179219304399301E-2</v>
      </c>
      <c r="X26" s="14">
        <v>7.2186771480782499E-3</v>
      </c>
      <c r="Y26" s="14">
        <v>4.6244971791998902E-3</v>
      </c>
      <c r="Z26" s="14"/>
      <c r="AA26" s="14">
        <v>1.8269757671178902E-2</v>
      </c>
      <c r="AB26" s="14">
        <v>1.1140060916328E-2</v>
      </c>
      <c r="AC26" s="14">
        <v>2.62395074786665E-3</v>
      </c>
      <c r="AD26" s="14">
        <v>1.06277376031222E-2</v>
      </c>
      <c r="AE26" s="14">
        <v>9.0127301358269105E-3</v>
      </c>
      <c r="AF26" s="14">
        <v>1.0282971334742199E-2</v>
      </c>
      <c r="AG26" s="14">
        <v>1.12441187682126E-2</v>
      </c>
      <c r="AH26" s="14">
        <v>1.14852930687273E-2</v>
      </c>
      <c r="AI26" s="14">
        <v>0</v>
      </c>
      <c r="AJ26" s="14">
        <v>0</v>
      </c>
      <c r="AK26" s="14">
        <v>0</v>
      </c>
      <c r="AL26" s="14">
        <v>0.123594474648633</v>
      </c>
      <c r="AM26" s="14"/>
      <c r="AN26" s="14">
        <v>1.0798235224346199E-2</v>
      </c>
      <c r="AO26" s="14">
        <v>9.1361049576164904E-3</v>
      </c>
      <c r="AP26" s="14"/>
      <c r="AQ26" s="14">
        <v>8.5513967890988203E-3</v>
      </c>
      <c r="AR26" s="14">
        <v>9.8720082168375894E-3</v>
      </c>
      <c r="AS26" s="14"/>
      <c r="AT26" s="14">
        <v>1.1894369285711101E-2</v>
      </c>
      <c r="AU26" s="14">
        <v>5.7076830709048903E-3</v>
      </c>
      <c r="AV26" s="14">
        <v>1.22787007627811E-2</v>
      </c>
      <c r="AW26" s="14"/>
      <c r="AX26" s="14">
        <v>4.3768761785210199E-2</v>
      </c>
    </row>
    <row r="27" spans="2:50" x14ac:dyDescent="0.3">
      <c r="B27" s="15" t="s">
        <v>153</v>
      </c>
      <c r="C27" s="14">
        <v>7.6853898932018301E-3</v>
      </c>
      <c r="D27" s="14">
        <v>9.8082845788181501E-3</v>
      </c>
      <c r="E27" s="14">
        <v>5.7331714488650697E-3</v>
      </c>
      <c r="F27" s="14"/>
      <c r="G27" s="14">
        <v>7.3777761610139703E-3</v>
      </c>
      <c r="H27" s="14">
        <v>6.6545023561150598E-3</v>
      </c>
      <c r="I27" s="14">
        <v>1.83202432945394E-2</v>
      </c>
      <c r="J27" s="14">
        <v>2.9864415313522602E-3</v>
      </c>
      <c r="K27" s="14">
        <v>7.2817151081892998E-3</v>
      </c>
      <c r="L27" s="14">
        <v>4.38617419455663E-3</v>
      </c>
      <c r="M27" s="14"/>
      <c r="N27" s="14">
        <v>5.5250178814542396E-3</v>
      </c>
      <c r="O27" s="14">
        <v>0</v>
      </c>
      <c r="P27" s="14">
        <v>1.4996875753886699E-2</v>
      </c>
      <c r="Q27" s="14">
        <v>7.8231309985624699E-3</v>
      </c>
      <c r="R27" s="14"/>
      <c r="S27" s="14">
        <v>1.0830678276608999E-2</v>
      </c>
      <c r="T27" s="14">
        <v>5.0064893193642098E-3</v>
      </c>
      <c r="U27" s="14">
        <v>5.5412886950522797E-3</v>
      </c>
      <c r="V27" s="14"/>
      <c r="W27" s="14">
        <v>3.8752630412227499E-3</v>
      </c>
      <c r="X27" s="14">
        <v>1.0185125409487799E-2</v>
      </c>
      <c r="Y27" s="14">
        <v>1.21080084014288E-2</v>
      </c>
      <c r="Z27" s="14"/>
      <c r="AA27" s="14">
        <v>0</v>
      </c>
      <c r="AB27" s="14">
        <v>6.7435363498733296E-3</v>
      </c>
      <c r="AC27" s="14">
        <v>1.6642797197685501E-2</v>
      </c>
      <c r="AD27" s="14">
        <v>7.6800456776469801E-3</v>
      </c>
      <c r="AE27" s="14">
        <v>1.2220853237529999E-2</v>
      </c>
      <c r="AF27" s="14">
        <v>3.8854089909420098E-3</v>
      </c>
      <c r="AG27" s="14">
        <v>3.31534641550073E-3</v>
      </c>
      <c r="AH27" s="14">
        <v>0</v>
      </c>
      <c r="AI27" s="14">
        <v>1.38217573935418E-2</v>
      </c>
      <c r="AJ27" s="14">
        <v>0</v>
      </c>
      <c r="AK27" s="14">
        <v>0.11099095015844899</v>
      </c>
      <c r="AL27" s="14">
        <v>0</v>
      </c>
      <c r="AM27" s="14"/>
      <c r="AN27" s="14">
        <v>1.39942773121585E-2</v>
      </c>
      <c r="AO27" s="14">
        <v>5.0788385681381802E-3</v>
      </c>
      <c r="AP27" s="14"/>
      <c r="AQ27" s="14">
        <v>3.0324674343621201E-3</v>
      </c>
      <c r="AR27" s="14">
        <v>8.7716676873413005E-3</v>
      </c>
      <c r="AS27" s="14"/>
      <c r="AT27" s="14">
        <v>0</v>
      </c>
      <c r="AU27" s="14">
        <v>9.3113897120061604E-3</v>
      </c>
      <c r="AV27" s="14">
        <v>1.19220620299829E-2</v>
      </c>
      <c r="AW27" s="14"/>
      <c r="AX27" s="14">
        <v>1.72967754379308E-2</v>
      </c>
    </row>
    <row r="28" spans="2:50" x14ac:dyDescent="0.3">
      <c r="B28" s="15" t="s">
        <v>105</v>
      </c>
      <c r="C28" s="20">
        <v>0.139504972169856</v>
      </c>
      <c r="D28" s="20">
        <v>7.4913701906591093E-2</v>
      </c>
      <c r="E28" s="20">
        <v>0.20186920203936401</v>
      </c>
      <c r="F28" s="20"/>
      <c r="G28" s="20">
        <v>0.189463300996457</v>
      </c>
      <c r="H28" s="20">
        <v>0.13236655513548001</v>
      </c>
      <c r="I28" s="20">
        <v>0.12756205641930801</v>
      </c>
      <c r="J28" s="20">
        <v>0.185482688168225</v>
      </c>
      <c r="K28" s="20">
        <v>0.13981951766134501</v>
      </c>
      <c r="L28" s="20">
        <v>9.1316772147254005E-2</v>
      </c>
      <c r="M28" s="20"/>
      <c r="N28" s="20">
        <v>0.13526130619710999</v>
      </c>
      <c r="O28" s="20">
        <v>0.15670165779148301</v>
      </c>
      <c r="P28" s="20">
        <v>0.11518660402932</v>
      </c>
      <c r="Q28" s="20">
        <v>0.14882369589969799</v>
      </c>
      <c r="R28" s="20"/>
      <c r="S28" s="20">
        <v>0.10538462005336199</v>
      </c>
      <c r="T28" s="20">
        <v>0.116816471884004</v>
      </c>
      <c r="U28" s="20">
        <v>0.15353329818870101</v>
      </c>
      <c r="V28" s="20"/>
      <c r="W28" s="20">
        <v>9.7612540035171502E-2</v>
      </c>
      <c r="X28" s="20">
        <v>8.1073978877624395E-2</v>
      </c>
      <c r="Y28" s="20">
        <v>0.34466287199439399</v>
      </c>
      <c r="Z28" s="20"/>
      <c r="AA28" s="20">
        <v>0.27692785309870199</v>
      </c>
      <c r="AB28" s="20">
        <v>0.210292425533952</v>
      </c>
      <c r="AC28" s="20">
        <v>0.21633700063415401</v>
      </c>
      <c r="AD28" s="20">
        <v>0.168159468845758</v>
      </c>
      <c r="AE28" s="20">
        <v>0.12319804368425601</v>
      </c>
      <c r="AF28" s="20">
        <v>0.112339291000232</v>
      </c>
      <c r="AG28" s="20">
        <v>4.8166255179398203E-2</v>
      </c>
      <c r="AH28" s="20">
        <v>6.21250735635267E-2</v>
      </c>
      <c r="AI28" s="20">
        <v>5.1726674886113398E-2</v>
      </c>
      <c r="AJ28" s="20">
        <v>3.9568155931428699E-2</v>
      </c>
      <c r="AK28" s="20">
        <v>0.12338977122774</v>
      </c>
      <c r="AL28" s="20">
        <v>0.12583123005514299</v>
      </c>
      <c r="AM28" s="20"/>
      <c r="AN28" s="20">
        <v>0.11588859377458401</v>
      </c>
      <c r="AO28" s="20">
        <v>0.14926220800425</v>
      </c>
      <c r="AP28" s="20"/>
      <c r="AQ28" s="20">
        <v>0.15228540357486001</v>
      </c>
      <c r="AR28" s="20">
        <v>0.13652123475372899</v>
      </c>
      <c r="AS28" s="20"/>
      <c r="AT28" s="20">
        <v>7.5747439140641595E-2</v>
      </c>
      <c r="AU28" s="20">
        <v>0.177049837039257</v>
      </c>
      <c r="AV28" s="20">
        <v>7.6971244956010806E-2</v>
      </c>
      <c r="AW28" s="20"/>
      <c r="AX28" s="20">
        <v>0.13241903820657999</v>
      </c>
    </row>
    <row r="29" spans="2:50" x14ac:dyDescent="0.3">
      <c r="B29" s="16"/>
    </row>
    <row r="30" spans="2:50" x14ac:dyDescent="0.3">
      <c r="B30" t="s">
        <v>81</v>
      </c>
    </row>
    <row r="31" spans="2:50" x14ac:dyDescent="0.3">
      <c r="B31" t="s">
        <v>352</v>
      </c>
    </row>
    <row r="33" spans="2:2" x14ac:dyDescent="0.3">
      <c r="B33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X33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155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139</v>
      </c>
      <c r="C9" s="14">
        <v>0.50531359310173396</v>
      </c>
      <c r="D9" s="14">
        <v>0.49288369626677803</v>
      </c>
      <c r="E9" s="14">
        <v>0.51779044975444499</v>
      </c>
      <c r="F9" s="14"/>
      <c r="G9" s="14">
        <v>0.53495670069885604</v>
      </c>
      <c r="H9" s="14">
        <v>0.46435953436932398</v>
      </c>
      <c r="I9" s="14">
        <v>0.52322465762285597</v>
      </c>
      <c r="J9" s="14">
        <v>0.51858961998811204</v>
      </c>
      <c r="K9" s="14">
        <v>0.46539272042774599</v>
      </c>
      <c r="L9" s="14">
        <v>0.53049175868286402</v>
      </c>
      <c r="M9" s="14"/>
      <c r="N9" s="14">
        <v>0.54993680962763103</v>
      </c>
      <c r="O9" s="14">
        <v>0.50022714765948495</v>
      </c>
      <c r="P9" s="14">
        <v>0.46365179005157298</v>
      </c>
      <c r="Q9" s="14">
        <v>0.51526779511421605</v>
      </c>
      <c r="R9" s="14"/>
      <c r="S9" s="14">
        <v>0.57002356386999498</v>
      </c>
      <c r="T9" s="14">
        <v>0.435689371932175</v>
      </c>
      <c r="U9" s="14">
        <v>0.52706792048080997</v>
      </c>
      <c r="V9" s="14"/>
      <c r="W9" s="14">
        <v>0.43863136849511097</v>
      </c>
      <c r="X9" s="14">
        <v>0.59436624485862899</v>
      </c>
      <c r="Y9" s="14">
        <v>0.45036556755143198</v>
      </c>
      <c r="Z9" s="14"/>
      <c r="AA9" s="14">
        <v>0.38301429930349301</v>
      </c>
      <c r="AB9" s="14">
        <v>0.46816976318888198</v>
      </c>
      <c r="AC9" s="14">
        <v>0.51015486811364397</v>
      </c>
      <c r="AD9" s="14">
        <v>0.53334297706090505</v>
      </c>
      <c r="AE9" s="14">
        <v>0.48490227116845702</v>
      </c>
      <c r="AF9" s="14">
        <v>0.51734256333114603</v>
      </c>
      <c r="AG9" s="14">
        <v>0.47717223957287203</v>
      </c>
      <c r="AH9" s="14">
        <v>0.56480416570748804</v>
      </c>
      <c r="AI9" s="14">
        <v>0.60944037775539694</v>
      </c>
      <c r="AJ9" s="14">
        <v>0.56879924986397101</v>
      </c>
      <c r="AK9" s="14">
        <v>0.46746480403884499</v>
      </c>
      <c r="AL9" s="14">
        <v>0.263943654407992</v>
      </c>
      <c r="AM9" s="14"/>
      <c r="AN9" s="14">
        <v>0.50304609288160895</v>
      </c>
      <c r="AO9" s="14">
        <v>0.50625042321310898</v>
      </c>
      <c r="AP9" s="14"/>
      <c r="AQ9" s="14">
        <v>0.51394424602514499</v>
      </c>
      <c r="AR9" s="14">
        <v>0.50329866878211305</v>
      </c>
      <c r="AS9" s="14"/>
      <c r="AT9" s="14">
        <v>0.65520782430074698</v>
      </c>
      <c r="AU9" s="14">
        <v>0.50897179268873605</v>
      </c>
      <c r="AV9" s="14">
        <v>0.43203197175366498</v>
      </c>
      <c r="AW9" s="14"/>
      <c r="AX9" s="14">
        <v>0.49810558829924501</v>
      </c>
    </row>
    <row r="10" spans="2:50" x14ac:dyDescent="0.3">
      <c r="B10" s="15" t="s">
        <v>136</v>
      </c>
      <c r="C10" s="14">
        <v>0.431933042991826</v>
      </c>
      <c r="D10" s="14">
        <v>0.441677397056291</v>
      </c>
      <c r="E10" s="14">
        <v>0.42179879383943403</v>
      </c>
      <c r="F10" s="14"/>
      <c r="G10" s="14">
        <v>0.36778037768944599</v>
      </c>
      <c r="H10" s="14">
        <v>0.33248007439054</v>
      </c>
      <c r="I10" s="14">
        <v>0.36148061427399902</v>
      </c>
      <c r="J10" s="14">
        <v>0.39608430358452601</v>
      </c>
      <c r="K10" s="14">
        <v>0.48704521688200397</v>
      </c>
      <c r="L10" s="14">
        <v>0.59115702994982</v>
      </c>
      <c r="M10" s="14"/>
      <c r="N10" s="14">
        <v>0.446359914743714</v>
      </c>
      <c r="O10" s="14">
        <v>0.45587677837360602</v>
      </c>
      <c r="P10" s="14">
        <v>0.42566914642218601</v>
      </c>
      <c r="Q10" s="14">
        <v>0.41674182846159402</v>
      </c>
      <c r="R10" s="14"/>
      <c r="S10" s="14">
        <v>0.50203201271533704</v>
      </c>
      <c r="T10" s="14">
        <v>0.35079568521348498</v>
      </c>
      <c r="U10" s="14">
        <v>0.48761326637911701</v>
      </c>
      <c r="V10" s="14"/>
      <c r="W10" s="14">
        <v>0.35114003422066797</v>
      </c>
      <c r="X10" s="14">
        <v>0.56212588845715195</v>
      </c>
      <c r="Y10" s="14">
        <v>0.29546344112672901</v>
      </c>
      <c r="Z10" s="14"/>
      <c r="AA10" s="14">
        <v>0.14486150029775099</v>
      </c>
      <c r="AB10" s="14">
        <v>0.36138842478951999</v>
      </c>
      <c r="AC10" s="14">
        <v>0.47953726375820199</v>
      </c>
      <c r="AD10" s="14">
        <v>0.42624817117168701</v>
      </c>
      <c r="AE10" s="14">
        <v>0.43360313027354902</v>
      </c>
      <c r="AF10" s="14">
        <v>0.443908961874866</v>
      </c>
      <c r="AG10" s="14">
        <v>0.46444917862638302</v>
      </c>
      <c r="AH10" s="14">
        <v>0.45870938990131099</v>
      </c>
      <c r="AI10" s="14">
        <v>0.51102176154567103</v>
      </c>
      <c r="AJ10" s="14">
        <v>0.61962986868496595</v>
      </c>
      <c r="AK10" s="14">
        <v>0.32856383992119997</v>
      </c>
      <c r="AL10" s="14">
        <v>0.123594474648633</v>
      </c>
      <c r="AM10" s="14"/>
      <c r="AN10" s="14">
        <v>0.44473149196990203</v>
      </c>
      <c r="AO10" s="14">
        <v>0.42664529383302502</v>
      </c>
      <c r="AP10" s="14"/>
      <c r="AQ10" s="14">
        <v>0.41108920857888198</v>
      </c>
      <c r="AR10" s="14">
        <v>0.43679927376781702</v>
      </c>
      <c r="AS10" s="14"/>
      <c r="AT10" s="14">
        <v>0.59217752832983706</v>
      </c>
      <c r="AU10" s="14">
        <v>0.42328738530448901</v>
      </c>
      <c r="AV10" s="14">
        <v>0.37763038137718902</v>
      </c>
      <c r="AW10" s="14"/>
      <c r="AX10" s="14">
        <v>0.359312229593789</v>
      </c>
    </row>
    <row r="11" spans="2:50" x14ac:dyDescent="0.3">
      <c r="B11" s="15" t="s">
        <v>140</v>
      </c>
      <c r="C11" s="14">
        <v>0.36920922698313302</v>
      </c>
      <c r="D11" s="14">
        <v>0.37692921098916998</v>
      </c>
      <c r="E11" s="14">
        <v>0.36049262849271702</v>
      </c>
      <c r="F11" s="14"/>
      <c r="G11" s="14">
        <v>0.327530464236441</v>
      </c>
      <c r="H11" s="14">
        <v>0.297369802641133</v>
      </c>
      <c r="I11" s="14">
        <v>0.34007794815433801</v>
      </c>
      <c r="J11" s="14">
        <v>0.326763738478831</v>
      </c>
      <c r="K11" s="14">
        <v>0.39484308126659801</v>
      </c>
      <c r="L11" s="14">
        <v>0.48836976446336799</v>
      </c>
      <c r="M11" s="14"/>
      <c r="N11" s="14">
        <v>0.33989490354354801</v>
      </c>
      <c r="O11" s="14">
        <v>0.35780664603890799</v>
      </c>
      <c r="P11" s="14">
        <v>0.42647570042272298</v>
      </c>
      <c r="Q11" s="14">
        <v>0.35026998095841799</v>
      </c>
      <c r="R11" s="14"/>
      <c r="S11" s="14">
        <v>0.44108844907885503</v>
      </c>
      <c r="T11" s="14">
        <v>0.28585461922091898</v>
      </c>
      <c r="U11" s="14">
        <v>0.39891483345190798</v>
      </c>
      <c r="V11" s="14"/>
      <c r="W11" s="14">
        <v>0.29817624766488998</v>
      </c>
      <c r="X11" s="14">
        <v>0.472614643061391</v>
      </c>
      <c r="Y11" s="14">
        <v>0.27255222835829102</v>
      </c>
      <c r="Z11" s="14"/>
      <c r="AA11" s="14">
        <v>0.25931174625393899</v>
      </c>
      <c r="AB11" s="14">
        <v>0.25192944082968</v>
      </c>
      <c r="AC11" s="14">
        <v>0.304060440084094</v>
      </c>
      <c r="AD11" s="14">
        <v>0.42092258881175298</v>
      </c>
      <c r="AE11" s="14">
        <v>0.37703398765285201</v>
      </c>
      <c r="AF11" s="14">
        <v>0.34231931415413602</v>
      </c>
      <c r="AG11" s="14">
        <v>0.39832695634606402</v>
      </c>
      <c r="AH11" s="14">
        <v>0.40144441671550102</v>
      </c>
      <c r="AI11" s="14">
        <v>0.50500745126549096</v>
      </c>
      <c r="AJ11" s="14">
        <v>0.46983201624975801</v>
      </c>
      <c r="AK11" s="14">
        <v>0.112702059879861</v>
      </c>
      <c r="AL11" s="14">
        <v>0.617328152307004</v>
      </c>
      <c r="AM11" s="14"/>
      <c r="AN11" s="14">
        <v>0.428186656705008</v>
      </c>
      <c r="AO11" s="14">
        <v>0.34484237948978702</v>
      </c>
      <c r="AP11" s="14"/>
      <c r="AQ11" s="14">
        <v>0.355504324862711</v>
      </c>
      <c r="AR11" s="14">
        <v>0.37240879262729798</v>
      </c>
      <c r="AS11" s="14"/>
      <c r="AT11" s="14">
        <v>0.49817084033374898</v>
      </c>
      <c r="AU11" s="14">
        <v>0.37982870678109698</v>
      </c>
      <c r="AV11" s="14">
        <v>0.30463659132078702</v>
      </c>
      <c r="AW11" s="14"/>
      <c r="AX11" s="14">
        <v>0.314251783210313</v>
      </c>
    </row>
    <row r="12" spans="2:50" x14ac:dyDescent="0.3">
      <c r="B12" s="15" t="s">
        <v>137</v>
      </c>
      <c r="C12" s="14">
        <v>0.22594213508679201</v>
      </c>
      <c r="D12" s="14">
        <v>0.27336495253404902</v>
      </c>
      <c r="E12" s="14">
        <v>0.179213827721144</v>
      </c>
      <c r="F12" s="14"/>
      <c r="G12" s="14">
        <v>0.22105323075407399</v>
      </c>
      <c r="H12" s="14">
        <v>0.204280608186343</v>
      </c>
      <c r="I12" s="14">
        <v>0.18015388228794799</v>
      </c>
      <c r="J12" s="14">
        <v>0.22381194989513301</v>
      </c>
      <c r="K12" s="14">
        <v>0.24370917718830601</v>
      </c>
      <c r="L12" s="14">
        <v>0.27017519196544099</v>
      </c>
      <c r="M12" s="14"/>
      <c r="N12" s="14">
        <v>0.20634852375007701</v>
      </c>
      <c r="O12" s="14">
        <v>0.208691659913639</v>
      </c>
      <c r="P12" s="14">
        <v>0.262784425105478</v>
      </c>
      <c r="Q12" s="14">
        <v>0.21934789412338801</v>
      </c>
      <c r="R12" s="14"/>
      <c r="S12" s="14">
        <v>0.208454754782889</v>
      </c>
      <c r="T12" s="14">
        <v>0.25621199799567401</v>
      </c>
      <c r="U12" s="14">
        <v>0.22801370980514199</v>
      </c>
      <c r="V12" s="14"/>
      <c r="W12" s="14">
        <v>0.273321297450143</v>
      </c>
      <c r="X12" s="14">
        <v>0.20623030944962401</v>
      </c>
      <c r="Y12" s="14">
        <v>0.17283107734125999</v>
      </c>
      <c r="Z12" s="14"/>
      <c r="AA12" s="14">
        <v>0.17337229019942199</v>
      </c>
      <c r="AB12" s="14">
        <v>0.176275892055409</v>
      </c>
      <c r="AC12" s="14">
        <v>0.168854128624497</v>
      </c>
      <c r="AD12" s="14">
        <v>0.19920283149510701</v>
      </c>
      <c r="AE12" s="14">
        <v>0.24852788646462601</v>
      </c>
      <c r="AF12" s="14">
        <v>0.25189963848276398</v>
      </c>
      <c r="AG12" s="14">
        <v>0.23922804247387799</v>
      </c>
      <c r="AH12" s="14">
        <v>0.30939665460680099</v>
      </c>
      <c r="AI12" s="14">
        <v>0.25041761894919901</v>
      </c>
      <c r="AJ12" s="14">
        <v>0.430231641056946</v>
      </c>
      <c r="AK12" s="14">
        <v>0.23609183110760101</v>
      </c>
      <c r="AL12" s="14">
        <v>0.23751587735231999</v>
      </c>
      <c r="AM12" s="14"/>
      <c r="AN12" s="14">
        <v>0.21683389741114001</v>
      </c>
      <c r="AO12" s="14">
        <v>0.22970525327322999</v>
      </c>
      <c r="AP12" s="14"/>
      <c r="AQ12" s="14">
        <v>0.184139065643489</v>
      </c>
      <c r="AR12" s="14">
        <v>0.23570153822854401</v>
      </c>
      <c r="AS12" s="14"/>
      <c r="AT12" s="14">
        <v>0.22309460630345601</v>
      </c>
      <c r="AU12" s="14">
        <v>0.2042651755672</v>
      </c>
      <c r="AV12" s="14">
        <v>0.26936919224519201</v>
      </c>
      <c r="AW12" s="14"/>
      <c r="AX12" s="14">
        <v>0.24702139134704701</v>
      </c>
    </row>
    <row r="13" spans="2:50" x14ac:dyDescent="0.3">
      <c r="B13" s="15" t="s">
        <v>135</v>
      </c>
      <c r="C13" s="14">
        <v>0.20752411319813899</v>
      </c>
      <c r="D13" s="14">
        <v>0.245852211339187</v>
      </c>
      <c r="E13" s="14">
        <v>0.170788562564165</v>
      </c>
      <c r="F13" s="14"/>
      <c r="G13" s="14">
        <v>0.14961830123593001</v>
      </c>
      <c r="H13" s="14">
        <v>0.22520346244419401</v>
      </c>
      <c r="I13" s="14">
        <v>0.19641323985676701</v>
      </c>
      <c r="J13" s="14">
        <v>0.23771670513694801</v>
      </c>
      <c r="K13" s="14">
        <v>0.198005029870646</v>
      </c>
      <c r="L13" s="14">
        <v>0.218685917283543</v>
      </c>
      <c r="M13" s="14"/>
      <c r="N13" s="14">
        <v>0.21881185925907601</v>
      </c>
      <c r="O13" s="14">
        <v>0.22186878052575601</v>
      </c>
      <c r="P13" s="14">
        <v>0.22549193799904901</v>
      </c>
      <c r="Q13" s="14">
        <v>0.182508266178213</v>
      </c>
      <c r="R13" s="14"/>
      <c r="S13" s="14">
        <v>0.20376912638764</v>
      </c>
      <c r="T13" s="14">
        <v>0.23933964582220499</v>
      </c>
      <c r="U13" s="14">
        <v>0.195409535472097</v>
      </c>
      <c r="V13" s="14"/>
      <c r="W13" s="14">
        <v>0.23094086676162001</v>
      </c>
      <c r="X13" s="14">
        <v>0.21086664355861001</v>
      </c>
      <c r="Y13" s="14">
        <v>0.17329483552434699</v>
      </c>
      <c r="Z13" s="14"/>
      <c r="AA13" s="14">
        <v>0.19012737690610301</v>
      </c>
      <c r="AB13" s="14">
        <v>0.12879961228335299</v>
      </c>
      <c r="AC13" s="14">
        <v>0.19868545717529601</v>
      </c>
      <c r="AD13" s="14">
        <v>0.19633244921624801</v>
      </c>
      <c r="AE13" s="14">
        <v>0.23774449597001501</v>
      </c>
      <c r="AF13" s="14">
        <v>0.23324335958800699</v>
      </c>
      <c r="AG13" s="14">
        <v>0.24048184521647301</v>
      </c>
      <c r="AH13" s="14">
        <v>0.26062962603008999</v>
      </c>
      <c r="AI13" s="14">
        <v>0.17364545229461001</v>
      </c>
      <c r="AJ13" s="14">
        <v>0.161435366635646</v>
      </c>
      <c r="AK13" s="14">
        <v>9.69114450701897E-2</v>
      </c>
      <c r="AL13" s="14">
        <v>0.24942570470377701</v>
      </c>
      <c r="AM13" s="14"/>
      <c r="AN13" s="14">
        <v>0.19945351800730601</v>
      </c>
      <c r="AO13" s="14">
        <v>0.21085852371963701</v>
      </c>
      <c r="AP13" s="14"/>
      <c r="AQ13" s="14">
        <v>0.20005881453243099</v>
      </c>
      <c r="AR13" s="14">
        <v>0.20926697228055699</v>
      </c>
      <c r="AS13" s="14"/>
      <c r="AT13" s="14">
        <v>0.21839556472754701</v>
      </c>
      <c r="AU13" s="14">
        <v>0.185447503889281</v>
      </c>
      <c r="AV13" s="14">
        <v>0.247611550103153</v>
      </c>
      <c r="AW13" s="14"/>
      <c r="AX13" s="14">
        <v>0.18631950667332101</v>
      </c>
    </row>
    <row r="14" spans="2:50" x14ac:dyDescent="0.3">
      <c r="B14" s="15" t="s">
        <v>142</v>
      </c>
      <c r="C14" s="14">
        <v>8.38733884077386E-2</v>
      </c>
      <c r="D14" s="14">
        <v>0.102838399507839</v>
      </c>
      <c r="E14" s="14">
        <v>6.6554001602507601E-2</v>
      </c>
      <c r="F14" s="14"/>
      <c r="G14" s="14">
        <v>8.04267532550028E-2</v>
      </c>
      <c r="H14" s="14">
        <v>8.8656691644410202E-2</v>
      </c>
      <c r="I14" s="14">
        <v>8.8715771921896905E-2</v>
      </c>
      <c r="J14" s="14">
        <v>6.3927832911388302E-2</v>
      </c>
      <c r="K14" s="14">
        <v>8.1486569220235006E-2</v>
      </c>
      <c r="L14" s="14">
        <v>9.49997220381983E-2</v>
      </c>
      <c r="M14" s="14"/>
      <c r="N14" s="14">
        <v>9.3880276947288899E-2</v>
      </c>
      <c r="O14" s="14">
        <v>0.113804548017711</v>
      </c>
      <c r="P14" s="14">
        <v>5.1813188044093898E-2</v>
      </c>
      <c r="Q14" s="14">
        <v>8.5013728852207496E-2</v>
      </c>
      <c r="R14" s="14"/>
      <c r="S14" s="14">
        <v>8.0642392806480195E-2</v>
      </c>
      <c r="T14" s="14">
        <v>0.10127900740394701</v>
      </c>
      <c r="U14" s="14">
        <v>7.1673351110787098E-2</v>
      </c>
      <c r="V14" s="14"/>
      <c r="W14" s="14">
        <v>0.109791223875518</v>
      </c>
      <c r="X14" s="14">
        <v>7.9536068059896797E-2</v>
      </c>
      <c r="Y14" s="14">
        <v>4.77357548907857E-2</v>
      </c>
      <c r="Z14" s="14"/>
      <c r="AA14" s="14">
        <v>0</v>
      </c>
      <c r="AB14" s="14">
        <v>3.3277845946332402E-2</v>
      </c>
      <c r="AC14" s="14">
        <v>8.6213997507717896E-2</v>
      </c>
      <c r="AD14" s="14">
        <v>5.9697678275250202E-2</v>
      </c>
      <c r="AE14" s="14">
        <v>8.8557221450743601E-2</v>
      </c>
      <c r="AF14" s="14">
        <v>0.15160845437971701</v>
      </c>
      <c r="AG14" s="14">
        <v>9.8649187952269304E-2</v>
      </c>
      <c r="AH14" s="14">
        <v>6.5258014222406804E-2</v>
      </c>
      <c r="AI14" s="14">
        <v>0.12782394852360099</v>
      </c>
      <c r="AJ14" s="14">
        <v>0.15552814046517499</v>
      </c>
      <c r="AK14" s="14">
        <v>0</v>
      </c>
      <c r="AL14" s="14">
        <v>0</v>
      </c>
      <c r="AM14" s="14"/>
      <c r="AN14" s="14">
        <v>6.5542625228105805E-2</v>
      </c>
      <c r="AO14" s="14">
        <v>9.1446843421650006E-2</v>
      </c>
      <c r="AP14" s="14"/>
      <c r="AQ14" s="14">
        <v>8.7498635454665297E-2</v>
      </c>
      <c r="AR14" s="14">
        <v>8.3027033154629906E-2</v>
      </c>
      <c r="AS14" s="14"/>
      <c r="AT14" s="14">
        <v>7.9280384659565897E-2</v>
      </c>
      <c r="AU14" s="14">
        <v>8.68421666075464E-2</v>
      </c>
      <c r="AV14" s="14">
        <v>9.6716141234390304E-2</v>
      </c>
      <c r="AW14" s="14"/>
      <c r="AX14" s="14">
        <v>5.5574462101091203E-2</v>
      </c>
    </row>
    <row r="15" spans="2:50" x14ac:dyDescent="0.3">
      <c r="B15" s="15" t="s">
        <v>143</v>
      </c>
      <c r="C15" s="14">
        <v>6.9622197106195702E-2</v>
      </c>
      <c r="D15" s="14">
        <v>6.6496997509668601E-2</v>
      </c>
      <c r="E15" s="14">
        <v>7.3139124740624895E-2</v>
      </c>
      <c r="F15" s="14"/>
      <c r="G15" s="14">
        <v>0.132049465676225</v>
      </c>
      <c r="H15" s="14">
        <v>0.112755794418217</v>
      </c>
      <c r="I15" s="14">
        <v>6.9217866901145703E-2</v>
      </c>
      <c r="J15" s="14">
        <v>6.9047604535364293E-2</v>
      </c>
      <c r="K15" s="14">
        <v>3.3598155230077802E-2</v>
      </c>
      <c r="L15" s="14">
        <v>2.64856594869264E-2</v>
      </c>
      <c r="M15" s="14"/>
      <c r="N15" s="14">
        <v>7.3498440601433304E-2</v>
      </c>
      <c r="O15" s="14">
        <v>6.2377118579489903E-2</v>
      </c>
      <c r="P15" s="14">
        <v>7.2869612558808597E-2</v>
      </c>
      <c r="Q15" s="14">
        <v>6.9447249478747697E-2</v>
      </c>
      <c r="R15" s="14"/>
      <c r="S15" s="14">
        <v>4.8753432070818198E-2</v>
      </c>
      <c r="T15" s="14">
        <v>9.7344821323837802E-2</v>
      </c>
      <c r="U15" s="14">
        <v>5.6313111686016999E-2</v>
      </c>
      <c r="V15" s="14"/>
      <c r="W15" s="14">
        <v>9.8137273937040401E-2</v>
      </c>
      <c r="X15" s="14">
        <v>4.2467410199979301E-2</v>
      </c>
      <c r="Y15" s="14">
        <v>8.6267189500811997E-2</v>
      </c>
      <c r="Z15" s="14"/>
      <c r="AA15" s="14">
        <v>0.14277158022112699</v>
      </c>
      <c r="AB15" s="14">
        <v>9.60779797232576E-2</v>
      </c>
      <c r="AC15" s="14">
        <v>9.7869390159838102E-2</v>
      </c>
      <c r="AD15" s="14">
        <v>5.2040655978909903E-2</v>
      </c>
      <c r="AE15" s="14">
        <v>7.5528121547300098E-2</v>
      </c>
      <c r="AF15" s="14">
        <v>6.9313547973143E-2</v>
      </c>
      <c r="AG15" s="14">
        <v>3.9084168587403101E-2</v>
      </c>
      <c r="AH15" s="14">
        <v>7.8504995834665303E-2</v>
      </c>
      <c r="AI15" s="14">
        <v>5.1293859921988601E-2</v>
      </c>
      <c r="AJ15" s="14">
        <v>2.8061686153414901E-2</v>
      </c>
      <c r="AK15" s="14">
        <v>9.69114450701897E-2</v>
      </c>
      <c r="AL15" s="14">
        <v>0</v>
      </c>
      <c r="AM15" s="14"/>
      <c r="AN15" s="14">
        <v>6.6495014124105203E-2</v>
      </c>
      <c r="AO15" s="14">
        <v>7.0914209850184803E-2</v>
      </c>
      <c r="AP15" s="14"/>
      <c r="AQ15" s="14">
        <v>5.55387897503457E-2</v>
      </c>
      <c r="AR15" s="14">
        <v>7.2910129112759903E-2</v>
      </c>
      <c r="AS15" s="14"/>
      <c r="AT15" s="14">
        <v>3.2896669968221097E-2</v>
      </c>
      <c r="AU15" s="14">
        <v>7.1717676634869207E-2</v>
      </c>
      <c r="AV15" s="14">
        <v>8.9173369982648798E-2</v>
      </c>
      <c r="AW15" s="14"/>
      <c r="AX15" s="14">
        <v>0.115951529294801</v>
      </c>
    </row>
    <row r="16" spans="2:50" x14ac:dyDescent="0.3">
      <c r="B16" s="15" t="s">
        <v>138</v>
      </c>
      <c r="C16" s="14">
        <v>6.6818300454861104E-2</v>
      </c>
      <c r="D16" s="14">
        <v>7.0759279812789705E-2</v>
      </c>
      <c r="E16" s="14">
        <v>6.3611652511179104E-2</v>
      </c>
      <c r="F16" s="14"/>
      <c r="G16" s="14">
        <v>6.2404886696360497E-2</v>
      </c>
      <c r="H16" s="14">
        <v>5.7806652868144501E-2</v>
      </c>
      <c r="I16" s="14">
        <v>8.2665845800059604E-2</v>
      </c>
      <c r="J16" s="14">
        <v>4.8203433004716897E-2</v>
      </c>
      <c r="K16" s="14">
        <v>7.9895027501205404E-2</v>
      </c>
      <c r="L16" s="14">
        <v>6.8571000844639102E-2</v>
      </c>
      <c r="M16" s="14"/>
      <c r="N16" s="14">
        <v>5.9433659354356697E-2</v>
      </c>
      <c r="O16" s="14">
        <v>5.1744884783961997E-2</v>
      </c>
      <c r="P16" s="14">
        <v>6.9584994872584405E-2</v>
      </c>
      <c r="Q16" s="14">
        <v>7.6382112522595205E-2</v>
      </c>
      <c r="R16" s="14"/>
      <c r="S16" s="14">
        <v>4.5777048239997897E-2</v>
      </c>
      <c r="T16" s="14">
        <v>0.109936051228401</v>
      </c>
      <c r="U16" s="14">
        <v>5.0310849144199803E-2</v>
      </c>
      <c r="V16" s="14"/>
      <c r="W16" s="14">
        <v>0.114111725239829</v>
      </c>
      <c r="X16" s="14">
        <v>3.8553908903691501E-2</v>
      </c>
      <c r="Y16" s="14">
        <v>3.0904178934869301E-2</v>
      </c>
      <c r="Z16" s="14"/>
      <c r="AA16" s="14">
        <v>8.9312110781047102E-2</v>
      </c>
      <c r="AB16" s="14">
        <v>4.45288672107415E-2</v>
      </c>
      <c r="AC16" s="14">
        <v>5.9467479436238598E-2</v>
      </c>
      <c r="AD16" s="14">
        <v>5.390704311438E-2</v>
      </c>
      <c r="AE16" s="14">
        <v>7.4758214332373202E-2</v>
      </c>
      <c r="AF16" s="14">
        <v>9.0502392322379194E-2</v>
      </c>
      <c r="AG16" s="14">
        <v>8.0588101998431305E-2</v>
      </c>
      <c r="AH16" s="14">
        <v>7.8814520904019802E-2</v>
      </c>
      <c r="AI16" s="14">
        <v>7.6946346119736705E-2</v>
      </c>
      <c r="AJ16" s="14">
        <v>1.5871262265703401E-2</v>
      </c>
      <c r="AK16" s="14">
        <v>9.7360337103520697E-2</v>
      </c>
      <c r="AL16" s="14">
        <v>0</v>
      </c>
      <c r="AM16" s="14"/>
      <c r="AN16" s="14">
        <v>7.0785382925062507E-2</v>
      </c>
      <c r="AO16" s="14">
        <v>6.5179278645996694E-2</v>
      </c>
      <c r="AP16" s="14"/>
      <c r="AQ16" s="14">
        <v>5.6010084014825698E-2</v>
      </c>
      <c r="AR16" s="14">
        <v>6.9341601802975897E-2</v>
      </c>
      <c r="AS16" s="14"/>
      <c r="AT16" s="14">
        <v>2.8859239049240499E-2</v>
      </c>
      <c r="AU16" s="14">
        <v>4.9589313949923199E-2</v>
      </c>
      <c r="AV16" s="14">
        <v>0.110019800932656</v>
      </c>
      <c r="AW16" s="14"/>
      <c r="AX16" s="14">
        <v>3.6682724975807102E-2</v>
      </c>
    </row>
    <row r="17" spans="2:50" x14ac:dyDescent="0.3">
      <c r="B17" s="15" t="s">
        <v>141</v>
      </c>
      <c r="C17" s="14">
        <v>6.3490312785688605E-2</v>
      </c>
      <c r="D17" s="14">
        <v>6.4447700363207197E-2</v>
      </c>
      <c r="E17" s="14">
        <v>6.30867531308721E-2</v>
      </c>
      <c r="F17" s="14"/>
      <c r="G17" s="14">
        <v>3.62118601389778E-2</v>
      </c>
      <c r="H17" s="14">
        <v>0.101875823462749</v>
      </c>
      <c r="I17" s="14">
        <v>8.8834486265123996E-2</v>
      </c>
      <c r="J17" s="14">
        <v>4.9092618597696001E-2</v>
      </c>
      <c r="K17" s="14">
        <v>5.05899275772973E-2</v>
      </c>
      <c r="L17" s="14">
        <v>4.7891687988591197E-2</v>
      </c>
      <c r="M17" s="14"/>
      <c r="N17" s="14">
        <v>6.4328918993322007E-2</v>
      </c>
      <c r="O17" s="14">
        <v>6.9898531282578405E-2</v>
      </c>
      <c r="P17" s="14">
        <v>6.15876642140957E-2</v>
      </c>
      <c r="Q17" s="14">
        <v>6.0992337055395002E-2</v>
      </c>
      <c r="R17" s="14"/>
      <c r="S17" s="14">
        <v>7.5409243901165698E-2</v>
      </c>
      <c r="T17" s="14">
        <v>6.6881585223992596E-2</v>
      </c>
      <c r="U17" s="14">
        <v>5.1358726439236099E-2</v>
      </c>
      <c r="V17" s="14"/>
      <c r="W17" s="14">
        <v>7.5318098428155594E-2</v>
      </c>
      <c r="X17" s="14">
        <v>6.7819871870243201E-2</v>
      </c>
      <c r="Y17" s="14">
        <v>3.5555901075706997E-2</v>
      </c>
      <c r="Z17" s="14"/>
      <c r="AA17" s="14">
        <v>4.3179909169103498E-2</v>
      </c>
      <c r="AB17" s="14">
        <v>8.0245256746134905E-2</v>
      </c>
      <c r="AC17" s="14">
        <v>5.8286164552971899E-2</v>
      </c>
      <c r="AD17" s="14">
        <v>4.8728448871762801E-2</v>
      </c>
      <c r="AE17" s="14">
        <v>6.4940748499376505E-2</v>
      </c>
      <c r="AF17" s="14">
        <v>6.8443511510465599E-2</v>
      </c>
      <c r="AG17" s="14">
        <v>7.1875965489779398E-2</v>
      </c>
      <c r="AH17" s="14">
        <v>7.5521766973818294E-2</v>
      </c>
      <c r="AI17" s="14">
        <v>7.3225015577105604E-2</v>
      </c>
      <c r="AJ17" s="14">
        <v>6.3953554118513598E-2</v>
      </c>
      <c r="AK17" s="14">
        <v>0.12338977122774</v>
      </c>
      <c r="AL17" s="14">
        <v>0.12487940004286301</v>
      </c>
      <c r="AM17" s="14"/>
      <c r="AN17" s="14">
        <v>7.5843579450737997E-2</v>
      </c>
      <c r="AO17" s="14">
        <v>5.8386493133130303E-2</v>
      </c>
      <c r="AP17" s="14"/>
      <c r="AQ17" s="14">
        <v>7.0348159963833798E-2</v>
      </c>
      <c r="AR17" s="14">
        <v>6.1889270178355202E-2</v>
      </c>
      <c r="AS17" s="14"/>
      <c r="AT17" s="14">
        <v>5.24571674217078E-2</v>
      </c>
      <c r="AU17" s="14">
        <v>6.5275401179801601E-2</v>
      </c>
      <c r="AV17" s="14">
        <v>7.5161484990692307E-2</v>
      </c>
      <c r="AW17" s="14"/>
      <c r="AX17" s="14">
        <v>9.2652665967207101E-2</v>
      </c>
    </row>
    <row r="18" spans="2:50" x14ac:dyDescent="0.3">
      <c r="B18" s="15" t="s">
        <v>147</v>
      </c>
      <c r="C18" s="14">
        <v>5.9616436909950402E-2</v>
      </c>
      <c r="D18" s="14">
        <v>7.6274669079973503E-2</v>
      </c>
      <c r="E18" s="14">
        <v>4.4292006768003801E-2</v>
      </c>
      <c r="F18" s="14"/>
      <c r="G18" s="14">
        <v>8.32283453732377E-2</v>
      </c>
      <c r="H18" s="14">
        <v>5.1608780942412003E-2</v>
      </c>
      <c r="I18" s="14">
        <v>5.4257058680313601E-2</v>
      </c>
      <c r="J18" s="14">
        <v>6.9086417493067001E-2</v>
      </c>
      <c r="K18" s="14">
        <v>3.6323974135002698E-2</v>
      </c>
      <c r="L18" s="14">
        <v>6.8165905452072906E-2</v>
      </c>
      <c r="M18" s="14"/>
      <c r="N18" s="14">
        <v>7.0669808718207106E-2</v>
      </c>
      <c r="O18" s="14">
        <v>4.8677718041054398E-2</v>
      </c>
      <c r="P18" s="14">
        <v>6.0642964956382002E-2</v>
      </c>
      <c r="Q18" s="14">
        <v>5.9537022787498797E-2</v>
      </c>
      <c r="R18" s="14"/>
      <c r="S18" s="14">
        <v>5.2982199662667699E-2</v>
      </c>
      <c r="T18" s="14">
        <v>6.93247337847918E-2</v>
      </c>
      <c r="U18" s="14">
        <v>5.9653114591203898E-2</v>
      </c>
      <c r="V18" s="14"/>
      <c r="W18" s="14">
        <v>7.3148705916047704E-2</v>
      </c>
      <c r="X18" s="14">
        <v>5.1086866891625497E-2</v>
      </c>
      <c r="Y18" s="14">
        <v>3.9795232345626201E-2</v>
      </c>
      <c r="Z18" s="14"/>
      <c r="AA18" s="14">
        <v>4.2857545209583001E-2</v>
      </c>
      <c r="AB18" s="14">
        <v>4.3171563045437601E-2</v>
      </c>
      <c r="AC18" s="14">
        <v>4.0352321105675902E-2</v>
      </c>
      <c r="AD18" s="14">
        <v>5.1494133358095898E-2</v>
      </c>
      <c r="AE18" s="14">
        <v>6.9073276761594998E-2</v>
      </c>
      <c r="AF18" s="14">
        <v>5.9246356319200298E-2</v>
      </c>
      <c r="AG18" s="14">
        <v>7.0319749468193499E-2</v>
      </c>
      <c r="AH18" s="14">
        <v>6.22118047560948E-2</v>
      </c>
      <c r="AI18" s="14">
        <v>4.4832544908427002E-2</v>
      </c>
      <c r="AJ18" s="14">
        <v>0.108954131047136</v>
      </c>
      <c r="AK18" s="14">
        <v>0.183168863873303</v>
      </c>
      <c r="AL18" s="14">
        <v>0.26458454325240799</v>
      </c>
      <c r="AM18" s="14"/>
      <c r="AN18" s="14">
        <v>4.0260528800087701E-2</v>
      </c>
      <c r="AO18" s="14">
        <v>6.7613436155804202E-2</v>
      </c>
      <c r="AP18" s="14"/>
      <c r="AQ18" s="14">
        <v>6.94343624241784E-2</v>
      </c>
      <c r="AR18" s="14">
        <v>5.7324330268379402E-2</v>
      </c>
      <c r="AS18" s="14"/>
      <c r="AT18" s="14">
        <v>7.2748656107549006E-2</v>
      </c>
      <c r="AU18" s="14">
        <v>4.8096240440524102E-2</v>
      </c>
      <c r="AV18" s="14">
        <v>7.0166821196757601E-2</v>
      </c>
      <c r="AW18" s="14"/>
      <c r="AX18" s="14">
        <v>5.7263811729227697E-2</v>
      </c>
    </row>
    <row r="19" spans="2:50" x14ac:dyDescent="0.3">
      <c r="B19" s="15" t="s">
        <v>145</v>
      </c>
      <c r="C19" s="14">
        <v>4.4780195996782901E-2</v>
      </c>
      <c r="D19" s="14">
        <v>4.3393449853277401E-2</v>
      </c>
      <c r="E19" s="14">
        <v>4.6451085041388798E-2</v>
      </c>
      <c r="F19" s="14"/>
      <c r="G19" s="14">
        <v>5.8411645012791003E-2</v>
      </c>
      <c r="H19" s="14">
        <v>5.0870471168207997E-2</v>
      </c>
      <c r="I19" s="14">
        <v>5.81736714073584E-2</v>
      </c>
      <c r="J19" s="14">
        <v>4.3127409053542697E-2</v>
      </c>
      <c r="K19" s="14">
        <v>4.1949094527813598E-2</v>
      </c>
      <c r="L19" s="14">
        <v>2.4977524560991001E-2</v>
      </c>
      <c r="M19" s="14"/>
      <c r="N19" s="14">
        <v>4.5168073273545002E-2</v>
      </c>
      <c r="O19" s="14">
        <v>4.1531130587754199E-2</v>
      </c>
      <c r="P19" s="14">
        <v>5.4083211421870898E-2</v>
      </c>
      <c r="Q19" s="14">
        <v>4.0031780893588297E-2</v>
      </c>
      <c r="R19" s="14"/>
      <c r="S19" s="14">
        <v>3.7510302087910702E-2</v>
      </c>
      <c r="T19" s="14">
        <v>6.3171964506634704E-2</v>
      </c>
      <c r="U19" s="14">
        <v>3.23508709012034E-2</v>
      </c>
      <c r="V19" s="14"/>
      <c r="W19" s="14">
        <v>5.9515410381113097E-2</v>
      </c>
      <c r="X19" s="14">
        <v>3.6543772682230302E-2</v>
      </c>
      <c r="Y19" s="14">
        <v>3.7816569881784001E-2</v>
      </c>
      <c r="Z19" s="14"/>
      <c r="AA19" s="14">
        <v>5.9781565787544198E-2</v>
      </c>
      <c r="AB19" s="14">
        <v>6.0501409267602002E-2</v>
      </c>
      <c r="AC19" s="14">
        <v>2.6028628341794102E-2</v>
      </c>
      <c r="AD19" s="14">
        <v>5.3333901136723497E-2</v>
      </c>
      <c r="AE19" s="14">
        <v>4.7972325713666497E-2</v>
      </c>
      <c r="AF19" s="14">
        <v>4.8184319712327797E-2</v>
      </c>
      <c r="AG19" s="14">
        <v>4.4577110702946503E-2</v>
      </c>
      <c r="AH19" s="14">
        <v>1.9592533807394199E-2</v>
      </c>
      <c r="AI19" s="14">
        <v>0</v>
      </c>
      <c r="AJ19" s="14">
        <v>5.5755344856841499E-2</v>
      </c>
      <c r="AK19" s="14">
        <v>0</v>
      </c>
      <c r="AL19" s="14">
        <v>0.12183196820239001</v>
      </c>
      <c r="AM19" s="14"/>
      <c r="AN19" s="14">
        <v>3.2748400790839599E-2</v>
      </c>
      <c r="AO19" s="14">
        <v>4.97511979586681E-2</v>
      </c>
      <c r="AP19" s="14"/>
      <c r="AQ19" s="14">
        <v>4.4033740992772803E-2</v>
      </c>
      <c r="AR19" s="14">
        <v>4.4954464427506502E-2</v>
      </c>
      <c r="AS19" s="14"/>
      <c r="AT19" s="14">
        <v>4.2058318085092701E-2</v>
      </c>
      <c r="AU19" s="14">
        <v>3.37378949982899E-2</v>
      </c>
      <c r="AV19" s="14">
        <v>6.1747355279177601E-2</v>
      </c>
      <c r="AW19" s="14"/>
      <c r="AX19" s="14">
        <v>5.2932107392976602E-2</v>
      </c>
    </row>
    <row r="20" spans="2:50" x14ac:dyDescent="0.3">
      <c r="B20" s="15" t="s">
        <v>144</v>
      </c>
      <c r="C20" s="14">
        <v>3.3657345430130603E-2</v>
      </c>
      <c r="D20" s="14">
        <v>3.9378268638931298E-2</v>
      </c>
      <c r="E20" s="14">
        <v>2.8499222044883799E-2</v>
      </c>
      <c r="F20" s="14"/>
      <c r="G20" s="14">
        <v>3.0055437834096501E-2</v>
      </c>
      <c r="H20" s="14">
        <v>5.6204173575694301E-2</v>
      </c>
      <c r="I20" s="14">
        <v>2.9814106926421099E-2</v>
      </c>
      <c r="J20" s="14">
        <v>5.0029954615323703E-2</v>
      </c>
      <c r="K20" s="14">
        <v>2.52330109014271E-2</v>
      </c>
      <c r="L20" s="14">
        <v>1.37766892064315E-2</v>
      </c>
      <c r="M20" s="14"/>
      <c r="N20" s="14">
        <v>2.7683745575459901E-2</v>
      </c>
      <c r="O20" s="14">
        <v>2.8674542616107999E-2</v>
      </c>
      <c r="P20" s="14">
        <v>3.3688982134675097E-2</v>
      </c>
      <c r="Q20" s="14">
        <v>3.9069062712137302E-2</v>
      </c>
      <c r="R20" s="14"/>
      <c r="S20" s="14">
        <v>3.11864746086324E-2</v>
      </c>
      <c r="T20" s="14">
        <v>4.3445190728175299E-2</v>
      </c>
      <c r="U20" s="14">
        <v>3.0021314053269299E-2</v>
      </c>
      <c r="V20" s="14"/>
      <c r="W20" s="14">
        <v>4.5952926840949399E-2</v>
      </c>
      <c r="X20" s="14">
        <v>2.5019129709057699E-2</v>
      </c>
      <c r="Y20" s="14">
        <v>3.12450294453279E-2</v>
      </c>
      <c r="Z20" s="14"/>
      <c r="AA20" s="14">
        <v>2.2035303188934499E-2</v>
      </c>
      <c r="AB20" s="14">
        <v>2.2622360749756799E-2</v>
      </c>
      <c r="AC20" s="14">
        <v>2.2156118524815201E-2</v>
      </c>
      <c r="AD20" s="14">
        <v>2.0949700072630601E-2</v>
      </c>
      <c r="AE20" s="14">
        <v>4.5637498690935502E-2</v>
      </c>
      <c r="AF20" s="14">
        <v>3.15843563629504E-2</v>
      </c>
      <c r="AG20" s="14">
        <v>4.3464039884593499E-2</v>
      </c>
      <c r="AH20" s="14">
        <v>6.5120916236442394E-2</v>
      </c>
      <c r="AI20" s="14">
        <v>3.1687190112459497E-2</v>
      </c>
      <c r="AJ20" s="14">
        <v>3.3118195457470197E-2</v>
      </c>
      <c r="AK20" s="14">
        <v>0.13005325327155701</v>
      </c>
      <c r="AL20" s="14">
        <v>0</v>
      </c>
      <c r="AM20" s="14"/>
      <c r="AN20" s="14">
        <v>2.7825908980431999E-2</v>
      </c>
      <c r="AO20" s="14">
        <v>3.60666352772301E-2</v>
      </c>
      <c r="AP20" s="14"/>
      <c r="AQ20" s="14">
        <v>2.5520269085838501E-2</v>
      </c>
      <c r="AR20" s="14">
        <v>3.5557038670285299E-2</v>
      </c>
      <c r="AS20" s="14"/>
      <c r="AT20" s="14">
        <v>1.27514959328347E-2</v>
      </c>
      <c r="AU20" s="14">
        <v>3.5121593758675497E-2</v>
      </c>
      <c r="AV20" s="14">
        <v>5.0024427031927998E-2</v>
      </c>
      <c r="AW20" s="14"/>
      <c r="AX20" s="14">
        <v>5.30917409974569E-2</v>
      </c>
    </row>
    <row r="21" spans="2:50" x14ac:dyDescent="0.3">
      <c r="B21" s="15" t="s">
        <v>149</v>
      </c>
      <c r="C21" s="14">
        <v>2.3908661280208899E-2</v>
      </c>
      <c r="D21" s="14">
        <v>2.9163975505131001E-2</v>
      </c>
      <c r="E21" s="14">
        <v>1.9114656852526099E-2</v>
      </c>
      <c r="F21" s="14"/>
      <c r="G21" s="14">
        <v>3.2170458075507898E-2</v>
      </c>
      <c r="H21" s="14">
        <v>3.18857940767934E-2</v>
      </c>
      <c r="I21" s="14">
        <v>2.37777166476036E-2</v>
      </c>
      <c r="J21" s="14">
        <v>2.8314491882722202E-2</v>
      </c>
      <c r="K21" s="14">
        <v>1.2433450046433101E-2</v>
      </c>
      <c r="L21" s="14">
        <v>1.81945543589539E-2</v>
      </c>
      <c r="M21" s="14"/>
      <c r="N21" s="14">
        <v>1.89819376068848E-2</v>
      </c>
      <c r="O21" s="14">
        <v>3.2602462435897303E-2</v>
      </c>
      <c r="P21" s="14">
        <v>2.32643419285785E-2</v>
      </c>
      <c r="Q21" s="14">
        <v>2.20497861338943E-2</v>
      </c>
      <c r="R21" s="14"/>
      <c r="S21" s="14">
        <v>2.2899020314868498E-2</v>
      </c>
      <c r="T21" s="14">
        <v>2.3000800287192001E-2</v>
      </c>
      <c r="U21" s="14">
        <v>3.03550490687222E-2</v>
      </c>
      <c r="V21" s="14"/>
      <c r="W21" s="14">
        <v>2.38967403311354E-2</v>
      </c>
      <c r="X21" s="14">
        <v>2.2643276883010401E-2</v>
      </c>
      <c r="Y21" s="14">
        <v>2.8762417840927399E-2</v>
      </c>
      <c r="Z21" s="14"/>
      <c r="AA21" s="14">
        <v>4.4929326374865998E-2</v>
      </c>
      <c r="AB21" s="14">
        <v>1.6079436362639501E-2</v>
      </c>
      <c r="AC21" s="14">
        <v>3.1291678897427698E-2</v>
      </c>
      <c r="AD21" s="14">
        <v>1.7629551226673101E-2</v>
      </c>
      <c r="AE21" s="14">
        <v>3.5656100962014999E-2</v>
      </c>
      <c r="AF21" s="14">
        <v>1.2733432744563599E-2</v>
      </c>
      <c r="AG21" s="14">
        <v>2.6141180145415801E-2</v>
      </c>
      <c r="AH21" s="14">
        <v>2.32057410408049E-2</v>
      </c>
      <c r="AI21" s="14">
        <v>4.8122168404100898E-2</v>
      </c>
      <c r="AJ21" s="14">
        <v>2.2762282637251701E-2</v>
      </c>
      <c r="AK21" s="14">
        <v>0</v>
      </c>
      <c r="AL21" s="14">
        <v>0</v>
      </c>
      <c r="AM21" s="14"/>
      <c r="AN21" s="14">
        <v>2.0344486662475899E-2</v>
      </c>
      <c r="AO21" s="14">
        <v>2.5381219507305399E-2</v>
      </c>
      <c r="AP21" s="14"/>
      <c r="AQ21" s="14">
        <v>1.76340885244675E-2</v>
      </c>
      <c r="AR21" s="14">
        <v>2.5373531823951901E-2</v>
      </c>
      <c r="AS21" s="14"/>
      <c r="AT21" s="14">
        <v>1.9521354605105099E-2</v>
      </c>
      <c r="AU21" s="14">
        <v>3.1263977532725203E-2</v>
      </c>
      <c r="AV21" s="14">
        <v>2.1787400879808998E-2</v>
      </c>
      <c r="AW21" s="14"/>
      <c r="AX21" s="14">
        <v>1.4882500758287299E-2</v>
      </c>
    </row>
    <row r="22" spans="2:50" x14ac:dyDescent="0.3">
      <c r="B22" s="15" t="s">
        <v>146</v>
      </c>
      <c r="C22" s="14">
        <v>2.38411161038295E-2</v>
      </c>
      <c r="D22" s="14">
        <v>2.4504067213870499E-2</v>
      </c>
      <c r="E22" s="14">
        <v>2.2769006419324701E-2</v>
      </c>
      <c r="F22" s="14"/>
      <c r="G22" s="14">
        <v>1.08567020001391E-2</v>
      </c>
      <c r="H22" s="14">
        <v>1.62462402474409E-2</v>
      </c>
      <c r="I22" s="14">
        <v>3.8890201671917E-2</v>
      </c>
      <c r="J22" s="14">
        <v>2.3838405438742501E-2</v>
      </c>
      <c r="K22" s="14">
        <v>3.3369344355435399E-2</v>
      </c>
      <c r="L22" s="14">
        <v>1.85808550991769E-2</v>
      </c>
      <c r="M22" s="14"/>
      <c r="N22" s="14">
        <v>2.5653083693653898E-2</v>
      </c>
      <c r="O22" s="14">
        <v>2.55612523035171E-2</v>
      </c>
      <c r="P22" s="14">
        <v>2.4503149340740701E-2</v>
      </c>
      <c r="Q22" s="14">
        <v>2.1635313955532101E-2</v>
      </c>
      <c r="R22" s="14"/>
      <c r="S22" s="14">
        <v>1.7492995431958199E-2</v>
      </c>
      <c r="T22" s="14">
        <v>2.4545694137784398E-2</v>
      </c>
      <c r="U22" s="14">
        <v>3.4007257479986598E-2</v>
      </c>
      <c r="V22" s="14"/>
      <c r="W22" s="14">
        <v>2.6938342748799599E-2</v>
      </c>
      <c r="X22" s="14">
        <v>1.65228053886269E-2</v>
      </c>
      <c r="Y22" s="14">
        <v>3.2130812942638802E-2</v>
      </c>
      <c r="Z22" s="14"/>
      <c r="AA22" s="14">
        <v>5.9646093617075999E-2</v>
      </c>
      <c r="AB22" s="14">
        <v>4.5527477602936801E-2</v>
      </c>
      <c r="AC22" s="14">
        <v>1.0296724356118401E-2</v>
      </c>
      <c r="AD22" s="14">
        <v>2.61578024375431E-2</v>
      </c>
      <c r="AE22" s="14">
        <v>3.3302668266278097E-2</v>
      </c>
      <c r="AF22" s="14">
        <v>6.5194517617641803E-3</v>
      </c>
      <c r="AG22" s="14">
        <v>2.48716702026614E-2</v>
      </c>
      <c r="AH22" s="14">
        <v>0</v>
      </c>
      <c r="AI22" s="14">
        <v>1.6107341496361598E-2</v>
      </c>
      <c r="AJ22" s="14">
        <v>1.9440661444038498E-2</v>
      </c>
      <c r="AK22" s="14">
        <v>0.19286843773954701</v>
      </c>
      <c r="AL22" s="14">
        <v>0</v>
      </c>
      <c r="AM22" s="14"/>
      <c r="AN22" s="14">
        <v>2.11076541240393E-2</v>
      </c>
      <c r="AO22" s="14">
        <v>2.4970460863418201E-2</v>
      </c>
      <c r="AP22" s="14"/>
      <c r="AQ22" s="14">
        <v>3.0065524697152901E-2</v>
      </c>
      <c r="AR22" s="14">
        <v>2.23879569557047E-2</v>
      </c>
      <c r="AS22" s="14"/>
      <c r="AT22" s="14">
        <v>1.63571844161404E-2</v>
      </c>
      <c r="AU22" s="14">
        <v>2.23066542899121E-2</v>
      </c>
      <c r="AV22" s="14">
        <v>2.71778719770038E-2</v>
      </c>
      <c r="AW22" s="14"/>
      <c r="AX22" s="14">
        <v>2.4836719689213201E-2</v>
      </c>
    </row>
    <row r="23" spans="2:50" x14ac:dyDescent="0.3">
      <c r="B23" s="15" t="s">
        <v>148</v>
      </c>
      <c r="C23" s="14">
        <v>2.12050680036386E-2</v>
      </c>
      <c r="D23" s="14">
        <v>2.0245136171708498E-2</v>
      </c>
      <c r="E23" s="14">
        <v>2.10126093830162E-2</v>
      </c>
      <c r="F23" s="14"/>
      <c r="G23" s="14">
        <v>2.9823054009185699E-2</v>
      </c>
      <c r="H23" s="14">
        <v>4.1297200778357003E-2</v>
      </c>
      <c r="I23" s="14">
        <v>3.0626974572025501E-2</v>
      </c>
      <c r="J23" s="14">
        <v>1.0349072610658301E-2</v>
      </c>
      <c r="K23" s="14">
        <v>1.50751765323819E-2</v>
      </c>
      <c r="L23" s="14">
        <v>5.0065913055544796E-3</v>
      </c>
      <c r="M23" s="14"/>
      <c r="N23" s="14">
        <v>1.8278126271226901E-2</v>
      </c>
      <c r="O23" s="14">
        <v>1.24151627980155E-2</v>
      </c>
      <c r="P23" s="14">
        <v>2.66478522320556E-2</v>
      </c>
      <c r="Q23" s="14">
        <v>2.3548835652678901E-2</v>
      </c>
      <c r="R23" s="14"/>
      <c r="S23" s="14">
        <v>1.44782458002253E-2</v>
      </c>
      <c r="T23" s="14">
        <v>3.2247874974950297E-2</v>
      </c>
      <c r="U23" s="14">
        <v>1.7963259584174399E-2</v>
      </c>
      <c r="V23" s="14"/>
      <c r="W23" s="14">
        <v>2.5321577154471E-2</v>
      </c>
      <c r="X23" s="14">
        <v>1.48133370971608E-2</v>
      </c>
      <c r="Y23" s="14">
        <v>2.76241883694642E-2</v>
      </c>
      <c r="Z23" s="14"/>
      <c r="AA23" s="14">
        <v>2.5665364437612401E-2</v>
      </c>
      <c r="AB23" s="14">
        <v>3.8886986935819497E-2</v>
      </c>
      <c r="AC23" s="14">
        <v>5.7379844507642703E-3</v>
      </c>
      <c r="AD23" s="14">
        <v>3.7974706220382001E-2</v>
      </c>
      <c r="AE23" s="14">
        <v>2.0969732171445099E-2</v>
      </c>
      <c r="AF23" s="14">
        <v>7.1837372658230796E-3</v>
      </c>
      <c r="AG23" s="14">
        <v>1.6363841350436899E-2</v>
      </c>
      <c r="AH23" s="14">
        <v>1.7182420510873E-2</v>
      </c>
      <c r="AI23" s="14">
        <v>0</v>
      </c>
      <c r="AJ23" s="14">
        <v>0</v>
      </c>
      <c r="AK23" s="14">
        <v>0.13005325327155701</v>
      </c>
      <c r="AL23" s="14">
        <v>0</v>
      </c>
      <c r="AM23" s="14"/>
      <c r="AN23" s="14">
        <v>1.3787105624830501E-2</v>
      </c>
      <c r="AO23" s="14">
        <v>2.4269839711191499E-2</v>
      </c>
      <c r="AP23" s="14"/>
      <c r="AQ23" s="14">
        <v>1.22826170663685E-2</v>
      </c>
      <c r="AR23" s="14">
        <v>2.3288115896268301E-2</v>
      </c>
      <c r="AS23" s="14"/>
      <c r="AT23" s="14">
        <v>1.2571969530993101E-2</v>
      </c>
      <c r="AU23" s="14">
        <v>2.2757369625289299E-2</v>
      </c>
      <c r="AV23" s="14">
        <v>2.3671675888395801E-2</v>
      </c>
      <c r="AW23" s="14"/>
      <c r="AX23" s="14">
        <v>2.22108660433573E-2</v>
      </c>
    </row>
    <row r="24" spans="2:50" x14ac:dyDescent="0.3">
      <c r="B24" s="15" t="s">
        <v>150</v>
      </c>
      <c r="C24" s="14">
        <v>2.0949015580122899E-2</v>
      </c>
      <c r="D24" s="14">
        <v>2.52594362345261E-2</v>
      </c>
      <c r="E24" s="14">
        <v>1.7027600403722001E-2</v>
      </c>
      <c r="F24" s="14"/>
      <c r="G24" s="14">
        <v>4.9214133098897099E-2</v>
      </c>
      <c r="H24" s="14">
        <v>3.36762990080079E-2</v>
      </c>
      <c r="I24" s="14">
        <v>2.3086630242816299E-2</v>
      </c>
      <c r="J24" s="14">
        <v>1.8466593735231102E-2</v>
      </c>
      <c r="K24" s="14">
        <v>7.6346673959883397E-3</v>
      </c>
      <c r="L24" s="14">
        <v>4.7251158900453198E-3</v>
      </c>
      <c r="M24" s="14"/>
      <c r="N24" s="14">
        <v>2.0805350874215801E-2</v>
      </c>
      <c r="O24" s="14">
        <v>2.3033694284699101E-2</v>
      </c>
      <c r="P24" s="14">
        <v>2.2193562615924999E-2</v>
      </c>
      <c r="Q24" s="14">
        <v>1.9072156480243699E-2</v>
      </c>
      <c r="R24" s="14"/>
      <c r="S24" s="14">
        <v>2.19771843145165E-2</v>
      </c>
      <c r="T24" s="14">
        <v>2.1041889269279499E-2</v>
      </c>
      <c r="U24" s="14">
        <v>1.10608074027679E-2</v>
      </c>
      <c r="V24" s="14"/>
      <c r="W24" s="14">
        <v>2.32534248998769E-2</v>
      </c>
      <c r="X24" s="14">
        <v>1.83957826741214E-2</v>
      </c>
      <c r="Y24" s="14">
        <v>1.9277688170841498E-2</v>
      </c>
      <c r="Z24" s="14"/>
      <c r="AA24" s="14">
        <v>7.4153710176476803E-2</v>
      </c>
      <c r="AB24" s="14">
        <v>4.5407472403010803E-2</v>
      </c>
      <c r="AC24" s="14">
        <v>1.01215015156107E-2</v>
      </c>
      <c r="AD24" s="14">
        <v>1.8056003718917E-2</v>
      </c>
      <c r="AE24" s="14">
        <v>1.33141369134098E-2</v>
      </c>
      <c r="AF24" s="14">
        <v>2.1509874678610399E-2</v>
      </c>
      <c r="AG24" s="14">
        <v>1.4522579743962699E-2</v>
      </c>
      <c r="AH24" s="14">
        <v>1.48773719093098E-2</v>
      </c>
      <c r="AI24" s="14">
        <v>0</v>
      </c>
      <c r="AJ24" s="14">
        <v>2.2762282637251701E-2</v>
      </c>
      <c r="AK24" s="14">
        <v>9.69114450701897E-2</v>
      </c>
      <c r="AL24" s="14">
        <v>0.14275257505001801</v>
      </c>
      <c r="AM24" s="14"/>
      <c r="AN24" s="14">
        <v>1.55275701394535E-2</v>
      </c>
      <c r="AO24" s="14">
        <v>2.3188915400601001E-2</v>
      </c>
      <c r="AP24" s="14"/>
      <c r="AQ24" s="14">
        <v>3.3525720541517499E-2</v>
      </c>
      <c r="AR24" s="14">
        <v>1.8012840424860701E-2</v>
      </c>
      <c r="AS24" s="14"/>
      <c r="AT24" s="14">
        <v>1.35436886886859E-2</v>
      </c>
      <c r="AU24" s="14">
        <v>1.9939619898886499E-2</v>
      </c>
      <c r="AV24" s="14">
        <v>2.8197494732290301E-2</v>
      </c>
      <c r="AW24" s="14"/>
      <c r="AX24" s="14">
        <v>3.5573832906820597E-2</v>
      </c>
    </row>
    <row r="25" spans="2:50" x14ac:dyDescent="0.3">
      <c r="B25" s="15" t="s">
        <v>152</v>
      </c>
      <c r="C25" s="14">
        <v>1.27347668286173E-2</v>
      </c>
      <c r="D25" s="14">
        <v>1.7173766191042199E-2</v>
      </c>
      <c r="E25" s="14">
        <v>8.6261553151045604E-3</v>
      </c>
      <c r="F25" s="14"/>
      <c r="G25" s="14">
        <v>2.86180771902367E-2</v>
      </c>
      <c r="H25" s="14">
        <v>2.7289415872798501E-2</v>
      </c>
      <c r="I25" s="14">
        <v>9.1195443827565802E-3</v>
      </c>
      <c r="J25" s="14">
        <v>1.16405706036784E-2</v>
      </c>
      <c r="K25" s="14">
        <v>6.3272606658499996E-3</v>
      </c>
      <c r="L25" s="14">
        <v>0</v>
      </c>
      <c r="M25" s="14"/>
      <c r="N25" s="14">
        <v>1.3747009523705301E-2</v>
      </c>
      <c r="O25" s="14">
        <v>1.10254777917611E-2</v>
      </c>
      <c r="P25" s="14">
        <v>1.1971579243809399E-2</v>
      </c>
      <c r="Q25" s="14">
        <v>1.36811251952827E-2</v>
      </c>
      <c r="R25" s="14"/>
      <c r="S25" s="14">
        <v>1.13347822281714E-2</v>
      </c>
      <c r="T25" s="14">
        <v>1.4584293781159699E-2</v>
      </c>
      <c r="U25" s="14">
        <v>1.51475771747331E-2</v>
      </c>
      <c r="V25" s="14"/>
      <c r="W25" s="14">
        <v>1.84525306645228E-2</v>
      </c>
      <c r="X25" s="14">
        <v>1.1924904180984E-2</v>
      </c>
      <c r="Y25" s="14">
        <v>4.3635397026508998E-3</v>
      </c>
      <c r="Z25" s="14"/>
      <c r="AA25" s="14">
        <v>2.4840147836504001E-2</v>
      </c>
      <c r="AB25" s="14">
        <v>2.29215967961038E-2</v>
      </c>
      <c r="AC25" s="14">
        <v>1.04130552559325E-2</v>
      </c>
      <c r="AD25" s="14">
        <v>7.5414032106353897E-3</v>
      </c>
      <c r="AE25" s="14">
        <v>9.4063581524779904E-3</v>
      </c>
      <c r="AF25" s="14">
        <v>2.2890809962813299E-2</v>
      </c>
      <c r="AG25" s="14">
        <v>1.03936408001764E-2</v>
      </c>
      <c r="AH25" s="14">
        <v>7.4453688129089502E-3</v>
      </c>
      <c r="AI25" s="14">
        <v>0</v>
      </c>
      <c r="AJ25" s="14">
        <v>0</v>
      </c>
      <c r="AK25" s="14">
        <v>0</v>
      </c>
      <c r="AL25" s="14">
        <v>0.24847387469149601</v>
      </c>
      <c r="AM25" s="14"/>
      <c r="AN25" s="14">
        <v>1.5063104945036401E-2</v>
      </c>
      <c r="AO25" s="14">
        <v>1.17728012078149E-2</v>
      </c>
      <c r="AP25" s="14"/>
      <c r="AQ25" s="14">
        <v>1.5810784914179199E-2</v>
      </c>
      <c r="AR25" s="14">
        <v>1.2016635338080801E-2</v>
      </c>
      <c r="AS25" s="14"/>
      <c r="AT25" s="14">
        <v>7.9448676015124193E-3</v>
      </c>
      <c r="AU25" s="14">
        <v>6.4687707619944697E-3</v>
      </c>
      <c r="AV25" s="14">
        <v>2.3669260337777501E-2</v>
      </c>
      <c r="AW25" s="14"/>
      <c r="AX25" s="14">
        <v>4.9522941984737598E-2</v>
      </c>
    </row>
    <row r="26" spans="2:50" x14ac:dyDescent="0.3">
      <c r="B26" s="15" t="s">
        <v>153</v>
      </c>
      <c r="C26" s="14">
        <v>1.1869480656680399E-2</v>
      </c>
      <c r="D26" s="14">
        <v>1.17432975462548E-2</v>
      </c>
      <c r="E26" s="14">
        <v>1.2083443639148201E-2</v>
      </c>
      <c r="F26" s="14"/>
      <c r="G26" s="14">
        <v>1.1303699977058001E-2</v>
      </c>
      <c r="H26" s="14">
        <v>2.6959356479965699E-2</v>
      </c>
      <c r="I26" s="14">
        <v>1.9570914670974701E-2</v>
      </c>
      <c r="J26" s="14">
        <v>1.25333849038203E-2</v>
      </c>
      <c r="K26" s="14">
        <v>0</v>
      </c>
      <c r="L26" s="14">
        <v>2.2390744973075898E-3</v>
      </c>
      <c r="M26" s="14"/>
      <c r="N26" s="14">
        <v>8.4577411245356903E-3</v>
      </c>
      <c r="O26" s="14">
        <v>7.3035887801195503E-3</v>
      </c>
      <c r="P26" s="14">
        <v>1.8043250154569299E-2</v>
      </c>
      <c r="Q26" s="14">
        <v>1.1711021100614699E-2</v>
      </c>
      <c r="R26" s="14"/>
      <c r="S26" s="14">
        <v>1.28016123116682E-2</v>
      </c>
      <c r="T26" s="14">
        <v>1.1419034717897699E-2</v>
      </c>
      <c r="U26" s="14">
        <v>1.3631990848875199E-2</v>
      </c>
      <c r="V26" s="14"/>
      <c r="W26" s="14">
        <v>1.6040681821492299E-2</v>
      </c>
      <c r="X26" s="14">
        <v>1.2471783349459101E-2</v>
      </c>
      <c r="Y26" s="14">
        <v>0</v>
      </c>
      <c r="Z26" s="14"/>
      <c r="AA26" s="14">
        <v>0</v>
      </c>
      <c r="AB26" s="14">
        <v>1.4654226931432399E-2</v>
      </c>
      <c r="AC26" s="14">
        <v>9.8767951462525403E-3</v>
      </c>
      <c r="AD26" s="14">
        <v>1.08672813310897E-2</v>
      </c>
      <c r="AE26" s="14">
        <v>9.6344534261824603E-3</v>
      </c>
      <c r="AF26" s="14">
        <v>6.9245735705665097E-3</v>
      </c>
      <c r="AG26" s="14">
        <v>1.59783787254087E-2</v>
      </c>
      <c r="AH26" s="14">
        <v>2.3418579152880401E-2</v>
      </c>
      <c r="AI26" s="14">
        <v>1.7439560339785901E-2</v>
      </c>
      <c r="AJ26" s="14">
        <v>0</v>
      </c>
      <c r="AK26" s="14">
        <v>0</v>
      </c>
      <c r="AL26" s="14">
        <v>0.12583123005514299</v>
      </c>
      <c r="AM26" s="14"/>
      <c r="AN26" s="14">
        <v>1.7532143110906999E-2</v>
      </c>
      <c r="AO26" s="14">
        <v>9.5299207084235497E-3</v>
      </c>
      <c r="AP26" s="14"/>
      <c r="AQ26" s="14">
        <v>1.83219580228994E-2</v>
      </c>
      <c r="AR26" s="14">
        <v>1.03630762534015E-2</v>
      </c>
      <c r="AS26" s="14"/>
      <c r="AT26" s="14">
        <v>5.1610362615902104E-3</v>
      </c>
      <c r="AU26" s="14">
        <v>1.21631240150732E-2</v>
      </c>
      <c r="AV26" s="14">
        <v>1.74577532709983E-2</v>
      </c>
      <c r="AW26" s="14"/>
      <c r="AX26" s="14">
        <v>3.3070730396664298E-2</v>
      </c>
    </row>
    <row r="27" spans="2:50" x14ac:dyDescent="0.3">
      <c r="B27" s="15" t="s">
        <v>151</v>
      </c>
      <c r="C27" s="14">
        <v>8.6819291764297108E-3</v>
      </c>
      <c r="D27" s="14">
        <v>4.48174695087903E-3</v>
      </c>
      <c r="E27" s="14">
        <v>1.2734197741123899E-2</v>
      </c>
      <c r="F27" s="14"/>
      <c r="G27" s="14">
        <v>1.47091969004932E-2</v>
      </c>
      <c r="H27" s="14">
        <v>6.4391701941244597E-3</v>
      </c>
      <c r="I27" s="14">
        <v>1.28051045990647E-2</v>
      </c>
      <c r="J27" s="14">
        <v>5.6142796281598503E-3</v>
      </c>
      <c r="K27" s="14">
        <v>8.6179531346285403E-3</v>
      </c>
      <c r="L27" s="14">
        <v>6.3369516529948001E-3</v>
      </c>
      <c r="M27" s="14"/>
      <c r="N27" s="14">
        <v>2.8697025007363799E-3</v>
      </c>
      <c r="O27" s="14">
        <v>1.21874664096018E-2</v>
      </c>
      <c r="P27" s="14">
        <v>3.1938591800615601E-3</v>
      </c>
      <c r="Q27" s="14">
        <v>1.3256040230545999E-2</v>
      </c>
      <c r="R27" s="14"/>
      <c r="S27" s="14">
        <v>7.0530256636220897E-3</v>
      </c>
      <c r="T27" s="14">
        <v>1.7147932882980499E-2</v>
      </c>
      <c r="U27" s="14">
        <v>0</v>
      </c>
      <c r="V27" s="14"/>
      <c r="W27" s="14">
        <v>1.4281620002404899E-2</v>
      </c>
      <c r="X27" s="14">
        <v>5.1681129804782601E-3</v>
      </c>
      <c r="Y27" s="14">
        <v>6.8846452457963598E-3</v>
      </c>
      <c r="Z27" s="14"/>
      <c r="AA27" s="14">
        <v>2.2682496855350801E-2</v>
      </c>
      <c r="AB27" s="14">
        <v>1.0766410510316101E-2</v>
      </c>
      <c r="AC27" s="14">
        <v>1.76498385984061E-2</v>
      </c>
      <c r="AD27" s="14">
        <v>8.5166453892180395E-3</v>
      </c>
      <c r="AE27" s="14">
        <v>3.0220152507203601E-3</v>
      </c>
      <c r="AF27" s="14">
        <v>2.9546295077766899E-3</v>
      </c>
      <c r="AG27" s="14">
        <v>1.22449120255916E-2</v>
      </c>
      <c r="AH27" s="14">
        <v>0</v>
      </c>
      <c r="AI27" s="14">
        <v>1.7439560339785901E-2</v>
      </c>
      <c r="AJ27" s="14">
        <v>1.8494504933119198E-2</v>
      </c>
      <c r="AK27" s="14">
        <v>0</v>
      </c>
      <c r="AL27" s="14">
        <v>0</v>
      </c>
      <c r="AM27" s="14"/>
      <c r="AN27" s="14">
        <v>1.09194081854289E-2</v>
      </c>
      <c r="AO27" s="14">
        <v>7.7575024925448403E-3</v>
      </c>
      <c r="AP27" s="14"/>
      <c r="AQ27" s="14">
        <v>8.4625658127216608E-3</v>
      </c>
      <c r="AR27" s="14">
        <v>8.7331420545620608E-3</v>
      </c>
      <c r="AS27" s="14"/>
      <c r="AT27" s="14">
        <v>0</v>
      </c>
      <c r="AU27" s="14">
        <v>7.2238014747184999E-3</v>
      </c>
      <c r="AV27" s="14">
        <v>1.53598755248538E-2</v>
      </c>
      <c r="AW27" s="14"/>
      <c r="AX27" s="14">
        <v>0</v>
      </c>
    </row>
    <row r="28" spans="2:50" x14ac:dyDescent="0.3">
      <c r="B28" s="15" t="s">
        <v>105</v>
      </c>
      <c r="C28" s="20">
        <v>0.11203342082074701</v>
      </c>
      <c r="D28" s="20">
        <v>6.3900021423680106E-2</v>
      </c>
      <c r="E28" s="20">
        <v>0.15787709896673</v>
      </c>
      <c r="F28" s="20"/>
      <c r="G28" s="20">
        <v>0.13841670023240699</v>
      </c>
      <c r="H28" s="20">
        <v>0.101735342539545</v>
      </c>
      <c r="I28" s="20">
        <v>9.6519955846223804E-2</v>
      </c>
      <c r="J28" s="20">
        <v>0.13987113037582299</v>
      </c>
      <c r="K28" s="20">
        <v>0.13702585919716201</v>
      </c>
      <c r="L28" s="20">
        <v>7.7114587683167701E-2</v>
      </c>
      <c r="M28" s="20"/>
      <c r="N28" s="20">
        <v>0.118086865901919</v>
      </c>
      <c r="O28" s="20">
        <v>0.11449411114569</v>
      </c>
      <c r="P28" s="20">
        <v>9.5660374673898596E-2</v>
      </c>
      <c r="Q28" s="20">
        <v>0.11896104920483901</v>
      </c>
      <c r="R28" s="20"/>
      <c r="S28" s="20">
        <v>7.7793865449473601E-2</v>
      </c>
      <c r="T28" s="20">
        <v>0.104244604010285</v>
      </c>
      <c r="U28" s="20">
        <v>0.10597326647215501</v>
      </c>
      <c r="V28" s="20"/>
      <c r="W28" s="20">
        <v>9.0448791869523898E-2</v>
      </c>
      <c r="X28" s="20">
        <v>6.0389947706485002E-2</v>
      </c>
      <c r="Y28" s="20">
        <v>0.25730960559946198</v>
      </c>
      <c r="Z28" s="20"/>
      <c r="AA28" s="20">
        <v>0.30238334406627498</v>
      </c>
      <c r="AB28" s="20">
        <v>0.19395624593188801</v>
      </c>
      <c r="AC28" s="20">
        <v>0.16749776736855801</v>
      </c>
      <c r="AD28" s="20">
        <v>0.120752042263578</v>
      </c>
      <c r="AE28" s="20">
        <v>9.0300099641346804E-2</v>
      </c>
      <c r="AF28" s="20">
        <v>8.1132235197128394E-2</v>
      </c>
      <c r="AG28" s="20">
        <v>5.30206893841524E-2</v>
      </c>
      <c r="AH28" s="20">
        <v>4.9318595031955098E-2</v>
      </c>
      <c r="AI28" s="20">
        <v>6.5346075455915004E-2</v>
      </c>
      <c r="AJ28" s="20">
        <v>0</v>
      </c>
      <c r="AK28" s="20">
        <v>0</v>
      </c>
      <c r="AL28" s="20">
        <v>0</v>
      </c>
      <c r="AM28" s="20"/>
      <c r="AN28" s="20">
        <v>0.106581240959572</v>
      </c>
      <c r="AO28" s="20">
        <v>0.11428601873506899</v>
      </c>
      <c r="AP28" s="20"/>
      <c r="AQ28" s="20">
        <v>0.12231926891184999</v>
      </c>
      <c r="AR28" s="20">
        <v>0.109632072319005</v>
      </c>
      <c r="AS28" s="20"/>
      <c r="AT28" s="20">
        <v>4.18763986745685E-2</v>
      </c>
      <c r="AU28" s="20">
        <v>0.13437123944965601</v>
      </c>
      <c r="AV28" s="20">
        <v>7.2391375807998495E-2</v>
      </c>
      <c r="AW28" s="20"/>
      <c r="AX28" s="20">
        <v>0.11564200224684899</v>
      </c>
    </row>
    <row r="29" spans="2:50" x14ac:dyDescent="0.3">
      <c r="B29" s="16"/>
    </row>
    <row r="30" spans="2:50" x14ac:dyDescent="0.3">
      <c r="B30" t="s">
        <v>81</v>
      </c>
    </row>
    <row r="31" spans="2:50" x14ac:dyDescent="0.3">
      <c r="B31" t="s">
        <v>352</v>
      </c>
    </row>
    <row r="33" spans="2:2" x14ac:dyDescent="0.3">
      <c r="B33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X20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162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156</v>
      </c>
      <c r="C9" s="14">
        <v>0.17092569504841701</v>
      </c>
      <c r="D9" s="14">
        <v>0.15818693396838401</v>
      </c>
      <c r="E9" s="14">
        <v>0.18310811109585401</v>
      </c>
      <c r="F9" s="14"/>
      <c r="G9" s="14">
        <v>0.130662825236291</v>
      </c>
      <c r="H9" s="14">
        <v>0.118689568639761</v>
      </c>
      <c r="I9" s="14">
        <v>0.153363448064993</v>
      </c>
      <c r="J9" s="14">
        <v>0.15566236305269501</v>
      </c>
      <c r="K9" s="14">
        <v>0.19343386120747599</v>
      </c>
      <c r="L9" s="14">
        <v>0.24560717193970699</v>
      </c>
      <c r="M9" s="14"/>
      <c r="N9" s="14">
        <v>0.22743502160814999</v>
      </c>
      <c r="O9" s="14">
        <v>0.18444472099415299</v>
      </c>
      <c r="P9" s="14">
        <v>0.15965568047934101</v>
      </c>
      <c r="Q9" s="14">
        <v>0.14493422215403001</v>
      </c>
      <c r="R9" s="14"/>
      <c r="S9" s="14">
        <v>0.21132163160610301</v>
      </c>
      <c r="T9" s="14">
        <v>0.14342427207477901</v>
      </c>
      <c r="U9" s="14">
        <v>0.16853579194246501</v>
      </c>
      <c r="V9" s="14"/>
      <c r="W9" s="14">
        <v>0.14997971918908501</v>
      </c>
      <c r="X9" s="14">
        <v>0.23730728509261501</v>
      </c>
      <c r="Y9" s="14">
        <v>6.1118088328060198E-2</v>
      </c>
      <c r="Z9" s="14"/>
      <c r="AA9" s="14">
        <v>6.5371754549711905E-2</v>
      </c>
      <c r="AB9" s="14">
        <v>0.135160362731892</v>
      </c>
      <c r="AC9" s="14">
        <v>0.20981152999532199</v>
      </c>
      <c r="AD9" s="14">
        <v>0.19629786070334199</v>
      </c>
      <c r="AE9" s="14">
        <v>0.19850649062349199</v>
      </c>
      <c r="AF9" s="14">
        <v>0.182762393050415</v>
      </c>
      <c r="AG9" s="14">
        <v>0.12900257826460301</v>
      </c>
      <c r="AH9" s="14">
        <v>0.13922775966051901</v>
      </c>
      <c r="AI9" s="14">
        <v>0.21310391818152299</v>
      </c>
      <c r="AJ9" s="14">
        <v>0.14718781349385601</v>
      </c>
      <c r="AK9" s="14">
        <v>0.3206044551085</v>
      </c>
      <c r="AL9" s="14">
        <v>0</v>
      </c>
      <c r="AM9" s="14"/>
      <c r="AN9" s="14">
        <v>0.142975192674278</v>
      </c>
      <c r="AO9" s="14">
        <v>0.182473597897436</v>
      </c>
      <c r="AP9" s="14"/>
      <c r="AQ9" s="14">
        <v>0.203137170789737</v>
      </c>
      <c r="AR9" s="14">
        <v>0.16340555880634799</v>
      </c>
      <c r="AS9" s="14"/>
      <c r="AT9" s="14">
        <v>0.237240571687691</v>
      </c>
      <c r="AU9" s="14">
        <v>0.15639739527569299</v>
      </c>
      <c r="AV9" s="14">
        <v>0.16070876702433101</v>
      </c>
      <c r="AW9" s="14"/>
      <c r="AX9" s="14">
        <v>0.191683368516574</v>
      </c>
    </row>
    <row r="10" spans="2:50" ht="28.8" x14ac:dyDescent="0.3">
      <c r="B10" s="15" t="s">
        <v>157</v>
      </c>
      <c r="C10" s="14">
        <v>6.2277896384389901E-2</v>
      </c>
      <c r="D10" s="14">
        <v>7.4304291004740605E-2</v>
      </c>
      <c r="E10" s="14">
        <v>5.0334475732181597E-2</v>
      </c>
      <c r="F10" s="14"/>
      <c r="G10" s="14">
        <v>8.01412518474824E-2</v>
      </c>
      <c r="H10" s="14">
        <v>7.7115386614362194E-2</v>
      </c>
      <c r="I10" s="14">
        <v>6.6804269684692399E-2</v>
      </c>
      <c r="J10" s="14">
        <v>6.9994239824462706E-2</v>
      </c>
      <c r="K10" s="14">
        <v>6.0609527866733098E-2</v>
      </c>
      <c r="L10" s="14">
        <v>3.1509401903833403E-2</v>
      </c>
      <c r="M10" s="14"/>
      <c r="N10" s="14">
        <v>8.7845224764699206E-2</v>
      </c>
      <c r="O10" s="14">
        <v>5.5663166119002197E-2</v>
      </c>
      <c r="P10" s="14">
        <v>6.6247096391781599E-2</v>
      </c>
      <c r="Q10" s="14">
        <v>5.1127746486542697E-2</v>
      </c>
      <c r="R10" s="14"/>
      <c r="S10" s="14">
        <v>6.1976161513170501E-2</v>
      </c>
      <c r="T10" s="14">
        <v>7.2430045767769999E-2</v>
      </c>
      <c r="U10" s="14">
        <v>5.6256727004330903E-2</v>
      </c>
      <c r="V10" s="14"/>
      <c r="W10" s="14">
        <v>7.6835132345199397E-2</v>
      </c>
      <c r="X10" s="14">
        <v>5.6680199732455999E-2</v>
      </c>
      <c r="Y10" s="14">
        <v>4.8635935842278898E-2</v>
      </c>
      <c r="Z10" s="14"/>
      <c r="AA10" s="14">
        <v>6.5577656631592804E-2</v>
      </c>
      <c r="AB10" s="14">
        <v>4.3286979609337403E-2</v>
      </c>
      <c r="AC10" s="14">
        <v>7.1320718013206996E-2</v>
      </c>
      <c r="AD10" s="14">
        <v>3.4772551722914199E-2</v>
      </c>
      <c r="AE10" s="14">
        <v>5.4771765127398099E-2</v>
      </c>
      <c r="AF10" s="14">
        <v>7.6504957907116797E-2</v>
      </c>
      <c r="AG10" s="14">
        <v>8.3073899093158807E-2</v>
      </c>
      <c r="AH10" s="14">
        <v>8.01321216511688E-2</v>
      </c>
      <c r="AI10" s="14">
        <v>9.7655533158606006E-2</v>
      </c>
      <c r="AJ10" s="14">
        <v>7.1867272337619206E-2</v>
      </c>
      <c r="AK10" s="14">
        <v>0.13005325327155701</v>
      </c>
      <c r="AL10" s="14">
        <v>0.12183196820239001</v>
      </c>
      <c r="AM10" s="14"/>
      <c r="AN10" s="14">
        <v>6.1673733065680199E-2</v>
      </c>
      <c r="AO10" s="14">
        <v>6.2527509762210901E-2</v>
      </c>
      <c r="AP10" s="14"/>
      <c r="AQ10" s="14">
        <v>7.3270025843873904E-2</v>
      </c>
      <c r="AR10" s="14">
        <v>5.9711658445165502E-2</v>
      </c>
      <c r="AS10" s="14"/>
      <c r="AT10" s="14">
        <v>3.8233727871738302E-2</v>
      </c>
      <c r="AU10" s="14">
        <v>5.0190116944477503E-2</v>
      </c>
      <c r="AV10" s="14">
        <v>9.7154771903852896E-2</v>
      </c>
      <c r="AW10" s="14"/>
      <c r="AX10" s="14">
        <v>5.3874164920640302E-2</v>
      </c>
    </row>
    <row r="11" spans="2:50" ht="28.8" x14ac:dyDescent="0.3">
      <c r="B11" s="15" t="s">
        <v>158</v>
      </c>
      <c r="C11" s="14">
        <v>0.13485252561512701</v>
      </c>
      <c r="D11" s="14">
        <v>0.15263415885995599</v>
      </c>
      <c r="E11" s="14">
        <v>0.119060407687628</v>
      </c>
      <c r="F11" s="14"/>
      <c r="G11" s="14">
        <v>0.13318680824103599</v>
      </c>
      <c r="H11" s="14">
        <v>0.158164263202837</v>
      </c>
      <c r="I11" s="14">
        <v>0.172881697938506</v>
      </c>
      <c r="J11" s="14">
        <v>0.113444242076673</v>
      </c>
      <c r="K11" s="14">
        <v>0.11378948202299</v>
      </c>
      <c r="L11" s="14">
        <v>0.119338278758269</v>
      </c>
      <c r="M11" s="14"/>
      <c r="N11" s="14">
        <v>0.115928429505977</v>
      </c>
      <c r="O11" s="14">
        <v>0.12877946772549601</v>
      </c>
      <c r="P11" s="14">
        <v>0.154086422264264</v>
      </c>
      <c r="Q11" s="14">
        <v>0.13392829594274799</v>
      </c>
      <c r="R11" s="14"/>
      <c r="S11" s="14">
        <v>0.126738799704008</v>
      </c>
      <c r="T11" s="14">
        <v>0.16758771371769299</v>
      </c>
      <c r="U11" s="14">
        <v>0.11261871870856</v>
      </c>
      <c r="V11" s="14"/>
      <c r="W11" s="14">
        <v>0.166205097314577</v>
      </c>
      <c r="X11" s="14">
        <v>0.12580134163683501</v>
      </c>
      <c r="Y11" s="14">
        <v>9.2559572487028299E-2</v>
      </c>
      <c r="Z11" s="14"/>
      <c r="AA11" s="14">
        <v>0.12870621195167101</v>
      </c>
      <c r="AB11" s="14">
        <v>7.55364718169797E-2</v>
      </c>
      <c r="AC11" s="14">
        <v>8.9164807230502199E-2</v>
      </c>
      <c r="AD11" s="14">
        <v>0.118132438476115</v>
      </c>
      <c r="AE11" s="14">
        <v>0.13804436042177801</v>
      </c>
      <c r="AF11" s="14">
        <v>0.14753215354609001</v>
      </c>
      <c r="AG11" s="14">
        <v>0.18566883117202601</v>
      </c>
      <c r="AH11" s="14">
        <v>0.213109286423807</v>
      </c>
      <c r="AI11" s="14">
        <v>0.131415404124193</v>
      </c>
      <c r="AJ11" s="14">
        <v>0.18191939937134299</v>
      </c>
      <c r="AK11" s="14">
        <v>0.17923782468461799</v>
      </c>
      <c r="AL11" s="14">
        <v>0.123594474648633</v>
      </c>
      <c r="AM11" s="14"/>
      <c r="AN11" s="14">
        <v>0.14087871871416999</v>
      </c>
      <c r="AO11" s="14">
        <v>0.132362770993702</v>
      </c>
      <c r="AP11" s="14"/>
      <c r="AQ11" s="14">
        <v>0.124690588986051</v>
      </c>
      <c r="AR11" s="14">
        <v>0.13722494557339401</v>
      </c>
      <c r="AS11" s="14"/>
      <c r="AT11" s="14">
        <v>0.15992433692306399</v>
      </c>
      <c r="AU11" s="14">
        <v>0.11326627451707701</v>
      </c>
      <c r="AV11" s="14">
        <v>0.15670440353590301</v>
      </c>
      <c r="AW11" s="14"/>
      <c r="AX11" s="14">
        <v>0.128752417366962</v>
      </c>
    </row>
    <row r="12" spans="2:50" ht="28.8" x14ac:dyDescent="0.3">
      <c r="B12" s="15" t="s">
        <v>159</v>
      </c>
      <c r="C12" s="14">
        <v>0.364838047645967</v>
      </c>
      <c r="D12" s="14">
        <v>0.38707034084972902</v>
      </c>
      <c r="E12" s="14">
        <v>0.343341750950659</v>
      </c>
      <c r="F12" s="14"/>
      <c r="G12" s="14">
        <v>0.41367343023770897</v>
      </c>
      <c r="H12" s="14">
        <v>0.41860594975917897</v>
      </c>
      <c r="I12" s="14">
        <v>0.37654194762939702</v>
      </c>
      <c r="J12" s="14">
        <v>0.34575246347546401</v>
      </c>
      <c r="K12" s="14">
        <v>0.32558901183206601</v>
      </c>
      <c r="L12" s="14">
        <v>0.32759860302090599</v>
      </c>
      <c r="M12" s="14"/>
      <c r="N12" s="14">
        <v>0.34955666293193999</v>
      </c>
      <c r="O12" s="14">
        <v>0.36796265573943499</v>
      </c>
      <c r="P12" s="14">
        <v>0.34329287131814601</v>
      </c>
      <c r="Q12" s="14">
        <v>0.38489637240283903</v>
      </c>
      <c r="R12" s="14"/>
      <c r="S12" s="14">
        <v>0.40178490035579401</v>
      </c>
      <c r="T12" s="14">
        <v>0.354353756589118</v>
      </c>
      <c r="U12" s="14">
        <v>0.349235712706506</v>
      </c>
      <c r="V12" s="14"/>
      <c r="W12" s="14">
        <v>0.333868596952761</v>
      </c>
      <c r="X12" s="14">
        <v>0.40453704542462399</v>
      </c>
      <c r="Y12" s="14">
        <v>0.35443492954102601</v>
      </c>
      <c r="Z12" s="14"/>
      <c r="AA12" s="14">
        <v>0.19930415113524899</v>
      </c>
      <c r="AB12" s="14">
        <v>0.35892531893721302</v>
      </c>
      <c r="AC12" s="14">
        <v>0.36352149653184201</v>
      </c>
      <c r="AD12" s="14">
        <v>0.36143358801367098</v>
      </c>
      <c r="AE12" s="14">
        <v>0.35433529491188198</v>
      </c>
      <c r="AF12" s="14">
        <v>0.38176867761233702</v>
      </c>
      <c r="AG12" s="14">
        <v>0.37131019200001703</v>
      </c>
      <c r="AH12" s="14">
        <v>0.40828404884193797</v>
      </c>
      <c r="AI12" s="14">
        <v>0.371012452471704</v>
      </c>
      <c r="AJ12" s="14">
        <v>0.40361709185521499</v>
      </c>
      <c r="AK12" s="14">
        <v>0.370104466935325</v>
      </c>
      <c r="AL12" s="14">
        <v>0.62874232709383304</v>
      </c>
      <c r="AM12" s="14"/>
      <c r="AN12" s="14">
        <v>0.35426484478220499</v>
      </c>
      <c r="AO12" s="14">
        <v>0.36920642420819499</v>
      </c>
      <c r="AP12" s="14"/>
      <c r="AQ12" s="14">
        <v>0.33733288892885899</v>
      </c>
      <c r="AR12" s="14">
        <v>0.37125944052387999</v>
      </c>
      <c r="AS12" s="14"/>
      <c r="AT12" s="14">
        <v>0.41966813015721699</v>
      </c>
      <c r="AU12" s="14">
        <v>0.37589849605804898</v>
      </c>
      <c r="AV12" s="14">
        <v>0.34354083361471199</v>
      </c>
      <c r="AW12" s="14"/>
      <c r="AX12" s="14">
        <v>0.34785585014930898</v>
      </c>
    </row>
    <row r="13" spans="2:50" ht="28.8" x14ac:dyDescent="0.3">
      <c r="B13" s="15" t="s">
        <v>160</v>
      </c>
      <c r="C13" s="14">
        <v>8.4141417673101404E-2</v>
      </c>
      <c r="D13" s="14">
        <v>8.8434725212351406E-2</v>
      </c>
      <c r="E13" s="14">
        <v>8.0738256209368295E-2</v>
      </c>
      <c r="F13" s="14"/>
      <c r="G13" s="14">
        <v>8.4628005948213805E-2</v>
      </c>
      <c r="H13" s="14">
        <v>8.9912066287231099E-2</v>
      </c>
      <c r="I13" s="14">
        <v>8.7596219814041101E-2</v>
      </c>
      <c r="J13" s="14">
        <v>9.4836935852926199E-2</v>
      </c>
      <c r="K13" s="14">
        <v>6.9754642496421604E-2</v>
      </c>
      <c r="L13" s="14">
        <v>7.94689440255711E-2</v>
      </c>
      <c r="M13" s="14"/>
      <c r="N13" s="14">
        <v>3.7805671479608498E-2</v>
      </c>
      <c r="O13" s="14">
        <v>6.9894154220738997E-2</v>
      </c>
      <c r="P13" s="14">
        <v>0.118138062459593</v>
      </c>
      <c r="Q13" s="14">
        <v>9.0399188526187294E-2</v>
      </c>
      <c r="R13" s="14"/>
      <c r="S13" s="14">
        <v>7.2360391400555293E-2</v>
      </c>
      <c r="T13" s="14">
        <v>8.0473519612324296E-2</v>
      </c>
      <c r="U13" s="14">
        <v>0.10989261822127599</v>
      </c>
      <c r="V13" s="14"/>
      <c r="W13" s="14">
        <v>8.9449767063521896E-2</v>
      </c>
      <c r="X13" s="14">
        <v>7.5552571495030696E-2</v>
      </c>
      <c r="Y13" s="14">
        <v>9.5481925561205799E-2</v>
      </c>
      <c r="Z13" s="14"/>
      <c r="AA13" s="14">
        <v>7.61356590088305E-2</v>
      </c>
      <c r="AB13" s="14">
        <v>9.1066110704442205E-2</v>
      </c>
      <c r="AC13" s="14">
        <v>5.4947926218169199E-2</v>
      </c>
      <c r="AD13" s="14">
        <v>7.9083834005739401E-2</v>
      </c>
      <c r="AE13" s="14">
        <v>8.2464592285234006E-2</v>
      </c>
      <c r="AF13" s="14">
        <v>7.7774465606442605E-2</v>
      </c>
      <c r="AG13" s="14">
        <v>0.11078662541807099</v>
      </c>
      <c r="AH13" s="14">
        <v>8.2035672027939793E-2</v>
      </c>
      <c r="AI13" s="14">
        <v>0.119614983433144</v>
      </c>
      <c r="AJ13" s="14">
        <v>0.11028293915274601</v>
      </c>
      <c r="AK13" s="14">
        <v>0</v>
      </c>
      <c r="AL13" s="14">
        <v>0</v>
      </c>
      <c r="AM13" s="14"/>
      <c r="AN13" s="14">
        <v>0.130758893454263</v>
      </c>
      <c r="AO13" s="14">
        <v>6.4881152716811399E-2</v>
      </c>
      <c r="AP13" s="14"/>
      <c r="AQ13" s="14">
        <v>7.9840809084016098E-2</v>
      </c>
      <c r="AR13" s="14">
        <v>8.5145443777756E-2</v>
      </c>
      <c r="AS13" s="14"/>
      <c r="AT13" s="14">
        <v>6.0209941860661198E-2</v>
      </c>
      <c r="AU13" s="14">
        <v>9.2516255064871697E-2</v>
      </c>
      <c r="AV13" s="14">
        <v>9.1274072288992703E-2</v>
      </c>
      <c r="AW13" s="14"/>
      <c r="AX13" s="14">
        <v>0.12672493238350399</v>
      </c>
    </row>
    <row r="14" spans="2:50" ht="28.8" x14ac:dyDescent="0.3">
      <c r="B14" s="15" t="s">
        <v>161</v>
      </c>
      <c r="C14" s="14">
        <v>6.3898870351922904E-2</v>
      </c>
      <c r="D14" s="14">
        <v>6.00132118595832E-2</v>
      </c>
      <c r="E14" s="14">
        <v>6.7458726137437197E-2</v>
      </c>
      <c r="F14" s="14"/>
      <c r="G14" s="14">
        <v>3.0153575212743099E-2</v>
      </c>
      <c r="H14" s="14">
        <v>4.44925096475349E-2</v>
      </c>
      <c r="I14" s="14">
        <v>3.4583156072982901E-2</v>
      </c>
      <c r="J14" s="14">
        <v>6.8038803201998496E-2</v>
      </c>
      <c r="K14" s="14">
        <v>8.2107524456368805E-2</v>
      </c>
      <c r="L14" s="14">
        <v>0.10482132371489999</v>
      </c>
      <c r="M14" s="14"/>
      <c r="N14" s="14">
        <v>6.3961921495406499E-2</v>
      </c>
      <c r="O14" s="14">
        <v>6.2613675371167896E-2</v>
      </c>
      <c r="P14" s="14">
        <v>6.7135958907981894E-2</v>
      </c>
      <c r="Q14" s="14">
        <v>6.2362105162273598E-2</v>
      </c>
      <c r="R14" s="14"/>
      <c r="S14" s="14">
        <v>3.1683165820177203E-2</v>
      </c>
      <c r="T14" s="14">
        <v>8.5705073482282901E-2</v>
      </c>
      <c r="U14" s="14">
        <v>8.5656811285176299E-2</v>
      </c>
      <c r="V14" s="14"/>
      <c r="W14" s="14">
        <v>9.0797040685207206E-2</v>
      </c>
      <c r="X14" s="14">
        <v>3.6459452497194698E-2</v>
      </c>
      <c r="Y14" s="14">
        <v>8.0710358404376806E-2</v>
      </c>
      <c r="Z14" s="14"/>
      <c r="AA14" s="14">
        <v>9.8777918027343703E-2</v>
      </c>
      <c r="AB14" s="14">
        <v>5.5290266409427698E-2</v>
      </c>
      <c r="AC14" s="14">
        <v>3.0509176642518E-2</v>
      </c>
      <c r="AD14" s="14">
        <v>8.9527077142959197E-2</v>
      </c>
      <c r="AE14" s="14">
        <v>8.1103584695075406E-2</v>
      </c>
      <c r="AF14" s="14">
        <v>4.4570845554788102E-2</v>
      </c>
      <c r="AG14" s="14">
        <v>7.3435401380682094E-2</v>
      </c>
      <c r="AH14" s="14">
        <v>2.4842592285528001E-2</v>
      </c>
      <c r="AI14" s="14">
        <v>1.9448105192506601E-2</v>
      </c>
      <c r="AJ14" s="14">
        <v>6.8273580274075804E-2</v>
      </c>
      <c r="AK14" s="14">
        <v>0</v>
      </c>
      <c r="AL14" s="14">
        <v>0</v>
      </c>
      <c r="AM14" s="14"/>
      <c r="AN14" s="14">
        <v>7.5818549091042006E-2</v>
      </c>
      <c r="AO14" s="14">
        <v>5.8974189921197698E-2</v>
      </c>
      <c r="AP14" s="14"/>
      <c r="AQ14" s="14">
        <v>6.75545923461566E-2</v>
      </c>
      <c r="AR14" s="14">
        <v>6.30454003749326E-2</v>
      </c>
      <c r="AS14" s="14"/>
      <c r="AT14" s="14">
        <v>2.2400310570777598E-2</v>
      </c>
      <c r="AU14" s="14">
        <v>7.1442827365837999E-2</v>
      </c>
      <c r="AV14" s="14">
        <v>8.2482649110854594E-2</v>
      </c>
      <c r="AW14" s="14"/>
      <c r="AX14" s="14">
        <v>4.1467755218950998E-2</v>
      </c>
    </row>
    <row r="15" spans="2:50" x14ac:dyDescent="0.3">
      <c r="B15" s="15" t="s">
        <v>79</v>
      </c>
      <c r="C15" s="20">
        <v>0.119065547281075</v>
      </c>
      <c r="D15" s="20">
        <v>7.9356338245256106E-2</v>
      </c>
      <c r="E15" s="20">
        <v>0.155958272186872</v>
      </c>
      <c r="F15" s="20"/>
      <c r="G15" s="20">
        <v>0.127554103276525</v>
      </c>
      <c r="H15" s="20">
        <v>9.3020255849095193E-2</v>
      </c>
      <c r="I15" s="20">
        <v>0.108229260795388</v>
      </c>
      <c r="J15" s="20">
        <v>0.15227095251577899</v>
      </c>
      <c r="K15" s="20">
        <v>0.15471595011794401</v>
      </c>
      <c r="L15" s="20">
        <v>9.1656276636813305E-2</v>
      </c>
      <c r="M15" s="20"/>
      <c r="N15" s="20">
        <v>0.117467068214218</v>
      </c>
      <c r="O15" s="20">
        <v>0.13064215983000799</v>
      </c>
      <c r="P15" s="20">
        <v>9.1443908178893002E-2</v>
      </c>
      <c r="Q15" s="20">
        <v>0.13235206932537999</v>
      </c>
      <c r="R15" s="20"/>
      <c r="S15" s="20">
        <v>9.4134949600192502E-2</v>
      </c>
      <c r="T15" s="20">
        <v>9.6025618756031703E-2</v>
      </c>
      <c r="U15" s="20">
        <v>0.11780362013168499</v>
      </c>
      <c r="V15" s="20"/>
      <c r="W15" s="20">
        <v>9.2864646449648494E-2</v>
      </c>
      <c r="X15" s="20">
        <v>6.3662104121243998E-2</v>
      </c>
      <c r="Y15" s="20">
        <v>0.267059189836024</v>
      </c>
      <c r="Z15" s="20"/>
      <c r="AA15" s="20">
        <v>0.36612664869560202</v>
      </c>
      <c r="AB15" s="20">
        <v>0.240734489790708</v>
      </c>
      <c r="AC15" s="20">
        <v>0.18072434536843901</v>
      </c>
      <c r="AD15" s="20">
        <v>0.12075264993526</v>
      </c>
      <c r="AE15" s="20">
        <v>9.0773911935140505E-2</v>
      </c>
      <c r="AF15" s="20">
        <v>8.9086506722810196E-2</v>
      </c>
      <c r="AG15" s="20">
        <v>4.6722472671443201E-2</v>
      </c>
      <c r="AH15" s="20">
        <v>5.2368519109099697E-2</v>
      </c>
      <c r="AI15" s="20">
        <v>4.7749603438324503E-2</v>
      </c>
      <c r="AJ15" s="20">
        <v>1.6851903515145799E-2</v>
      </c>
      <c r="AK15" s="20">
        <v>0</v>
      </c>
      <c r="AL15" s="20">
        <v>0.12583123005514299</v>
      </c>
      <c r="AM15" s="20"/>
      <c r="AN15" s="20">
        <v>9.3630068218362006E-2</v>
      </c>
      <c r="AO15" s="20">
        <v>0.12957435450044699</v>
      </c>
      <c r="AP15" s="20"/>
      <c r="AQ15" s="20">
        <v>0.11417392402130599</v>
      </c>
      <c r="AR15" s="20">
        <v>0.120207552498524</v>
      </c>
      <c r="AS15" s="20"/>
      <c r="AT15" s="20">
        <v>6.2322980928851003E-2</v>
      </c>
      <c r="AU15" s="20">
        <v>0.140288634773994</v>
      </c>
      <c r="AV15" s="20">
        <v>6.8134502521353099E-2</v>
      </c>
      <c r="AW15" s="20"/>
      <c r="AX15" s="20">
        <v>0.10964151144406099</v>
      </c>
    </row>
    <row r="16" spans="2:50" x14ac:dyDescent="0.3">
      <c r="B16" s="16"/>
    </row>
    <row r="17" spans="2:2" x14ac:dyDescent="0.3">
      <c r="B17" t="s">
        <v>81</v>
      </c>
    </row>
    <row r="18" spans="2:2" x14ac:dyDescent="0.3">
      <c r="B18" t="s">
        <v>352</v>
      </c>
    </row>
    <row r="20" spans="2:2" x14ac:dyDescent="0.3">
      <c r="B20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X17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163</v>
      </c>
      <c r="C9" s="14">
        <v>0.2144637336438</v>
      </c>
      <c r="D9" s="14">
        <v>0.24000121880360001</v>
      </c>
      <c r="E9" s="14">
        <v>0.19194871671695801</v>
      </c>
      <c r="F9" s="14"/>
      <c r="G9" s="14">
        <v>0.26312078356847901</v>
      </c>
      <c r="H9" s="14">
        <v>0.24646386345003499</v>
      </c>
      <c r="I9" s="14">
        <v>0.20445012777208499</v>
      </c>
      <c r="J9" s="14">
        <v>0.21428997398498401</v>
      </c>
      <c r="K9" s="14">
        <v>0.16746882244466199</v>
      </c>
      <c r="L9" s="14">
        <v>0.20430391741547299</v>
      </c>
      <c r="M9" s="14"/>
      <c r="N9" s="14">
        <v>0.249598654694098</v>
      </c>
      <c r="O9" s="14">
        <v>0.179888953160874</v>
      </c>
      <c r="P9" s="14">
        <v>0.21629539423649899</v>
      </c>
      <c r="Q9" s="14">
        <v>0.21507490821104799</v>
      </c>
      <c r="R9" s="14"/>
      <c r="S9" s="14">
        <v>0.236381484218185</v>
      </c>
      <c r="T9" s="14">
        <v>0.205914187619436</v>
      </c>
      <c r="U9" s="14">
        <v>0.203009371385208</v>
      </c>
      <c r="V9" s="14"/>
      <c r="W9" s="14">
        <v>0.211350302475702</v>
      </c>
      <c r="X9" s="14">
        <v>0.23670985007613701</v>
      </c>
      <c r="Y9" s="14">
        <v>0.172325982675536</v>
      </c>
      <c r="Z9" s="14"/>
      <c r="AA9" s="14">
        <v>0.24672139546711799</v>
      </c>
      <c r="AB9" s="14">
        <v>0.20725161478996201</v>
      </c>
      <c r="AC9" s="14">
        <v>0.184011610980756</v>
      </c>
      <c r="AD9" s="14">
        <v>0.19362247995431101</v>
      </c>
      <c r="AE9" s="14">
        <v>0.20081736924567201</v>
      </c>
      <c r="AF9" s="14">
        <v>0.26079537758648003</v>
      </c>
      <c r="AG9" s="14">
        <v>0.213229770077701</v>
      </c>
      <c r="AH9" s="14">
        <v>0.26222638990507902</v>
      </c>
      <c r="AI9" s="14">
        <v>0.21528280921530599</v>
      </c>
      <c r="AJ9" s="14">
        <v>0.29004256730635702</v>
      </c>
      <c r="AK9" s="14">
        <v>0.21586178004133899</v>
      </c>
      <c r="AL9" s="14">
        <v>0.37190170945598</v>
      </c>
      <c r="AM9" s="14"/>
      <c r="AN9" s="14">
        <v>0.21166592269822301</v>
      </c>
      <c r="AO9" s="14">
        <v>0.21561966453037101</v>
      </c>
      <c r="AP9" s="14"/>
      <c r="AQ9" s="14">
        <v>0.187711377926331</v>
      </c>
      <c r="AR9" s="14">
        <v>0.22070937607903901</v>
      </c>
      <c r="AS9" s="14"/>
      <c r="AT9" s="14">
        <v>0.24179308665169899</v>
      </c>
      <c r="AU9" s="14">
        <v>0.194487210667282</v>
      </c>
      <c r="AV9" s="14">
        <v>0.23545174139668701</v>
      </c>
      <c r="AW9" s="14"/>
      <c r="AX9" s="14">
        <v>0.216073921742306</v>
      </c>
    </row>
    <row r="10" spans="2:50" ht="28.8" x14ac:dyDescent="0.3">
      <c r="B10" s="15" t="s">
        <v>164</v>
      </c>
      <c r="C10" s="14">
        <v>0.49080849241706098</v>
      </c>
      <c r="D10" s="14">
        <v>0.48346819281849301</v>
      </c>
      <c r="E10" s="14">
        <v>0.497090768078088</v>
      </c>
      <c r="F10" s="14"/>
      <c r="G10" s="14">
        <v>0.42533114673463801</v>
      </c>
      <c r="H10" s="14">
        <v>0.47985624668312998</v>
      </c>
      <c r="I10" s="14">
        <v>0.51892658929572399</v>
      </c>
      <c r="J10" s="14">
        <v>0.46096160418532001</v>
      </c>
      <c r="K10" s="14">
        <v>0.50546883044758095</v>
      </c>
      <c r="L10" s="14">
        <v>0.52673138895139604</v>
      </c>
      <c r="M10" s="14"/>
      <c r="N10" s="14">
        <v>0.50977230456003297</v>
      </c>
      <c r="O10" s="14">
        <v>0.52252925099877501</v>
      </c>
      <c r="P10" s="14">
        <v>0.47786250028840999</v>
      </c>
      <c r="Q10" s="14">
        <v>0.473893253120589</v>
      </c>
      <c r="R10" s="14"/>
      <c r="S10" s="14">
        <v>0.56713714319826602</v>
      </c>
      <c r="T10" s="14">
        <v>0.43993056146616599</v>
      </c>
      <c r="U10" s="14">
        <v>0.48017118579970403</v>
      </c>
      <c r="V10" s="14"/>
      <c r="W10" s="14">
        <v>0.42603393367321402</v>
      </c>
      <c r="X10" s="14">
        <v>0.58113347699092099</v>
      </c>
      <c r="Y10" s="14">
        <v>0.43110685635750301</v>
      </c>
      <c r="Z10" s="14"/>
      <c r="AA10" s="14">
        <v>0.174968701652775</v>
      </c>
      <c r="AB10" s="14">
        <v>0.41188355293156098</v>
      </c>
      <c r="AC10" s="14">
        <v>0.51574856494904497</v>
      </c>
      <c r="AD10" s="14">
        <v>0.50719967807783894</v>
      </c>
      <c r="AE10" s="14">
        <v>0.53833655708123895</v>
      </c>
      <c r="AF10" s="14">
        <v>0.51562683970751899</v>
      </c>
      <c r="AG10" s="14">
        <v>0.48791287388475602</v>
      </c>
      <c r="AH10" s="14">
        <v>0.47720165101902601</v>
      </c>
      <c r="AI10" s="14">
        <v>0.63685060534315197</v>
      </c>
      <c r="AJ10" s="14">
        <v>0.46007156694978102</v>
      </c>
      <c r="AK10" s="14">
        <v>0.56044520992034996</v>
      </c>
      <c r="AL10" s="14">
        <v>0.50450381589538595</v>
      </c>
      <c r="AM10" s="14"/>
      <c r="AN10" s="14">
        <v>0.50040803440688197</v>
      </c>
      <c r="AO10" s="14">
        <v>0.48684238916747802</v>
      </c>
      <c r="AP10" s="14"/>
      <c r="AQ10" s="14">
        <v>0.54490906062511102</v>
      </c>
      <c r="AR10" s="14">
        <v>0.47817809798977201</v>
      </c>
      <c r="AS10" s="14"/>
      <c r="AT10" s="14">
        <v>0.58274680003133095</v>
      </c>
      <c r="AU10" s="14">
        <v>0.51814295500387697</v>
      </c>
      <c r="AV10" s="14">
        <v>0.436024346587298</v>
      </c>
      <c r="AW10" s="14"/>
      <c r="AX10" s="14">
        <v>0.42487466799028101</v>
      </c>
    </row>
    <row r="11" spans="2:50" ht="43.2" x14ac:dyDescent="0.3">
      <c r="B11" s="15" t="s">
        <v>165</v>
      </c>
      <c r="C11" s="14">
        <v>0.17273894766711501</v>
      </c>
      <c r="D11" s="14">
        <v>0.204788976124778</v>
      </c>
      <c r="E11" s="14">
        <v>0.14269856892083099</v>
      </c>
      <c r="F11" s="14"/>
      <c r="G11" s="14">
        <v>0.15627480659885101</v>
      </c>
      <c r="H11" s="14">
        <v>0.17878475818529499</v>
      </c>
      <c r="I11" s="14">
        <v>0.17874484158797199</v>
      </c>
      <c r="J11" s="14">
        <v>0.18378242541251499</v>
      </c>
      <c r="K11" s="14">
        <v>0.18427590765034399</v>
      </c>
      <c r="L11" s="14">
        <v>0.15496029587314</v>
      </c>
      <c r="M11" s="14"/>
      <c r="N11" s="14">
        <v>0.144436022513769</v>
      </c>
      <c r="O11" s="14">
        <v>0.18184997988719301</v>
      </c>
      <c r="P11" s="14">
        <v>0.18650569514749801</v>
      </c>
      <c r="Q11" s="14">
        <v>0.171864300731535</v>
      </c>
      <c r="R11" s="14"/>
      <c r="S11" s="14">
        <v>0.12020747921583801</v>
      </c>
      <c r="T11" s="14">
        <v>0.24616377112489299</v>
      </c>
      <c r="U11" s="14">
        <v>0.17818486151605401</v>
      </c>
      <c r="V11" s="14"/>
      <c r="W11" s="14">
        <v>0.26714177867522498</v>
      </c>
      <c r="X11" s="14">
        <v>0.108580718519485</v>
      </c>
      <c r="Y11" s="14">
        <v>0.146542074879838</v>
      </c>
      <c r="Z11" s="14"/>
      <c r="AA11" s="14">
        <v>0.22186747645907501</v>
      </c>
      <c r="AB11" s="14">
        <v>0.16076568604077501</v>
      </c>
      <c r="AC11" s="14">
        <v>0.15879815199924499</v>
      </c>
      <c r="AD11" s="14">
        <v>0.14221045254259099</v>
      </c>
      <c r="AE11" s="14">
        <v>0.17117442454988599</v>
      </c>
      <c r="AF11" s="14">
        <v>0.17023697502947499</v>
      </c>
      <c r="AG11" s="14">
        <v>0.24163641743629799</v>
      </c>
      <c r="AH11" s="14">
        <v>0.21433895995354399</v>
      </c>
      <c r="AI11" s="14">
        <v>0.102061819066927</v>
      </c>
      <c r="AJ11" s="14">
        <v>0.13331319074951101</v>
      </c>
      <c r="AK11" s="14">
        <v>0.112702059879861</v>
      </c>
      <c r="AL11" s="14">
        <v>0.123594474648633</v>
      </c>
      <c r="AM11" s="14"/>
      <c r="AN11" s="14">
        <v>0.16508540986025599</v>
      </c>
      <c r="AO11" s="14">
        <v>0.175901048650554</v>
      </c>
      <c r="AP11" s="14"/>
      <c r="AQ11" s="14">
        <v>0.153148139791147</v>
      </c>
      <c r="AR11" s="14">
        <v>0.17731264511278899</v>
      </c>
      <c r="AS11" s="14"/>
      <c r="AT11" s="14">
        <v>0.106110213925908</v>
      </c>
      <c r="AU11" s="14">
        <v>0.14330046564795801</v>
      </c>
      <c r="AV11" s="14">
        <v>0.25896082121988601</v>
      </c>
      <c r="AW11" s="14"/>
      <c r="AX11" s="14">
        <v>0.22096568484489401</v>
      </c>
    </row>
    <row r="12" spans="2:50" x14ac:dyDescent="0.3">
      <c r="B12" s="15" t="s">
        <v>79</v>
      </c>
      <c r="C12" s="20">
        <v>0.12198882627202499</v>
      </c>
      <c r="D12" s="20">
        <v>7.17416122531295E-2</v>
      </c>
      <c r="E12" s="20">
        <v>0.168261946284122</v>
      </c>
      <c r="F12" s="20"/>
      <c r="G12" s="20">
        <v>0.15527326309803199</v>
      </c>
      <c r="H12" s="20">
        <v>9.4895131681539596E-2</v>
      </c>
      <c r="I12" s="20">
        <v>9.7878441344218095E-2</v>
      </c>
      <c r="J12" s="20">
        <v>0.14096599641718099</v>
      </c>
      <c r="K12" s="20">
        <v>0.14278643945741301</v>
      </c>
      <c r="L12" s="20">
        <v>0.11400439775998999</v>
      </c>
      <c r="M12" s="20"/>
      <c r="N12" s="20">
        <v>9.6193018232100802E-2</v>
      </c>
      <c r="O12" s="20">
        <v>0.115731815953157</v>
      </c>
      <c r="P12" s="20">
        <v>0.119336410327594</v>
      </c>
      <c r="Q12" s="20">
        <v>0.13916753793682901</v>
      </c>
      <c r="R12" s="20"/>
      <c r="S12" s="20">
        <v>7.6273893367711607E-2</v>
      </c>
      <c r="T12" s="20">
        <v>0.107991479789505</v>
      </c>
      <c r="U12" s="20">
        <v>0.138634581299033</v>
      </c>
      <c r="V12" s="20"/>
      <c r="W12" s="20">
        <v>9.5473985175859005E-2</v>
      </c>
      <c r="X12" s="20">
        <v>7.3575954413457198E-2</v>
      </c>
      <c r="Y12" s="20">
        <v>0.25002508608712398</v>
      </c>
      <c r="Z12" s="20"/>
      <c r="AA12" s="20">
        <v>0.35644242642103302</v>
      </c>
      <c r="AB12" s="20">
        <v>0.22009914623770099</v>
      </c>
      <c r="AC12" s="20">
        <v>0.14144167207095401</v>
      </c>
      <c r="AD12" s="20">
        <v>0.15696738942526001</v>
      </c>
      <c r="AE12" s="20">
        <v>8.9671649123202593E-2</v>
      </c>
      <c r="AF12" s="20">
        <v>5.3340807676526103E-2</v>
      </c>
      <c r="AG12" s="20">
        <v>5.7220938601244803E-2</v>
      </c>
      <c r="AH12" s="20">
        <v>4.62329991223508E-2</v>
      </c>
      <c r="AI12" s="20">
        <v>4.5804766374615398E-2</v>
      </c>
      <c r="AJ12" s="20">
        <v>0.11657267499435101</v>
      </c>
      <c r="AK12" s="20">
        <v>0.11099095015844899</v>
      </c>
      <c r="AL12" s="20">
        <v>0</v>
      </c>
      <c r="AM12" s="20"/>
      <c r="AN12" s="20">
        <v>0.122840633034639</v>
      </c>
      <c r="AO12" s="20">
        <v>0.12163689765159701</v>
      </c>
      <c r="AP12" s="20"/>
      <c r="AQ12" s="20">
        <v>0.114231421657411</v>
      </c>
      <c r="AR12" s="20">
        <v>0.1237998808184</v>
      </c>
      <c r="AS12" s="20"/>
      <c r="AT12" s="20">
        <v>6.9349899391061995E-2</v>
      </c>
      <c r="AU12" s="20">
        <v>0.14406936868088299</v>
      </c>
      <c r="AV12" s="20">
        <v>6.9563090796128796E-2</v>
      </c>
      <c r="AW12" s="20"/>
      <c r="AX12" s="20">
        <v>0.13808572542251901</v>
      </c>
    </row>
    <row r="13" spans="2:50" x14ac:dyDescent="0.3">
      <c r="B13" s="16"/>
    </row>
    <row r="14" spans="2:50" x14ac:dyDescent="0.3">
      <c r="B14" t="s">
        <v>81</v>
      </c>
    </row>
    <row r="15" spans="2:50" x14ac:dyDescent="0.3">
      <c r="B15" t="s">
        <v>352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X17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166</v>
      </c>
      <c r="C9" s="14">
        <v>0.132083916124001</v>
      </c>
      <c r="D9" s="14">
        <v>0.16384080284531599</v>
      </c>
      <c r="E9" s="14">
        <v>0.10071211537999999</v>
      </c>
      <c r="F9" s="14"/>
      <c r="G9" s="14">
        <v>0.16554883176785601</v>
      </c>
      <c r="H9" s="14">
        <v>0.176343752027107</v>
      </c>
      <c r="I9" s="14">
        <v>0.132282574077665</v>
      </c>
      <c r="J9" s="14">
        <v>0.138728128644623</v>
      </c>
      <c r="K9" s="14">
        <v>9.20331361815383E-2</v>
      </c>
      <c r="L9" s="14">
        <v>0.10169689764934201</v>
      </c>
      <c r="M9" s="14"/>
      <c r="N9" s="14">
        <v>0.13742065734061801</v>
      </c>
      <c r="O9" s="14">
        <v>0.11074515326816101</v>
      </c>
      <c r="P9" s="14">
        <v>0.119783914814951</v>
      </c>
      <c r="Q9" s="14">
        <v>0.149188859815713</v>
      </c>
      <c r="R9" s="14"/>
      <c r="S9" s="14">
        <v>0.13022670729334401</v>
      </c>
      <c r="T9" s="14">
        <v>0.150057592456211</v>
      </c>
      <c r="U9" s="14">
        <v>0.107081982210998</v>
      </c>
      <c r="V9" s="14"/>
      <c r="W9" s="14">
        <v>0.15356240108541</v>
      </c>
      <c r="X9" s="14">
        <v>0.117790635095052</v>
      </c>
      <c r="Y9" s="14">
        <v>0.117737781391902</v>
      </c>
      <c r="Z9" s="14"/>
      <c r="AA9" s="14">
        <v>0.212228742986319</v>
      </c>
      <c r="AB9" s="14">
        <v>0.13545613704999901</v>
      </c>
      <c r="AC9" s="14">
        <v>0.12997000294382</v>
      </c>
      <c r="AD9" s="14">
        <v>9.3449671112479996E-2</v>
      </c>
      <c r="AE9" s="14">
        <v>0.15385579202320199</v>
      </c>
      <c r="AF9" s="14">
        <v>0.128709357104691</v>
      </c>
      <c r="AG9" s="14">
        <v>0.14331475375633601</v>
      </c>
      <c r="AH9" s="14">
        <v>0.15418813241621801</v>
      </c>
      <c r="AI9" s="14">
        <v>0.16198341775074199</v>
      </c>
      <c r="AJ9" s="14">
        <v>0.14364267528605401</v>
      </c>
      <c r="AK9" s="14">
        <v>8.5808526769782095E-2</v>
      </c>
      <c r="AL9" s="14">
        <v>0</v>
      </c>
      <c r="AM9" s="14"/>
      <c r="AN9" s="14">
        <v>0.135383998695668</v>
      </c>
      <c r="AO9" s="14">
        <v>0.130720468969412</v>
      </c>
      <c r="AP9" s="14"/>
      <c r="AQ9" s="14">
        <v>0.122360437957881</v>
      </c>
      <c r="AR9" s="14">
        <v>0.1343539729554</v>
      </c>
      <c r="AS9" s="14"/>
      <c r="AT9" s="14">
        <v>0.113002094082977</v>
      </c>
      <c r="AU9" s="14">
        <v>0.108065462432979</v>
      </c>
      <c r="AV9" s="14">
        <v>0.175642435541327</v>
      </c>
      <c r="AW9" s="14"/>
      <c r="AX9" s="14">
        <v>0.130230174879434</v>
      </c>
    </row>
    <row r="10" spans="2:50" ht="28.8" x14ac:dyDescent="0.3">
      <c r="B10" s="15" t="s">
        <v>167</v>
      </c>
      <c r="C10" s="14">
        <v>0.55166567540182498</v>
      </c>
      <c r="D10" s="14">
        <v>0.57976460975680799</v>
      </c>
      <c r="E10" s="14">
        <v>0.52610862458677699</v>
      </c>
      <c r="F10" s="14"/>
      <c r="G10" s="14">
        <v>0.478861296773122</v>
      </c>
      <c r="H10" s="14">
        <v>0.55400424552778804</v>
      </c>
      <c r="I10" s="14">
        <v>0.55919209217755395</v>
      </c>
      <c r="J10" s="14">
        <v>0.50587742367557098</v>
      </c>
      <c r="K10" s="14">
        <v>0.56399668441242601</v>
      </c>
      <c r="L10" s="14">
        <v>0.61029689458768099</v>
      </c>
      <c r="M10" s="14"/>
      <c r="N10" s="14">
        <v>0.58156969559737903</v>
      </c>
      <c r="O10" s="14">
        <v>0.58177399362024695</v>
      </c>
      <c r="P10" s="14">
        <v>0.55529673601076102</v>
      </c>
      <c r="Q10" s="14">
        <v>0.519281104594426</v>
      </c>
      <c r="R10" s="14"/>
      <c r="S10" s="14">
        <v>0.621167800520253</v>
      </c>
      <c r="T10" s="14">
        <v>0.50017742273938304</v>
      </c>
      <c r="U10" s="14">
        <v>0.56580088946865603</v>
      </c>
      <c r="V10" s="14"/>
      <c r="W10" s="14">
        <v>0.494345796485263</v>
      </c>
      <c r="X10" s="14">
        <v>0.66705176602416005</v>
      </c>
      <c r="Y10" s="14">
        <v>0.43816079773325201</v>
      </c>
      <c r="Z10" s="14"/>
      <c r="AA10" s="14">
        <v>0.230825345812285</v>
      </c>
      <c r="AB10" s="14">
        <v>0.40277519058954597</v>
      </c>
      <c r="AC10" s="14">
        <v>0.50245796124416298</v>
      </c>
      <c r="AD10" s="14">
        <v>0.55858919712213995</v>
      </c>
      <c r="AE10" s="14">
        <v>0.59990695287898099</v>
      </c>
      <c r="AF10" s="14">
        <v>0.64209419682179902</v>
      </c>
      <c r="AG10" s="14">
        <v>0.55868733356901401</v>
      </c>
      <c r="AH10" s="14">
        <v>0.66758105127786604</v>
      </c>
      <c r="AI10" s="14">
        <v>0.60713938859699601</v>
      </c>
      <c r="AJ10" s="14">
        <v>0.63738828204938103</v>
      </c>
      <c r="AK10" s="14">
        <v>0.273608228817664</v>
      </c>
      <c r="AL10" s="14">
        <v>0.50850307774813996</v>
      </c>
      <c r="AM10" s="14"/>
      <c r="AN10" s="14">
        <v>0.55123297570971697</v>
      </c>
      <c r="AO10" s="14">
        <v>0.55184444764499896</v>
      </c>
      <c r="AP10" s="14"/>
      <c r="AQ10" s="14">
        <v>0.60087491483467304</v>
      </c>
      <c r="AR10" s="14">
        <v>0.54017721744120695</v>
      </c>
      <c r="AS10" s="14"/>
      <c r="AT10" s="14">
        <v>0.70115012156156098</v>
      </c>
      <c r="AU10" s="14">
        <v>0.58002351405776698</v>
      </c>
      <c r="AV10" s="14">
        <v>0.47938374948652401</v>
      </c>
      <c r="AW10" s="14"/>
      <c r="AX10" s="14">
        <v>0.46108745087553299</v>
      </c>
    </row>
    <row r="11" spans="2:50" ht="43.2" x14ac:dyDescent="0.3">
      <c r="B11" s="15" t="s">
        <v>168</v>
      </c>
      <c r="C11" s="14">
        <v>0.14836061304145901</v>
      </c>
      <c r="D11" s="14">
        <v>0.17447128814925</v>
      </c>
      <c r="E11" s="14">
        <v>0.124776856044493</v>
      </c>
      <c r="F11" s="14"/>
      <c r="G11" s="14">
        <v>0.15834536443359501</v>
      </c>
      <c r="H11" s="14">
        <v>0.139950560416155</v>
      </c>
      <c r="I11" s="14">
        <v>0.15182214578171199</v>
      </c>
      <c r="J11" s="14">
        <v>0.155524705095821</v>
      </c>
      <c r="K11" s="14">
        <v>0.15100431812752499</v>
      </c>
      <c r="L11" s="14">
        <v>0.139639396187902</v>
      </c>
      <c r="M11" s="14"/>
      <c r="N11" s="14">
        <v>0.14832348083251101</v>
      </c>
      <c r="O11" s="14">
        <v>0.145439558000552</v>
      </c>
      <c r="P11" s="14">
        <v>0.17170132713682701</v>
      </c>
      <c r="Q11" s="14">
        <v>0.134152133222148</v>
      </c>
      <c r="R11" s="14"/>
      <c r="S11" s="14">
        <v>0.11728007544953201</v>
      </c>
      <c r="T11" s="14">
        <v>0.20198132395108401</v>
      </c>
      <c r="U11" s="14">
        <v>0.145501486737697</v>
      </c>
      <c r="V11" s="14"/>
      <c r="W11" s="14">
        <v>0.22402072291344399</v>
      </c>
      <c r="X11" s="14">
        <v>0.102702031911782</v>
      </c>
      <c r="Y11" s="14">
        <v>9.5302270187918495E-2</v>
      </c>
      <c r="Z11" s="14"/>
      <c r="AA11" s="14">
        <v>0.12804819904039499</v>
      </c>
      <c r="AB11" s="14">
        <v>0.13289318625420901</v>
      </c>
      <c r="AC11" s="14">
        <v>0.135730825104626</v>
      </c>
      <c r="AD11" s="14">
        <v>0.12690829140301799</v>
      </c>
      <c r="AE11" s="14">
        <v>0.12461604705799401</v>
      </c>
      <c r="AF11" s="14">
        <v>0.145510622022688</v>
      </c>
      <c r="AG11" s="14">
        <v>0.20572725275107401</v>
      </c>
      <c r="AH11" s="14">
        <v>0.15208148862087401</v>
      </c>
      <c r="AI11" s="14">
        <v>0.18475314987525299</v>
      </c>
      <c r="AJ11" s="14">
        <v>0.18600932016653701</v>
      </c>
      <c r="AK11" s="14">
        <v>0.227413590375078</v>
      </c>
      <c r="AL11" s="14">
        <v>0.49149692225185998</v>
      </c>
      <c r="AM11" s="14"/>
      <c r="AN11" s="14">
        <v>0.149912826544119</v>
      </c>
      <c r="AO11" s="14">
        <v>0.14771930754756499</v>
      </c>
      <c r="AP11" s="14"/>
      <c r="AQ11" s="14">
        <v>0.11881085567206</v>
      </c>
      <c r="AR11" s="14">
        <v>0.15525934078440801</v>
      </c>
      <c r="AS11" s="14"/>
      <c r="AT11" s="14">
        <v>9.0439386531562305E-2</v>
      </c>
      <c r="AU11" s="14">
        <v>0.111542491384818</v>
      </c>
      <c r="AV11" s="14">
        <v>0.23730930085145499</v>
      </c>
      <c r="AW11" s="14"/>
      <c r="AX11" s="14">
        <v>0.230496576800993</v>
      </c>
    </row>
    <row r="12" spans="2:50" x14ac:dyDescent="0.3">
      <c r="B12" s="15" t="s">
        <v>79</v>
      </c>
      <c r="C12" s="20">
        <v>0.16788979543271401</v>
      </c>
      <c r="D12" s="20">
        <v>8.1923299248625903E-2</v>
      </c>
      <c r="E12" s="20">
        <v>0.24840240398872901</v>
      </c>
      <c r="F12" s="20"/>
      <c r="G12" s="20">
        <v>0.19724450702542701</v>
      </c>
      <c r="H12" s="20">
        <v>0.12970144202894901</v>
      </c>
      <c r="I12" s="20">
        <v>0.15670318796306901</v>
      </c>
      <c r="J12" s="20">
        <v>0.19986974258398599</v>
      </c>
      <c r="K12" s="20">
        <v>0.19296586127851001</v>
      </c>
      <c r="L12" s="20">
        <v>0.148366811575074</v>
      </c>
      <c r="M12" s="20"/>
      <c r="N12" s="20">
        <v>0.132686166229491</v>
      </c>
      <c r="O12" s="20">
        <v>0.16204129511104001</v>
      </c>
      <c r="P12" s="20">
        <v>0.15321802203746199</v>
      </c>
      <c r="Q12" s="20">
        <v>0.19737790236771199</v>
      </c>
      <c r="R12" s="20"/>
      <c r="S12" s="20">
        <v>0.13132541673687101</v>
      </c>
      <c r="T12" s="20">
        <v>0.14778366085332301</v>
      </c>
      <c r="U12" s="20">
        <v>0.18161564158265001</v>
      </c>
      <c r="V12" s="20"/>
      <c r="W12" s="20">
        <v>0.12807107951588301</v>
      </c>
      <c r="X12" s="20">
        <v>0.11245556696900499</v>
      </c>
      <c r="Y12" s="20">
        <v>0.34879915068692802</v>
      </c>
      <c r="Z12" s="20"/>
      <c r="AA12" s="20">
        <v>0.42889771216100098</v>
      </c>
      <c r="AB12" s="20">
        <v>0.32887548610624601</v>
      </c>
      <c r="AC12" s="20">
        <v>0.231841210707391</v>
      </c>
      <c r="AD12" s="20">
        <v>0.221052840362363</v>
      </c>
      <c r="AE12" s="20">
        <v>0.121621208039823</v>
      </c>
      <c r="AF12" s="20">
        <v>8.3685824050822699E-2</v>
      </c>
      <c r="AG12" s="20">
        <v>9.2270659923575901E-2</v>
      </c>
      <c r="AH12" s="20">
        <v>2.6149327685041499E-2</v>
      </c>
      <c r="AI12" s="20">
        <v>4.6124043777008399E-2</v>
      </c>
      <c r="AJ12" s="20">
        <v>3.2959722498027401E-2</v>
      </c>
      <c r="AK12" s="20">
        <v>0.41316965403747602</v>
      </c>
      <c r="AL12" s="20">
        <v>0</v>
      </c>
      <c r="AM12" s="20"/>
      <c r="AN12" s="20">
        <v>0.16347019905049601</v>
      </c>
      <c r="AO12" s="20">
        <v>0.169715775838024</v>
      </c>
      <c r="AP12" s="20"/>
      <c r="AQ12" s="20">
        <v>0.15795379153538699</v>
      </c>
      <c r="AR12" s="20">
        <v>0.17020946881898499</v>
      </c>
      <c r="AS12" s="20"/>
      <c r="AT12" s="20">
        <v>9.5408397823899593E-2</v>
      </c>
      <c r="AU12" s="20">
        <v>0.20036853212443601</v>
      </c>
      <c r="AV12" s="20">
        <v>0.107664514120694</v>
      </c>
      <c r="AW12" s="20"/>
      <c r="AX12" s="20">
        <v>0.17818579744404001</v>
      </c>
    </row>
    <row r="13" spans="2:50" x14ac:dyDescent="0.3">
      <c r="B13" s="16"/>
    </row>
    <row r="14" spans="2:50" x14ac:dyDescent="0.3">
      <c r="B14" t="s">
        <v>81</v>
      </c>
    </row>
    <row r="15" spans="2:50" x14ac:dyDescent="0.3">
      <c r="B15" t="s">
        <v>352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X17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169</v>
      </c>
      <c r="C9" s="14">
        <v>0.12078816586447701</v>
      </c>
      <c r="D9" s="14">
        <v>0.15487717652043101</v>
      </c>
      <c r="E9" s="14">
        <v>8.8386211326925895E-2</v>
      </c>
      <c r="F9" s="14"/>
      <c r="G9" s="14">
        <v>0.13182471658763001</v>
      </c>
      <c r="H9" s="14">
        <v>0.21488527923032999</v>
      </c>
      <c r="I9" s="14">
        <v>0.115190620105002</v>
      </c>
      <c r="J9" s="14">
        <v>9.18851931903166E-2</v>
      </c>
      <c r="K9" s="14">
        <v>8.9142849019720902E-2</v>
      </c>
      <c r="L9" s="14">
        <v>8.5739564076389704E-2</v>
      </c>
      <c r="M9" s="14"/>
      <c r="N9" s="14">
        <v>0.132090743255459</v>
      </c>
      <c r="O9" s="14">
        <v>0.102154100779943</v>
      </c>
      <c r="P9" s="14">
        <v>0.112696896061389</v>
      </c>
      <c r="Q9" s="14">
        <v>0.130825269209664</v>
      </c>
      <c r="R9" s="14"/>
      <c r="S9" s="14">
        <v>0.12988238898479201</v>
      </c>
      <c r="T9" s="14">
        <v>0.138935490581787</v>
      </c>
      <c r="U9" s="14">
        <v>9.1162611122315898E-2</v>
      </c>
      <c r="V9" s="14"/>
      <c r="W9" s="14">
        <v>0.143065017748011</v>
      </c>
      <c r="X9" s="14">
        <v>0.113489469356174</v>
      </c>
      <c r="Y9" s="14">
        <v>8.8619659197077302E-2</v>
      </c>
      <c r="Z9" s="14"/>
      <c r="AA9" s="14">
        <v>0.11131630843538801</v>
      </c>
      <c r="AB9" s="14">
        <v>0.146705124155178</v>
      </c>
      <c r="AC9" s="14">
        <v>9.5531574071484202E-2</v>
      </c>
      <c r="AD9" s="14">
        <v>9.9076333888235696E-2</v>
      </c>
      <c r="AE9" s="14">
        <v>0.121071344167253</v>
      </c>
      <c r="AF9" s="14">
        <v>0.10795989635351599</v>
      </c>
      <c r="AG9" s="14">
        <v>0.15136444420142001</v>
      </c>
      <c r="AH9" s="14">
        <v>0.123946235216118</v>
      </c>
      <c r="AI9" s="14">
        <v>0.19727206834754399</v>
      </c>
      <c r="AJ9" s="14">
        <v>0.11286244061970201</v>
      </c>
      <c r="AK9" s="14">
        <v>0.28008030894349201</v>
      </c>
      <c r="AL9" s="14">
        <v>0.37030584289388602</v>
      </c>
      <c r="AM9" s="14"/>
      <c r="AN9" s="14">
        <v>0.119166921226113</v>
      </c>
      <c r="AO9" s="14">
        <v>0.12145799194945001</v>
      </c>
      <c r="AP9" s="14"/>
      <c r="AQ9" s="14">
        <v>0.12157281812107</v>
      </c>
      <c r="AR9" s="14">
        <v>0.12060497984966601</v>
      </c>
      <c r="AS9" s="14"/>
      <c r="AT9" s="14">
        <v>9.4952321209081994E-2</v>
      </c>
      <c r="AU9" s="14">
        <v>0.104178538422736</v>
      </c>
      <c r="AV9" s="14">
        <v>0.16801130664528199</v>
      </c>
      <c r="AW9" s="14"/>
      <c r="AX9" s="14">
        <v>0.11787637515626399</v>
      </c>
    </row>
    <row r="10" spans="2:50" ht="28.8" x14ac:dyDescent="0.3">
      <c r="B10" s="15" t="s">
        <v>170</v>
      </c>
      <c r="C10" s="14">
        <v>0.54960867473657904</v>
      </c>
      <c r="D10" s="14">
        <v>0.546863439317539</v>
      </c>
      <c r="E10" s="14">
        <v>0.55328674164586</v>
      </c>
      <c r="F10" s="14"/>
      <c r="G10" s="14">
        <v>0.50138288054818403</v>
      </c>
      <c r="H10" s="14">
        <v>0.49043399062163301</v>
      </c>
      <c r="I10" s="14">
        <v>0.560625577464401</v>
      </c>
      <c r="J10" s="14">
        <v>0.52448995489773997</v>
      </c>
      <c r="K10" s="14">
        <v>0.58174403284787901</v>
      </c>
      <c r="L10" s="14">
        <v>0.61253745602855902</v>
      </c>
      <c r="M10" s="14"/>
      <c r="N10" s="14">
        <v>0.59242731574820795</v>
      </c>
      <c r="O10" s="14">
        <v>0.55781316617763299</v>
      </c>
      <c r="P10" s="14">
        <v>0.54161206794079397</v>
      </c>
      <c r="Q10" s="14">
        <v>0.53062644130033998</v>
      </c>
      <c r="R10" s="14"/>
      <c r="S10" s="14">
        <v>0.62644368379066795</v>
      </c>
      <c r="T10" s="14">
        <v>0.48525145679639398</v>
      </c>
      <c r="U10" s="14">
        <v>0.56854675936588295</v>
      </c>
      <c r="V10" s="14"/>
      <c r="W10" s="14">
        <v>0.48526436535669998</v>
      </c>
      <c r="X10" s="14">
        <v>0.66279315247697701</v>
      </c>
      <c r="Y10" s="14">
        <v>0.448594315903934</v>
      </c>
      <c r="Z10" s="14"/>
      <c r="AA10" s="14">
        <v>0.216670320585443</v>
      </c>
      <c r="AB10" s="14">
        <v>0.44329040599717301</v>
      </c>
      <c r="AC10" s="14">
        <v>0.53622426413625002</v>
      </c>
      <c r="AD10" s="14">
        <v>0.55109525330801201</v>
      </c>
      <c r="AE10" s="14">
        <v>0.60923958366645103</v>
      </c>
      <c r="AF10" s="14">
        <v>0.63161082986800499</v>
      </c>
      <c r="AG10" s="14">
        <v>0.54137647982828296</v>
      </c>
      <c r="AH10" s="14">
        <v>0.60264246988709202</v>
      </c>
      <c r="AI10" s="14">
        <v>0.56245910476842598</v>
      </c>
      <c r="AJ10" s="14">
        <v>0.661116476091686</v>
      </c>
      <c r="AK10" s="14">
        <v>0.273608228817664</v>
      </c>
      <c r="AL10" s="14">
        <v>0.50850307774813996</v>
      </c>
      <c r="AM10" s="14"/>
      <c r="AN10" s="14">
        <v>0.55069668555401896</v>
      </c>
      <c r="AO10" s="14">
        <v>0.549159157119675</v>
      </c>
      <c r="AP10" s="14"/>
      <c r="AQ10" s="14">
        <v>0.57271945494027499</v>
      </c>
      <c r="AR10" s="14">
        <v>0.54421319962118797</v>
      </c>
      <c r="AS10" s="14"/>
      <c r="AT10" s="14">
        <v>0.67173326378535103</v>
      </c>
      <c r="AU10" s="14">
        <v>0.58864416418355203</v>
      </c>
      <c r="AV10" s="14">
        <v>0.48164185184112102</v>
      </c>
      <c r="AW10" s="14"/>
      <c r="AX10" s="14">
        <v>0.46340424345518699</v>
      </c>
    </row>
    <row r="11" spans="2:50" ht="43.2" x14ac:dyDescent="0.3">
      <c r="B11" s="15" t="s">
        <v>171</v>
      </c>
      <c r="C11" s="14">
        <v>0.16516873317629799</v>
      </c>
      <c r="D11" s="14">
        <v>0.21217139420579201</v>
      </c>
      <c r="E11" s="14">
        <v>0.120634043401517</v>
      </c>
      <c r="F11" s="14"/>
      <c r="G11" s="14">
        <v>0.16238904886630801</v>
      </c>
      <c r="H11" s="14">
        <v>0.159878795965047</v>
      </c>
      <c r="I11" s="14">
        <v>0.17222007316219201</v>
      </c>
      <c r="J11" s="14">
        <v>0.18799375660141601</v>
      </c>
      <c r="K11" s="14">
        <v>0.15052639467205201</v>
      </c>
      <c r="L11" s="14">
        <v>0.159968372705696</v>
      </c>
      <c r="M11" s="14"/>
      <c r="N11" s="14">
        <v>0.11771309863396601</v>
      </c>
      <c r="O11" s="14">
        <v>0.161347261957791</v>
      </c>
      <c r="P11" s="14">
        <v>0.20135071039962199</v>
      </c>
      <c r="Q11" s="14">
        <v>0.16495703985871299</v>
      </c>
      <c r="R11" s="14"/>
      <c r="S11" s="14">
        <v>0.12767720274109001</v>
      </c>
      <c r="T11" s="14">
        <v>0.22437815906318601</v>
      </c>
      <c r="U11" s="14">
        <v>0.15487234051437501</v>
      </c>
      <c r="V11" s="14"/>
      <c r="W11" s="14">
        <v>0.23963529293413299</v>
      </c>
      <c r="X11" s="14">
        <v>0.12031767449384299</v>
      </c>
      <c r="Y11" s="14">
        <v>0.116935690862319</v>
      </c>
      <c r="Z11" s="14"/>
      <c r="AA11" s="14">
        <v>0.24347474324053101</v>
      </c>
      <c r="AB11" s="14">
        <v>0.12577643137175701</v>
      </c>
      <c r="AC11" s="14">
        <v>0.144397853008396</v>
      </c>
      <c r="AD11" s="14">
        <v>0.125921156215726</v>
      </c>
      <c r="AE11" s="14">
        <v>0.16501975209415301</v>
      </c>
      <c r="AF11" s="14">
        <v>0.17075693664800801</v>
      </c>
      <c r="AG11" s="14">
        <v>0.224681139791754</v>
      </c>
      <c r="AH11" s="14">
        <v>0.199175920504925</v>
      </c>
      <c r="AI11" s="14">
        <v>0.191310311009698</v>
      </c>
      <c r="AJ11" s="14">
        <v>0.169612207411972</v>
      </c>
      <c r="AK11" s="14">
        <v>0.13005325327155701</v>
      </c>
      <c r="AL11" s="14">
        <v>0.121191079357974</v>
      </c>
      <c r="AM11" s="14"/>
      <c r="AN11" s="14">
        <v>0.17476175251552301</v>
      </c>
      <c r="AO11" s="14">
        <v>0.16120532479546601</v>
      </c>
      <c r="AP11" s="14"/>
      <c r="AQ11" s="14">
        <v>0.14066125563693499</v>
      </c>
      <c r="AR11" s="14">
        <v>0.17089028320789301</v>
      </c>
      <c r="AS11" s="14"/>
      <c r="AT11" s="14">
        <v>0.13096679774571399</v>
      </c>
      <c r="AU11" s="14">
        <v>0.12596252150093801</v>
      </c>
      <c r="AV11" s="14">
        <v>0.24242708213768799</v>
      </c>
      <c r="AW11" s="14"/>
      <c r="AX11" s="14">
        <v>0.23089123039537099</v>
      </c>
    </row>
    <row r="12" spans="2:50" x14ac:dyDescent="0.3">
      <c r="B12" s="15" t="s">
        <v>79</v>
      </c>
      <c r="C12" s="20">
        <v>0.16443442622264701</v>
      </c>
      <c r="D12" s="20">
        <v>8.6087989956238106E-2</v>
      </c>
      <c r="E12" s="20">
        <v>0.23769300362569701</v>
      </c>
      <c r="F12" s="20"/>
      <c r="G12" s="20">
        <v>0.20440335399787801</v>
      </c>
      <c r="H12" s="20">
        <v>0.134801934182989</v>
      </c>
      <c r="I12" s="20">
        <v>0.15196372926840501</v>
      </c>
      <c r="J12" s="20">
        <v>0.195631095310528</v>
      </c>
      <c r="K12" s="20">
        <v>0.17858672346034801</v>
      </c>
      <c r="L12" s="20">
        <v>0.14175460718935501</v>
      </c>
      <c r="M12" s="20"/>
      <c r="N12" s="20">
        <v>0.15776884236236599</v>
      </c>
      <c r="O12" s="20">
        <v>0.17868547108463301</v>
      </c>
      <c r="P12" s="20">
        <v>0.14434032559819501</v>
      </c>
      <c r="Q12" s="20">
        <v>0.173591249631283</v>
      </c>
      <c r="R12" s="20"/>
      <c r="S12" s="20">
        <v>0.115996724483451</v>
      </c>
      <c r="T12" s="20">
        <v>0.15143489355863399</v>
      </c>
      <c r="U12" s="20">
        <v>0.18541828899742599</v>
      </c>
      <c r="V12" s="20"/>
      <c r="W12" s="20">
        <v>0.132035323961156</v>
      </c>
      <c r="X12" s="20">
        <v>0.10339970367300599</v>
      </c>
      <c r="Y12" s="20">
        <v>0.34585033403666998</v>
      </c>
      <c r="Z12" s="20"/>
      <c r="AA12" s="20">
        <v>0.42853862773863799</v>
      </c>
      <c r="AB12" s="20">
        <v>0.28422803847589201</v>
      </c>
      <c r="AC12" s="20">
        <v>0.22384630878386999</v>
      </c>
      <c r="AD12" s="20">
        <v>0.22390725658802699</v>
      </c>
      <c r="AE12" s="20">
        <v>0.104669320072143</v>
      </c>
      <c r="AF12" s="20">
        <v>8.9672337130470695E-2</v>
      </c>
      <c r="AG12" s="20">
        <v>8.2577936178542199E-2</v>
      </c>
      <c r="AH12" s="20">
        <v>7.4235374391864298E-2</v>
      </c>
      <c r="AI12" s="20">
        <v>4.8958515874331601E-2</v>
      </c>
      <c r="AJ12" s="20">
        <v>5.6408875876640598E-2</v>
      </c>
      <c r="AK12" s="20">
        <v>0.31625820896728701</v>
      </c>
      <c r="AL12" s="20">
        <v>0</v>
      </c>
      <c r="AM12" s="20"/>
      <c r="AN12" s="20">
        <v>0.15537464070434501</v>
      </c>
      <c r="AO12" s="20">
        <v>0.16817752613540801</v>
      </c>
      <c r="AP12" s="20"/>
      <c r="AQ12" s="20">
        <v>0.16504647130171901</v>
      </c>
      <c r="AR12" s="20">
        <v>0.16429153732125401</v>
      </c>
      <c r="AS12" s="20"/>
      <c r="AT12" s="20">
        <v>0.102347617259853</v>
      </c>
      <c r="AU12" s="20">
        <v>0.18121477589277399</v>
      </c>
      <c r="AV12" s="20">
        <v>0.107919759375909</v>
      </c>
      <c r="AW12" s="20"/>
      <c r="AX12" s="20">
        <v>0.18782815099317801</v>
      </c>
    </row>
    <row r="13" spans="2:50" x14ac:dyDescent="0.3">
      <c r="B13" s="16"/>
    </row>
    <row r="14" spans="2:50" x14ac:dyDescent="0.3">
      <c r="B14" t="s">
        <v>81</v>
      </c>
    </row>
    <row r="15" spans="2:50" x14ac:dyDescent="0.3">
      <c r="B15" t="s">
        <v>352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X19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139</v>
      </c>
      <c r="C9" s="14">
        <v>0.37831065704949801</v>
      </c>
      <c r="D9" s="14">
        <v>0.39827125645643102</v>
      </c>
      <c r="E9" s="14">
        <v>0.35907578144688401</v>
      </c>
      <c r="F9" s="14"/>
      <c r="G9" s="14">
        <v>0.39025172021853999</v>
      </c>
      <c r="H9" s="14">
        <v>0.41554480032434099</v>
      </c>
      <c r="I9" s="14">
        <v>0.381827983253199</v>
      </c>
      <c r="J9" s="14">
        <v>0.39443097502433699</v>
      </c>
      <c r="K9" s="14">
        <v>0.34794097513274203</v>
      </c>
      <c r="L9" s="14">
        <v>0.34881439665758301</v>
      </c>
      <c r="M9" s="14"/>
      <c r="N9" s="14">
        <v>0.39764267777463902</v>
      </c>
      <c r="O9" s="14">
        <v>0.35358120737159798</v>
      </c>
      <c r="P9" s="14">
        <v>0.360627052628398</v>
      </c>
      <c r="Q9" s="14">
        <v>0.39429622667626701</v>
      </c>
      <c r="R9" s="14"/>
      <c r="S9" s="14">
        <v>0.39882733106899598</v>
      </c>
      <c r="T9" s="14">
        <v>0.38039898031101199</v>
      </c>
      <c r="U9" s="14">
        <v>0.356377764541633</v>
      </c>
      <c r="V9" s="14"/>
      <c r="W9" s="14">
        <v>0.36978753385617003</v>
      </c>
      <c r="X9" s="14">
        <v>0.39598734574744399</v>
      </c>
      <c r="Y9" s="14">
        <v>0.37976689157275401</v>
      </c>
      <c r="Z9" s="14"/>
      <c r="AA9" s="14">
        <v>0.25010141288480803</v>
      </c>
      <c r="AB9" s="14">
        <v>0.35075367212963099</v>
      </c>
      <c r="AC9" s="14">
        <v>0.388290619750017</v>
      </c>
      <c r="AD9" s="14">
        <v>0.388180666795782</v>
      </c>
      <c r="AE9" s="14">
        <v>0.38582846368813201</v>
      </c>
      <c r="AF9" s="14">
        <v>0.38999848248017499</v>
      </c>
      <c r="AG9" s="14">
        <v>0.38983286322694799</v>
      </c>
      <c r="AH9" s="14">
        <v>0.41848327560892701</v>
      </c>
      <c r="AI9" s="14">
        <v>0.32428810101198002</v>
      </c>
      <c r="AJ9" s="14">
        <v>0.43562968969547999</v>
      </c>
      <c r="AK9" s="14">
        <v>0.37401029829906501</v>
      </c>
      <c r="AL9" s="14">
        <v>0</v>
      </c>
      <c r="AM9" s="14"/>
      <c r="AN9" s="14">
        <v>0.359660702587767</v>
      </c>
      <c r="AO9" s="14">
        <v>0.38601598768648698</v>
      </c>
      <c r="AP9" s="14"/>
      <c r="AQ9" s="14">
        <v>0.38371442873572797</v>
      </c>
      <c r="AR9" s="14">
        <v>0.37704908494308997</v>
      </c>
      <c r="AS9" s="14"/>
      <c r="AT9" s="14">
        <v>0.405640172481054</v>
      </c>
      <c r="AU9" s="14">
        <v>0.40263986695419102</v>
      </c>
      <c r="AV9" s="14">
        <v>0.36286498245814403</v>
      </c>
      <c r="AW9" s="14"/>
      <c r="AX9" s="14">
        <v>0.33314081710572202</v>
      </c>
    </row>
    <row r="10" spans="2:50" x14ac:dyDescent="0.3">
      <c r="B10" s="15" t="s">
        <v>172</v>
      </c>
      <c r="C10" s="14">
        <v>7.3476506970778205E-2</v>
      </c>
      <c r="D10" s="14">
        <v>8.6884050862342896E-2</v>
      </c>
      <c r="E10" s="14">
        <v>6.03122218886765E-2</v>
      </c>
      <c r="F10" s="14"/>
      <c r="G10" s="14">
        <v>8.3096554898566002E-2</v>
      </c>
      <c r="H10" s="14">
        <v>0.10654640604207299</v>
      </c>
      <c r="I10" s="14">
        <v>8.7118216686775898E-2</v>
      </c>
      <c r="J10" s="14">
        <v>6.6938424455681905E-2</v>
      </c>
      <c r="K10" s="14">
        <v>7.5348111599540094E-2</v>
      </c>
      <c r="L10" s="14">
        <v>3.2922646052284302E-2</v>
      </c>
      <c r="M10" s="14"/>
      <c r="N10" s="14">
        <v>7.4997201418038104E-2</v>
      </c>
      <c r="O10" s="14">
        <v>6.7593528968719896E-2</v>
      </c>
      <c r="P10" s="14">
        <v>7.6993613876356101E-2</v>
      </c>
      <c r="Q10" s="14">
        <v>7.3501206762454405E-2</v>
      </c>
      <c r="R10" s="14"/>
      <c r="S10" s="14">
        <v>6.2110378639853803E-2</v>
      </c>
      <c r="T10" s="14">
        <v>9.8581924195470599E-2</v>
      </c>
      <c r="U10" s="14">
        <v>6.7127710227322002E-2</v>
      </c>
      <c r="V10" s="14"/>
      <c r="W10" s="14">
        <v>0.100646741969832</v>
      </c>
      <c r="X10" s="14">
        <v>5.4704538334729498E-2</v>
      </c>
      <c r="Y10" s="14">
        <v>7.1090902542702894E-2</v>
      </c>
      <c r="Z10" s="14"/>
      <c r="AA10" s="14">
        <v>6.0538503521217098E-2</v>
      </c>
      <c r="AB10" s="14">
        <v>5.9600262187777503E-2</v>
      </c>
      <c r="AC10" s="14">
        <v>9.6894596195697E-2</v>
      </c>
      <c r="AD10" s="14">
        <v>6.5189687047800995E-2</v>
      </c>
      <c r="AE10" s="14">
        <v>6.3969977119202201E-2</v>
      </c>
      <c r="AF10" s="14">
        <v>7.1648434503889302E-2</v>
      </c>
      <c r="AG10" s="14">
        <v>9.2913960034027798E-2</v>
      </c>
      <c r="AH10" s="14">
        <v>4.9354068647912301E-2</v>
      </c>
      <c r="AI10" s="14">
        <v>0.12763176957463801</v>
      </c>
      <c r="AJ10" s="14">
        <v>7.0153372513688403E-2</v>
      </c>
      <c r="AK10" s="14">
        <v>0.13005325327155701</v>
      </c>
      <c r="AL10" s="14">
        <v>0.12183196820239001</v>
      </c>
      <c r="AM10" s="14"/>
      <c r="AN10" s="14">
        <v>8.7296548756416598E-2</v>
      </c>
      <c r="AO10" s="14">
        <v>6.7766681158932002E-2</v>
      </c>
      <c r="AP10" s="14"/>
      <c r="AQ10" s="14">
        <v>6.7000101508969595E-2</v>
      </c>
      <c r="AR10" s="14">
        <v>7.4988497660767206E-2</v>
      </c>
      <c r="AS10" s="14"/>
      <c r="AT10" s="14">
        <v>3.5230978072929797E-2</v>
      </c>
      <c r="AU10" s="14">
        <v>6.8320974328865094E-2</v>
      </c>
      <c r="AV10" s="14">
        <v>0.11023070461185</v>
      </c>
      <c r="AW10" s="14"/>
      <c r="AX10" s="14">
        <v>9.4018704545106593E-2</v>
      </c>
    </row>
    <row r="11" spans="2:50" x14ac:dyDescent="0.3">
      <c r="B11" s="15" t="s">
        <v>136</v>
      </c>
      <c r="C11" s="14">
        <v>0.18769371175918501</v>
      </c>
      <c r="D11" s="14">
        <v>0.170607318374562</v>
      </c>
      <c r="E11" s="14">
        <v>0.2034996770368</v>
      </c>
      <c r="F11" s="14"/>
      <c r="G11" s="14">
        <v>0.10515405353563401</v>
      </c>
      <c r="H11" s="14">
        <v>0.1135918008157</v>
      </c>
      <c r="I11" s="14">
        <v>0.156235958050019</v>
      </c>
      <c r="J11" s="14">
        <v>0.176580163466622</v>
      </c>
      <c r="K11" s="14">
        <v>0.222279576287474</v>
      </c>
      <c r="L11" s="14">
        <v>0.303108540978063</v>
      </c>
      <c r="M11" s="14"/>
      <c r="N11" s="14">
        <v>0.23483454394478701</v>
      </c>
      <c r="O11" s="14">
        <v>0.20844273607580899</v>
      </c>
      <c r="P11" s="14">
        <v>0.16906340895539201</v>
      </c>
      <c r="Q11" s="14">
        <v>0.16723528930332801</v>
      </c>
      <c r="R11" s="14"/>
      <c r="S11" s="14">
        <v>0.23033106645986201</v>
      </c>
      <c r="T11" s="14">
        <v>0.167761702082561</v>
      </c>
      <c r="U11" s="14">
        <v>0.16786980883994601</v>
      </c>
      <c r="V11" s="14"/>
      <c r="W11" s="14">
        <v>0.16182986857901899</v>
      </c>
      <c r="X11" s="14">
        <v>0.250771421730066</v>
      </c>
      <c r="Y11" s="14">
        <v>8.9291763421480694E-2</v>
      </c>
      <c r="Z11" s="14"/>
      <c r="AA11" s="14">
        <v>6.8469674335278494E-2</v>
      </c>
      <c r="AB11" s="14">
        <v>0.211512247529378</v>
      </c>
      <c r="AC11" s="14">
        <v>0.18884004739667201</v>
      </c>
      <c r="AD11" s="14">
        <v>0.19949694756006101</v>
      </c>
      <c r="AE11" s="14">
        <v>0.186186230525965</v>
      </c>
      <c r="AF11" s="14">
        <v>0.20464122046184899</v>
      </c>
      <c r="AG11" s="14">
        <v>0.17244542465741799</v>
      </c>
      <c r="AH11" s="14">
        <v>0.17984341993758499</v>
      </c>
      <c r="AI11" s="14">
        <v>0.20170107434694701</v>
      </c>
      <c r="AJ11" s="14">
        <v>0.17989086295803799</v>
      </c>
      <c r="AK11" s="14">
        <v>0.11099095015844899</v>
      </c>
      <c r="AL11" s="14">
        <v>0.24607047940083701</v>
      </c>
      <c r="AM11" s="14"/>
      <c r="AN11" s="14">
        <v>0.179849742893257</v>
      </c>
      <c r="AO11" s="14">
        <v>0.190934490375682</v>
      </c>
      <c r="AP11" s="14"/>
      <c r="AQ11" s="14">
        <v>0.24775243028337801</v>
      </c>
      <c r="AR11" s="14">
        <v>0.17367231921408499</v>
      </c>
      <c r="AS11" s="14"/>
      <c r="AT11" s="14">
        <v>0.25471751616274302</v>
      </c>
      <c r="AU11" s="14">
        <v>0.17554632421617</v>
      </c>
      <c r="AV11" s="14">
        <v>0.17358194167958699</v>
      </c>
      <c r="AW11" s="14"/>
      <c r="AX11" s="14">
        <v>0.198487542402912</v>
      </c>
    </row>
    <row r="12" spans="2:50" x14ac:dyDescent="0.3">
      <c r="B12" s="15" t="s">
        <v>173</v>
      </c>
      <c r="C12" s="14">
        <v>0.114789925653406</v>
      </c>
      <c r="D12" s="14">
        <v>0.13893946301219401</v>
      </c>
      <c r="E12" s="14">
        <v>9.2799340294856994E-2</v>
      </c>
      <c r="F12" s="14"/>
      <c r="G12" s="14">
        <v>0.12301665510972901</v>
      </c>
      <c r="H12" s="14">
        <v>0.151096287761781</v>
      </c>
      <c r="I12" s="14">
        <v>0.12832610091730101</v>
      </c>
      <c r="J12" s="14">
        <v>0.10502319776268899</v>
      </c>
      <c r="K12" s="14">
        <v>7.70218951796727E-2</v>
      </c>
      <c r="L12" s="14">
        <v>0.105827684528867</v>
      </c>
      <c r="M12" s="14"/>
      <c r="N12" s="14">
        <v>8.2173268822799198E-2</v>
      </c>
      <c r="O12" s="14">
        <v>0.104231725183761</v>
      </c>
      <c r="P12" s="14">
        <v>0.14951215178939101</v>
      </c>
      <c r="Q12" s="14">
        <v>0.11218315036828599</v>
      </c>
      <c r="R12" s="14"/>
      <c r="S12" s="14">
        <v>0.104377524605553</v>
      </c>
      <c r="T12" s="14">
        <v>0.13663915759709899</v>
      </c>
      <c r="U12" s="14">
        <v>0.116123188212839</v>
      </c>
      <c r="V12" s="14"/>
      <c r="W12" s="14">
        <v>0.15528333509981901</v>
      </c>
      <c r="X12" s="14">
        <v>0.103518705965187</v>
      </c>
      <c r="Y12" s="14">
        <v>5.7788524556490903E-2</v>
      </c>
      <c r="Z12" s="14"/>
      <c r="AA12" s="14">
        <v>0.11627250756535</v>
      </c>
      <c r="AB12" s="14">
        <v>5.64404078815509E-2</v>
      </c>
      <c r="AC12" s="14">
        <v>6.8917020024571604E-2</v>
      </c>
      <c r="AD12" s="14">
        <v>7.9299278439699097E-2</v>
      </c>
      <c r="AE12" s="14">
        <v>0.132245899227453</v>
      </c>
      <c r="AF12" s="14">
        <v>0.10891770737374901</v>
      </c>
      <c r="AG12" s="14">
        <v>0.1751802782952</v>
      </c>
      <c r="AH12" s="14">
        <v>0.17513769213080099</v>
      </c>
      <c r="AI12" s="14">
        <v>0.12622555251985301</v>
      </c>
      <c r="AJ12" s="14">
        <v>0.262490961939916</v>
      </c>
      <c r="AK12" s="14">
        <v>0</v>
      </c>
      <c r="AL12" s="14">
        <v>0.38994152434728402</v>
      </c>
      <c r="AM12" s="14"/>
      <c r="AN12" s="14">
        <v>0.11994535992738201</v>
      </c>
      <c r="AO12" s="14">
        <v>0.112659929800614</v>
      </c>
      <c r="AP12" s="14"/>
      <c r="AQ12" s="14">
        <v>9.1857855257815299E-2</v>
      </c>
      <c r="AR12" s="14">
        <v>0.120143678926696</v>
      </c>
      <c r="AS12" s="14"/>
      <c r="AT12" s="14">
        <v>0.12804559324171999</v>
      </c>
      <c r="AU12" s="14">
        <v>8.4611731264855203E-2</v>
      </c>
      <c r="AV12" s="14">
        <v>0.14752052656831399</v>
      </c>
      <c r="AW12" s="14"/>
      <c r="AX12" s="14">
        <v>0.13511454544509699</v>
      </c>
    </row>
    <row r="13" spans="2:50" x14ac:dyDescent="0.3">
      <c r="B13" s="15" t="s">
        <v>140</v>
      </c>
      <c r="C13" s="14">
        <v>0.101574922088198</v>
      </c>
      <c r="D13" s="14">
        <v>9.9766718895697895E-2</v>
      </c>
      <c r="E13" s="14">
        <v>0.10409670398882701</v>
      </c>
      <c r="F13" s="14"/>
      <c r="G13" s="14">
        <v>0.13106259483076099</v>
      </c>
      <c r="H13" s="14">
        <v>8.9689100370750494E-2</v>
      </c>
      <c r="I13" s="14">
        <v>0.1114260759804</v>
      </c>
      <c r="J13" s="14">
        <v>9.4455526469843301E-2</v>
      </c>
      <c r="K13" s="14">
        <v>9.5475164708577698E-2</v>
      </c>
      <c r="L13" s="14">
        <v>9.7411510752967903E-2</v>
      </c>
      <c r="M13" s="14"/>
      <c r="N13" s="14">
        <v>5.8502021579171601E-2</v>
      </c>
      <c r="O13" s="14">
        <v>0.104917689036381</v>
      </c>
      <c r="P13" s="14">
        <v>0.11841887157742501</v>
      </c>
      <c r="Q13" s="14">
        <v>0.10858742684709199</v>
      </c>
      <c r="R13" s="14"/>
      <c r="S13" s="14">
        <v>9.5874210733182003E-2</v>
      </c>
      <c r="T13" s="14">
        <v>9.7966378102834206E-2</v>
      </c>
      <c r="U13" s="14">
        <v>0.12517631702698401</v>
      </c>
      <c r="V13" s="14"/>
      <c r="W13" s="14">
        <v>0.10269477731455701</v>
      </c>
      <c r="X13" s="14">
        <v>0.10258991255211</v>
      </c>
      <c r="Y13" s="14">
        <v>9.7802491422733798E-2</v>
      </c>
      <c r="Z13" s="14"/>
      <c r="AA13" s="14">
        <v>9.3057105705424206E-2</v>
      </c>
      <c r="AB13" s="14">
        <v>7.63788799384435E-2</v>
      </c>
      <c r="AC13" s="14">
        <v>9.3481722822810295E-2</v>
      </c>
      <c r="AD13" s="14">
        <v>0.12039487623926599</v>
      </c>
      <c r="AE13" s="14">
        <v>8.8380263797709996E-2</v>
      </c>
      <c r="AF13" s="14">
        <v>0.108215390136244</v>
      </c>
      <c r="AG13" s="14">
        <v>0.103719519114482</v>
      </c>
      <c r="AH13" s="14">
        <v>0.112438225619996</v>
      </c>
      <c r="AI13" s="14">
        <v>0.120772306702406</v>
      </c>
      <c r="AJ13" s="14">
        <v>5.1835112892877601E-2</v>
      </c>
      <c r="AK13" s="14">
        <v>0.19036595080997001</v>
      </c>
      <c r="AL13" s="14">
        <v>0</v>
      </c>
      <c r="AM13" s="14"/>
      <c r="AN13" s="14">
        <v>0.13636310954931799</v>
      </c>
      <c r="AO13" s="14">
        <v>8.7201992266866701E-2</v>
      </c>
      <c r="AP13" s="14"/>
      <c r="AQ13" s="14">
        <v>8.4829221624969406E-2</v>
      </c>
      <c r="AR13" s="14">
        <v>0.105484396772428</v>
      </c>
      <c r="AS13" s="14"/>
      <c r="AT13" s="14">
        <v>8.96856122333064E-2</v>
      </c>
      <c r="AU13" s="14">
        <v>0.105637497230216</v>
      </c>
      <c r="AV13" s="14">
        <v>0.112433528650124</v>
      </c>
      <c r="AW13" s="14"/>
      <c r="AX13" s="14">
        <v>0.12897415109235799</v>
      </c>
    </row>
    <row r="14" spans="2:50" x14ac:dyDescent="0.3">
      <c r="B14" s="15" t="s">
        <v>79</v>
      </c>
      <c r="C14" s="20">
        <v>0.144154276478935</v>
      </c>
      <c r="D14" s="20">
        <v>0.105531192398771</v>
      </c>
      <c r="E14" s="20">
        <v>0.18021627534395501</v>
      </c>
      <c r="F14" s="20"/>
      <c r="G14" s="20">
        <v>0.16741842140677099</v>
      </c>
      <c r="H14" s="20">
        <v>0.123531604685354</v>
      </c>
      <c r="I14" s="20">
        <v>0.135065665112304</v>
      </c>
      <c r="J14" s="20">
        <v>0.162571712820826</v>
      </c>
      <c r="K14" s="20">
        <v>0.181934277091994</v>
      </c>
      <c r="L14" s="20">
        <v>0.11191522103023401</v>
      </c>
      <c r="M14" s="20"/>
      <c r="N14" s="20">
        <v>0.151850286460564</v>
      </c>
      <c r="O14" s="20">
        <v>0.161233113363731</v>
      </c>
      <c r="P14" s="20">
        <v>0.12538490117303699</v>
      </c>
      <c r="Q14" s="20">
        <v>0.14419670004257301</v>
      </c>
      <c r="R14" s="20"/>
      <c r="S14" s="20">
        <v>0.108479488492553</v>
      </c>
      <c r="T14" s="20">
        <v>0.118651857711024</v>
      </c>
      <c r="U14" s="20">
        <v>0.16732521115127599</v>
      </c>
      <c r="V14" s="20"/>
      <c r="W14" s="20">
        <v>0.10975774318060399</v>
      </c>
      <c r="X14" s="20">
        <v>9.2428075670463405E-2</v>
      </c>
      <c r="Y14" s="20">
        <v>0.30425942648383802</v>
      </c>
      <c r="Z14" s="20"/>
      <c r="AA14" s="20">
        <v>0.411560795987922</v>
      </c>
      <c r="AB14" s="20">
        <v>0.24531453033321901</v>
      </c>
      <c r="AC14" s="20">
        <v>0.163575993810232</v>
      </c>
      <c r="AD14" s="20">
        <v>0.147438543917392</v>
      </c>
      <c r="AE14" s="20">
        <v>0.143389165641538</v>
      </c>
      <c r="AF14" s="20">
        <v>0.11657876504409399</v>
      </c>
      <c r="AG14" s="20">
        <v>6.5907954671923896E-2</v>
      </c>
      <c r="AH14" s="20">
        <v>6.4743318054779106E-2</v>
      </c>
      <c r="AI14" s="20">
        <v>9.9381195844175596E-2</v>
      </c>
      <c r="AJ14" s="20">
        <v>0</v>
      </c>
      <c r="AK14" s="20">
        <v>0.19457954746095901</v>
      </c>
      <c r="AL14" s="20">
        <v>0.24215602804948899</v>
      </c>
      <c r="AM14" s="20"/>
      <c r="AN14" s="20">
        <v>0.11688453628586</v>
      </c>
      <c r="AO14" s="20">
        <v>0.155420918711418</v>
      </c>
      <c r="AP14" s="20"/>
      <c r="AQ14" s="20">
        <v>0.12484596258914001</v>
      </c>
      <c r="AR14" s="20">
        <v>0.148662022482935</v>
      </c>
      <c r="AS14" s="20"/>
      <c r="AT14" s="20">
        <v>8.6680127808247798E-2</v>
      </c>
      <c r="AU14" s="20">
        <v>0.16324360600570201</v>
      </c>
      <c r="AV14" s="20">
        <v>9.3368316031980494E-2</v>
      </c>
      <c r="AW14" s="20"/>
      <c r="AX14" s="20">
        <v>0.110264239408804</v>
      </c>
    </row>
    <row r="15" spans="2:50" x14ac:dyDescent="0.3">
      <c r="B15" s="16"/>
    </row>
    <row r="16" spans="2:50" x14ac:dyDescent="0.3">
      <c r="B16" t="s">
        <v>81</v>
      </c>
    </row>
    <row r="17" spans="2:2" x14ac:dyDescent="0.3">
      <c r="B17" t="s">
        <v>352</v>
      </c>
    </row>
    <row r="19" spans="2:2" x14ac:dyDescent="0.3">
      <c r="B19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X21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181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0.37718279034800301</v>
      </c>
      <c r="D9" s="14">
        <v>0.457588336023243</v>
      </c>
      <c r="E9" s="14">
        <v>0.30187522700221098</v>
      </c>
      <c r="F9" s="14"/>
      <c r="G9" s="14">
        <v>0.30919129193744999</v>
      </c>
      <c r="H9" s="14">
        <v>0.37768795159538898</v>
      </c>
      <c r="I9" s="14">
        <v>0.35193863643183598</v>
      </c>
      <c r="J9" s="14">
        <v>0.359615456348994</v>
      </c>
      <c r="K9" s="14">
        <v>0.42026142864009702</v>
      </c>
      <c r="L9" s="14">
        <v>0.41454236225434299</v>
      </c>
      <c r="M9" s="14"/>
      <c r="N9" s="14">
        <v>0.35366767815976102</v>
      </c>
      <c r="O9" s="14">
        <v>0.35884856683835997</v>
      </c>
      <c r="P9" s="14">
        <v>0.42013490686355098</v>
      </c>
      <c r="Q9" s="14">
        <v>0.368869268386048</v>
      </c>
      <c r="R9" s="14"/>
      <c r="S9" s="14">
        <v>0.39804263556033098</v>
      </c>
      <c r="T9" s="14">
        <v>0.39820253532562999</v>
      </c>
      <c r="U9" s="14">
        <v>0.35083446429450899</v>
      </c>
      <c r="V9" s="14"/>
      <c r="W9" s="14">
        <v>0.41284985561424498</v>
      </c>
      <c r="X9" s="14">
        <v>0.41531450913253598</v>
      </c>
      <c r="Y9" s="14">
        <v>0.23286594867406599</v>
      </c>
      <c r="Z9" s="14"/>
      <c r="AA9" s="14">
        <v>0.26363590008640098</v>
      </c>
      <c r="AB9" s="14">
        <v>0.26574988439312602</v>
      </c>
      <c r="AC9" s="14">
        <v>0.28862902046546901</v>
      </c>
      <c r="AD9" s="14">
        <v>0.365244761843729</v>
      </c>
      <c r="AE9" s="14">
        <v>0.35066385637834202</v>
      </c>
      <c r="AF9" s="14">
        <v>0.41283427909340098</v>
      </c>
      <c r="AG9" s="14">
        <v>0.46811382890763598</v>
      </c>
      <c r="AH9" s="14">
        <v>0.46645933952750901</v>
      </c>
      <c r="AI9" s="14">
        <v>0.48300460739353601</v>
      </c>
      <c r="AJ9" s="14">
        <v>0.53321220485006204</v>
      </c>
      <c r="AK9" s="14">
        <v>0.51985416638029402</v>
      </c>
      <c r="AL9" s="14">
        <v>0.51241752909948801</v>
      </c>
      <c r="AM9" s="14"/>
      <c r="AN9" s="14">
        <v>0.40463854179466502</v>
      </c>
      <c r="AO9" s="14">
        <v>0.36583929654925701</v>
      </c>
      <c r="AP9" s="14"/>
      <c r="AQ9" s="14">
        <v>0.31189760200185701</v>
      </c>
      <c r="AR9" s="14">
        <v>0.39242436185794699</v>
      </c>
      <c r="AS9" s="14"/>
      <c r="AT9" s="14">
        <v>0.45730175311612697</v>
      </c>
      <c r="AU9" s="14">
        <v>0.32567686960707698</v>
      </c>
      <c r="AV9" s="14">
        <v>0.42154877937178997</v>
      </c>
      <c r="AW9" s="14"/>
      <c r="AX9" s="14">
        <v>0.33521803799003502</v>
      </c>
    </row>
    <row r="10" spans="2:50" x14ac:dyDescent="0.3">
      <c r="B10" s="15" t="s">
        <v>176</v>
      </c>
      <c r="C10" s="14">
        <v>0.40097263011367401</v>
      </c>
      <c r="D10" s="14">
        <v>0.38554454605031202</v>
      </c>
      <c r="E10" s="14">
        <v>0.41524416469554698</v>
      </c>
      <c r="F10" s="14"/>
      <c r="G10" s="14">
        <v>0.41535737909436499</v>
      </c>
      <c r="H10" s="14">
        <v>0.39574688149445703</v>
      </c>
      <c r="I10" s="14">
        <v>0.41552977146877401</v>
      </c>
      <c r="J10" s="14">
        <v>0.39736975808355801</v>
      </c>
      <c r="K10" s="14">
        <v>0.36321994326546297</v>
      </c>
      <c r="L10" s="14">
        <v>0.418229884066664</v>
      </c>
      <c r="M10" s="14"/>
      <c r="N10" s="14">
        <v>0.39911391431071402</v>
      </c>
      <c r="O10" s="14">
        <v>0.44513655009524</v>
      </c>
      <c r="P10" s="14">
        <v>0.39436672813193901</v>
      </c>
      <c r="Q10" s="14">
        <v>0.38293606918866102</v>
      </c>
      <c r="R10" s="14"/>
      <c r="S10" s="14">
        <v>0.39733238298734402</v>
      </c>
      <c r="T10" s="14">
        <v>0.42447059159630002</v>
      </c>
      <c r="U10" s="14">
        <v>0.41794905735779098</v>
      </c>
      <c r="V10" s="14"/>
      <c r="W10" s="14">
        <v>0.43814339464425101</v>
      </c>
      <c r="X10" s="14">
        <v>0.39438973203528099</v>
      </c>
      <c r="Y10" s="14">
        <v>0.33278390529909302</v>
      </c>
      <c r="Z10" s="14"/>
      <c r="AA10" s="14">
        <v>0.222323358829664</v>
      </c>
      <c r="AB10" s="14">
        <v>0.31701320406966299</v>
      </c>
      <c r="AC10" s="14">
        <v>0.430858272991054</v>
      </c>
      <c r="AD10" s="14">
        <v>0.38740450005878502</v>
      </c>
      <c r="AE10" s="14">
        <v>0.45875921766969802</v>
      </c>
      <c r="AF10" s="14">
        <v>0.40636941868626902</v>
      </c>
      <c r="AG10" s="14">
        <v>0.432361750248</v>
      </c>
      <c r="AH10" s="14">
        <v>0.40525387460644402</v>
      </c>
      <c r="AI10" s="14">
        <v>0.390448619534987</v>
      </c>
      <c r="AJ10" s="14">
        <v>0.403142542191189</v>
      </c>
      <c r="AK10" s="14">
        <v>0.38323438854951702</v>
      </c>
      <c r="AL10" s="14">
        <v>0.48758247090051199</v>
      </c>
      <c r="AM10" s="14"/>
      <c r="AN10" s="14">
        <v>0.38107822510873601</v>
      </c>
      <c r="AO10" s="14">
        <v>0.40919211229545399</v>
      </c>
      <c r="AP10" s="14"/>
      <c r="AQ10" s="14">
        <v>0.43177377807021</v>
      </c>
      <c r="AR10" s="14">
        <v>0.39378175097154999</v>
      </c>
      <c r="AS10" s="14"/>
      <c r="AT10" s="14">
        <v>0.35166049808600403</v>
      </c>
      <c r="AU10" s="14">
        <v>0.42372811214594502</v>
      </c>
      <c r="AV10" s="14">
        <v>0.43473736964304199</v>
      </c>
      <c r="AW10" s="14"/>
      <c r="AX10" s="14">
        <v>0.46008274426485202</v>
      </c>
    </row>
    <row r="11" spans="2:50" x14ac:dyDescent="0.3">
      <c r="B11" s="15" t="s">
        <v>177</v>
      </c>
      <c r="C11" s="14">
        <v>4.2574344715524098E-2</v>
      </c>
      <c r="D11" s="14">
        <v>4.2927224234563598E-2</v>
      </c>
      <c r="E11" s="14">
        <v>4.2577913601214497E-2</v>
      </c>
      <c r="F11" s="14"/>
      <c r="G11" s="14">
        <v>8.9531469078196299E-2</v>
      </c>
      <c r="H11" s="14">
        <v>4.81587511501693E-2</v>
      </c>
      <c r="I11" s="14">
        <v>4.3016227324303401E-2</v>
      </c>
      <c r="J11" s="14">
        <v>3.6405413422690998E-2</v>
      </c>
      <c r="K11" s="14">
        <v>2.73152251412325E-2</v>
      </c>
      <c r="L11" s="14">
        <v>2.7387260053844901E-2</v>
      </c>
      <c r="M11" s="14"/>
      <c r="N11" s="14">
        <v>4.0298277457103099E-2</v>
      </c>
      <c r="O11" s="14">
        <v>3.8499096053531301E-2</v>
      </c>
      <c r="P11" s="14">
        <v>3.7012565717651498E-2</v>
      </c>
      <c r="Q11" s="14">
        <v>4.9554477976138503E-2</v>
      </c>
      <c r="R11" s="14"/>
      <c r="S11" s="14">
        <v>3.2914258969124303E-2</v>
      </c>
      <c r="T11" s="14">
        <v>5.2672041896054199E-2</v>
      </c>
      <c r="U11" s="14">
        <v>4.7194823850130498E-2</v>
      </c>
      <c r="V11" s="14"/>
      <c r="W11" s="14">
        <v>4.2938364532640098E-2</v>
      </c>
      <c r="X11" s="14">
        <v>4.0661843137140601E-2</v>
      </c>
      <c r="Y11" s="14">
        <v>5.4039443243921403E-2</v>
      </c>
      <c r="Z11" s="14"/>
      <c r="AA11" s="14">
        <v>4.8237373278816498E-2</v>
      </c>
      <c r="AB11" s="14">
        <v>8.7644094320844704E-2</v>
      </c>
      <c r="AC11" s="14">
        <v>6.0698498932087598E-2</v>
      </c>
      <c r="AD11" s="14">
        <v>4.5363352642439098E-2</v>
      </c>
      <c r="AE11" s="14">
        <v>3.1337419136401402E-2</v>
      </c>
      <c r="AF11" s="14">
        <v>3.8331725198438298E-2</v>
      </c>
      <c r="AG11" s="14">
        <v>3.3033748241782603E-2</v>
      </c>
      <c r="AH11" s="14">
        <v>2.37749822127678E-2</v>
      </c>
      <c r="AI11" s="14">
        <v>1.6107341496361598E-2</v>
      </c>
      <c r="AJ11" s="14">
        <v>2.8061686153414901E-2</v>
      </c>
      <c r="AK11" s="14">
        <v>0</v>
      </c>
      <c r="AL11" s="14">
        <v>0</v>
      </c>
      <c r="AM11" s="14"/>
      <c r="AN11" s="14">
        <v>3.9564871315408798E-2</v>
      </c>
      <c r="AO11" s="14">
        <v>4.3817725102253402E-2</v>
      </c>
      <c r="AP11" s="14"/>
      <c r="AQ11" s="14">
        <v>5.67452882052248E-2</v>
      </c>
      <c r="AR11" s="14">
        <v>3.92659764005477E-2</v>
      </c>
      <c r="AS11" s="14"/>
      <c r="AT11" s="14">
        <v>3.47241298468009E-2</v>
      </c>
      <c r="AU11" s="14">
        <v>4.5792721209428101E-2</v>
      </c>
      <c r="AV11" s="14">
        <v>4.5882425113252703E-2</v>
      </c>
      <c r="AW11" s="14"/>
      <c r="AX11" s="14">
        <v>4.72155577791388E-2</v>
      </c>
    </row>
    <row r="12" spans="2:50" x14ac:dyDescent="0.3">
      <c r="B12" s="15" t="s">
        <v>178</v>
      </c>
      <c r="C12" s="14">
        <v>1.6905885400541699E-2</v>
      </c>
      <c r="D12" s="14">
        <v>2.13174196685228E-2</v>
      </c>
      <c r="E12" s="14">
        <v>1.2856457696354301E-2</v>
      </c>
      <c r="F12" s="14"/>
      <c r="G12" s="14">
        <v>1.96482507309346E-2</v>
      </c>
      <c r="H12" s="14">
        <v>9.7054077566040096E-3</v>
      </c>
      <c r="I12" s="14">
        <v>2.1063576567077202E-2</v>
      </c>
      <c r="J12" s="14">
        <v>1.5669434330305501E-2</v>
      </c>
      <c r="K12" s="14">
        <v>2.5045757421044298E-2</v>
      </c>
      <c r="L12" s="14">
        <v>1.27992927749881E-2</v>
      </c>
      <c r="M12" s="14"/>
      <c r="N12" s="14">
        <v>1.8465053111609699E-2</v>
      </c>
      <c r="O12" s="14">
        <v>1.6487088559093699E-2</v>
      </c>
      <c r="P12" s="14">
        <v>1.68421936091456E-2</v>
      </c>
      <c r="Q12" s="14">
        <v>1.6440668910635999E-2</v>
      </c>
      <c r="R12" s="14"/>
      <c r="S12" s="14">
        <v>1.93159679413979E-2</v>
      </c>
      <c r="T12" s="14">
        <v>1.3953441239246901E-2</v>
      </c>
      <c r="U12" s="14">
        <v>1.5330047666657199E-2</v>
      </c>
      <c r="V12" s="14"/>
      <c r="W12" s="14">
        <v>1.52853717472333E-2</v>
      </c>
      <c r="X12" s="14">
        <v>1.8451950963672099E-2</v>
      </c>
      <c r="Y12" s="14">
        <v>2.0984134799363299E-2</v>
      </c>
      <c r="Z12" s="14"/>
      <c r="AA12" s="14">
        <v>2.0089178538362101E-2</v>
      </c>
      <c r="AB12" s="14">
        <v>5.6639079525433997E-2</v>
      </c>
      <c r="AC12" s="14">
        <v>4.40710320032312E-3</v>
      </c>
      <c r="AD12" s="14">
        <v>2.1091546391381499E-2</v>
      </c>
      <c r="AE12" s="14">
        <v>1.7696682997892801E-2</v>
      </c>
      <c r="AF12" s="14">
        <v>1.8307841250273901E-2</v>
      </c>
      <c r="AG12" s="14">
        <v>7.9010159722167194E-3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/>
      <c r="AN12" s="14">
        <v>2.3355546064293201E-2</v>
      </c>
      <c r="AO12" s="14">
        <v>1.42411728398454E-2</v>
      </c>
      <c r="AP12" s="14"/>
      <c r="AQ12" s="14">
        <v>1.7308449218004798E-2</v>
      </c>
      <c r="AR12" s="14">
        <v>1.6811902287884501E-2</v>
      </c>
      <c r="AS12" s="14"/>
      <c r="AT12" s="14">
        <v>1.6482903386311198E-2</v>
      </c>
      <c r="AU12" s="14">
        <v>1.99274638067681E-2</v>
      </c>
      <c r="AV12" s="14">
        <v>1.51700140820829E-2</v>
      </c>
      <c r="AW12" s="14"/>
      <c r="AX12" s="14">
        <v>8.0394087135880303E-3</v>
      </c>
    </row>
    <row r="13" spans="2:50" x14ac:dyDescent="0.3">
      <c r="B13" s="15" t="s">
        <v>79</v>
      </c>
      <c r="C13" s="14">
        <v>0.162364349422258</v>
      </c>
      <c r="D13" s="14">
        <v>9.2622474023358603E-2</v>
      </c>
      <c r="E13" s="14">
        <v>0.22744623700467401</v>
      </c>
      <c r="F13" s="14"/>
      <c r="G13" s="14">
        <v>0.16627160915905401</v>
      </c>
      <c r="H13" s="14">
        <v>0.168701008003381</v>
      </c>
      <c r="I13" s="14">
        <v>0.16845178820800899</v>
      </c>
      <c r="J13" s="14">
        <v>0.19093993781445201</v>
      </c>
      <c r="K13" s="14">
        <v>0.164157645532162</v>
      </c>
      <c r="L13" s="14">
        <v>0.12704120085015999</v>
      </c>
      <c r="M13" s="14"/>
      <c r="N13" s="14">
        <v>0.18845507696081201</v>
      </c>
      <c r="O13" s="14">
        <v>0.141028698453775</v>
      </c>
      <c r="P13" s="14">
        <v>0.13164360567771299</v>
      </c>
      <c r="Q13" s="14">
        <v>0.18219951553851699</v>
      </c>
      <c r="R13" s="14"/>
      <c r="S13" s="14">
        <v>0.15239475454180201</v>
      </c>
      <c r="T13" s="14">
        <v>0.110701389942769</v>
      </c>
      <c r="U13" s="14">
        <v>0.168691606830912</v>
      </c>
      <c r="V13" s="14"/>
      <c r="W13" s="14">
        <v>9.0783013461629897E-2</v>
      </c>
      <c r="X13" s="14">
        <v>0.13118196473137</v>
      </c>
      <c r="Y13" s="14">
        <v>0.359326567983556</v>
      </c>
      <c r="Z13" s="14"/>
      <c r="AA13" s="14">
        <v>0.44571418926675699</v>
      </c>
      <c r="AB13" s="14">
        <v>0.27295373769093201</v>
      </c>
      <c r="AC13" s="14">
        <v>0.215407104411066</v>
      </c>
      <c r="AD13" s="14">
        <v>0.18089583906366599</v>
      </c>
      <c r="AE13" s="14">
        <v>0.141542823817666</v>
      </c>
      <c r="AF13" s="14">
        <v>0.124156735771617</v>
      </c>
      <c r="AG13" s="14">
        <v>5.8589656630364202E-2</v>
      </c>
      <c r="AH13" s="14">
        <v>0.104511803653279</v>
      </c>
      <c r="AI13" s="14">
        <v>0.110439431575116</v>
      </c>
      <c r="AJ13" s="14">
        <v>3.5583566805333901E-2</v>
      </c>
      <c r="AK13" s="14">
        <v>9.69114450701897E-2</v>
      </c>
      <c r="AL13" s="14">
        <v>0</v>
      </c>
      <c r="AM13" s="14"/>
      <c r="AN13" s="14">
        <v>0.151362815716897</v>
      </c>
      <c r="AO13" s="14">
        <v>0.16690969321318999</v>
      </c>
      <c r="AP13" s="14"/>
      <c r="AQ13" s="14">
        <v>0.182274882504703</v>
      </c>
      <c r="AR13" s="14">
        <v>0.15771600848207101</v>
      </c>
      <c r="AS13" s="14"/>
      <c r="AT13" s="14">
        <v>0.13983071556475701</v>
      </c>
      <c r="AU13" s="14">
        <v>0.18487483323078299</v>
      </c>
      <c r="AV13" s="14">
        <v>8.2661411789831898E-2</v>
      </c>
      <c r="AW13" s="14"/>
      <c r="AX13" s="14">
        <v>0.149444251252386</v>
      </c>
    </row>
    <row r="14" spans="2:50" x14ac:dyDescent="0.3">
      <c r="B14" s="15" t="s">
        <v>179</v>
      </c>
      <c r="C14" s="21">
        <v>0.77815542046167596</v>
      </c>
      <c r="D14" s="21">
        <v>0.84313288207355497</v>
      </c>
      <c r="E14" s="21">
        <v>0.71711939169775796</v>
      </c>
      <c r="F14" s="21"/>
      <c r="G14" s="21">
        <v>0.72454867103181497</v>
      </c>
      <c r="H14" s="21">
        <v>0.77343483308984595</v>
      </c>
      <c r="I14" s="21">
        <v>0.76746840790060999</v>
      </c>
      <c r="J14" s="21">
        <v>0.75698521443255196</v>
      </c>
      <c r="K14" s="21">
        <v>0.783481371905561</v>
      </c>
      <c r="L14" s="21">
        <v>0.83277224632100699</v>
      </c>
      <c r="M14" s="21"/>
      <c r="N14" s="21">
        <v>0.75278159247047605</v>
      </c>
      <c r="O14" s="21">
        <v>0.80398511693359997</v>
      </c>
      <c r="P14" s="21">
        <v>0.81450163499549</v>
      </c>
      <c r="Q14" s="21">
        <v>0.75180533757470802</v>
      </c>
      <c r="R14" s="21"/>
      <c r="S14" s="21">
        <v>0.795375018547676</v>
      </c>
      <c r="T14" s="21">
        <v>0.82267312692192995</v>
      </c>
      <c r="U14" s="21">
        <v>0.76878352165230102</v>
      </c>
      <c r="V14" s="21"/>
      <c r="W14" s="21">
        <v>0.85099325025849704</v>
      </c>
      <c r="X14" s="21">
        <v>0.80970424116781703</v>
      </c>
      <c r="Y14" s="21">
        <v>0.56564985397315903</v>
      </c>
      <c r="Z14" s="21"/>
      <c r="AA14" s="21">
        <v>0.48595925891606501</v>
      </c>
      <c r="AB14" s="21">
        <v>0.58276308846279001</v>
      </c>
      <c r="AC14" s="21">
        <v>0.71948729345652296</v>
      </c>
      <c r="AD14" s="21">
        <v>0.75264926190251302</v>
      </c>
      <c r="AE14" s="21">
        <v>0.80942307404804004</v>
      </c>
      <c r="AF14" s="21">
        <v>0.81920369777966995</v>
      </c>
      <c r="AG14" s="21">
        <v>0.90047557915563603</v>
      </c>
      <c r="AH14" s="21">
        <v>0.87171321413395297</v>
      </c>
      <c r="AI14" s="21">
        <v>0.87345322692852201</v>
      </c>
      <c r="AJ14" s="21">
        <v>0.93635474704125099</v>
      </c>
      <c r="AK14" s="21">
        <v>0.90308855492980999</v>
      </c>
      <c r="AL14" s="21">
        <v>1</v>
      </c>
      <c r="AM14" s="21"/>
      <c r="AN14" s="21">
        <v>0.78571676690340098</v>
      </c>
      <c r="AO14" s="21">
        <v>0.775031408844711</v>
      </c>
      <c r="AP14" s="21"/>
      <c r="AQ14" s="21">
        <v>0.74367138007206801</v>
      </c>
      <c r="AR14" s="21">
        <v>0.78620611282949604</v>
      </c>
      <c r="AS14" s="21"/>
      <c r="AT14" s="21">
        <v>0.80896225120213106</v>
      </c>
      <c r="AU14" s="21">
        <v>0.74940498175302095</v>
      </c>
      <c r="AV14" s="21">
        <v>0.85628614901483202</v>
      </c>
      <c r="AW14" s="21"/>
      <c r="AX14" s="21">
        <v>0.79530078225488698</v>
      </c>
    </row>
    <row r="15" spans="2:50" x14ac:dyDescent="0.3">
      <c r="B15" s="15" t="s">
        <v>180</v>
      </c>
      <c r="C15" s="21">
        <v>5.9480230116065701E-2</v>
      </c>
      <c r="D15" s="21">
        <v>6.4244643903086401E-2</v>
      </c>
      <c r="E15" s="21">
        <v>5.5434371297568799E-2</v>
      </c>
      <c r="F15" s="21"/>
      <c r="G15" s="21">
        <v>0.10917971980913101</v>
      </c>
      <c r="H15" s="21">
        <v>5.7864158906773398E-2</v>
      </c>
      <c r="I15" s="21">
        <v>6.4079803891380696E-2</v>
      </c>
      <c r="J15" s="21">
        <v>5.2074847752996499E-2</v>
      </c>
      <c r="K15" s="21">
        <v>5.2360982562276802E-2</v>
      </c>
      <c r="L15" s="21">
        <v>4.0186552828832899E-2</v>
      </c>
      <c r="M15" s="21"/>
      <c r="N15" s="21">
        <v>5.8763330568712697E-2</v>
      </c>
      <c r="O15" s="21">
        <v>5.4986184612625097E-2</v>
      </c>
      <c r="P15" s="21">
        <v>5.3854759326797098E-2</v>
      </c>
      <c r="Q15" s="21">
        <v>6.5995146886774395E-2</v>
      </c>
      <c r="R15" s="21"/>
      <c r="S15" s="21">
        <v>5.2230226910522197E-2</v>
      </c>
      <c r="T15" s="21">
        <v>6.6625483135301103E-2</v>
      </c>
      <c r="U15" s="21">
        <v>6.2524871516787706E-2</v>
      </c>
      <c r="V15" s="21"/>
      <c r="W15" s="21">
        <v>5.8223736279873498E-2</v>
      </c>
      <c r="X15" s="21">
        <v>5.9113794100812599E-2</v>
      </c>
      <c r="Y15" s="21">
        <v>7.5023578043284703E-2</v>
      </c>
      <c r="Z15" s="21"/>
      <c r="AA15" s="21">
        <v>6.8326551817178602E-2</v>
      </c>
      <c r="AB15" s="21">
        <v>0.14428317384627901</v>
      </c>
      <c r="AC15" s="21">
        <v>6.5105602132410706E-2</v>
      </c>
      <c r="AD15" s="21">
        <v>6.6454899033820597E-2</v>
      </c>
      <c r="AE15" s="21">
        <v>4.9034102134294197E-2</v>
      </c>
      <c r="AF15" s="21">
        <v>5.6639566448712202E-2</v>
      </c>
      <c r="AG15" s="21">
        <v>4.0934764213999303E-2</v>
      </c>
      <c r="AH15" s="21">
        <v>2.37749822127678E-2</v>
      </c>
      <c r="AI15" s="21">
        <v>1.6107341496361598E-2</v>
      </c>
      <c r="AJ15" s="21">
        <v>2.8061686153414901E-2</v>
      </c>
      <c r="AK15" s="21">
        <v>0</v>
      </c>
      <c r="AL15" s="21">
        <v>0</v>
      </c>
      <c r="AM15" s="21"/>
      <c r="AN15" s="21">
        <v>6.2920417379701998E-2</v>
      </c>
      <c r="AO15" s="21">
        <v>5.80588979420988E-2</v>
      </c>
      <c r="AP15" s="21"/>
      <c r="AQ15" s="21">
        <v>7.4053737423229599E-2</v>
      </c>
      <c r="AR15" s="21">
        <v>5.6077878688432198E-2</v>
      </c>
      <c r="AS15" s="21"/>
      <c r="AT15" s="21">
        <v>5.1207033233112098E-2</v>
      </c>
      <c r="AU15" s="21">
        <v>6.5720185016196295E-2</v>
      </c>
      <c r="AV15" s="21">
        <v>6.1052439195335602E-2</v>
      </c>
      <c r="AW15" s="21"/>
      <c r="AX15" s="21">
        <v>5.5254966492726897E-2</v>
      </c>
    </row>
    <row r="16" spans="2:50" x14ac:dyDescent="0.3">
      <c r="B16" s="15" t="s">
        <v>108</v>
      </c>
      <c r="C16" s="22">
        <v>0.71867519034561</v>
      </c>
      <c r="D16" s="22">
        <v>0.77888823817046904</v>
      </c>
      <c r="E16" s="22">
        <v>0.66168502040018895</v>
      </c>
      <c r="F16" s="22"/>
      <c r="G16" s="22">
        <v>0.61536895122268398</v>
      </c>
      <c r="H16" s="22">
        <v>0.71557067418307296</v>
      </c>
      <c r="I16" s="22">
        <v>0.70338860400922898</v>
      </c>
      <c r="J16" s="22">
        <v>0.70491036667955498</v>
      </c>
      <c r="K16" s="22">
        <v>0.73112038934328405</v>
      </c>
      <c r="L16" s="22">
        <v>0.792585693492174</v>
      </c>
      <c r="M16" s="22"/>
      <c r="N16" s="22">
        <v>0.69401826190176297</v>
      </c>
      <c r="O16" s="22">
        <v>0.74899893232097503</v>
      </c>
      <c r="P16" s="22">
        <v>0.76064687566869305</v>
      </c>
      <c r="Q16" s="22">
        <v>0.68581019068793403</v>
      </c>
      <c r="R16" s="22"/>
      <c r="S16" s="22">
        <v>0.74314479163715297</v>
      </c>
      <c r="T16" s="22">
        <v>0.75604764378662903</v>
      </c>
      <c r="U16" s="22">
        <v>0.70625865013551303</v>
      </c>
      <c r="V16" s="22"/>
      <c r="W16" s="22">
        <v>0.79276951397862305</v>
      </c>
      <c r="X16" s="22">
        <v>0.75059044706700395</v>
      </c>
      <c r="Y16" s="22">
        <v>0.49062627592987401</v>
      </c>
      <c r="Z16" s="22"/>
      <c r="AA16" s="22">
        <v>0.417632707098886</v>
      </c>
      <c r="AB16" s="22">
        <v>0.43847991461651098</v>
      </c>
      <c r="AC16" s="22">
        <v>0.65438169132411195</v>
      </c>
      <c r="AD16" s="22">
        <v>0.68619436286869295</v>
      </c>
      <c r="AE16" s="22">
        <v>0.76038897191374599</v>
      </c>
      <c r="AF16" s="22">
        <v>0.76256413133095802</v>
      </c>
      <c r="AG16" s="22">
        <v>0.85954081494163703</v>
      </c>
      <c r="AH16" s="22">
        <v>0.847938231921185</v>
      </c>
      <c r="AI16" s="22">
        <v>0.85734588543216095</v>
      </c>
      <c r="AJ16" s="22">
        <v>0.90829306088783601</v>
      </c>
      <c r="AK16" s="22">
        <v>0.90308855492980999</v>
      </c>
      <c r="AL16" s="22">
        <v>1</v>
      </c>
      <c r="AM16" s="22"/>
      <c r="AN16" s="22">
        <v>0.72279634952369898</v>
      </c>
      <c r="AO16" s="22">
        <v>0.71697251090261205</v>
      </c>
      <c r="AP16" s="22"/>
      <c r="AQ16" s="22">
        <v>0.66961764264883805</v>
      </c>
      <c r="AR16" s="22">
        <v>0.73012823414106398</v>
      </c>
      <c r="AS16" s="22"/>
      <c r="AT16" s="22">
        <v>0.75775521796901901</v>
      </c>
      <c r="AU16" s="22">
        <v>0.68368479673682503</v>
      </c>
      <c r="AV16" s="22">
        <v>0.79523370981949704</v>
      </c>
      <c r="AW16" s="22"/>
      <c r="AX16" s="22">
        <v>0.740045815762161</v>
      </c>
    </row>
    <row r="17" spans="2:2" x14ac:dyDescent="0.3">
      <c r="B17" s="16"/>
    </row>
    <row r="18" spans="2:2" x14ac:dyDescent="0.3">
      <c r="B18" t="s">
        <v>81</v>
      </c>
    </row>
    <row r="19" spans="2:2" x14ac:dyDescent="0.3">
      <c r="B19" t="s">
        <v>352</v>
      </c>
    </row>
    <row r="21" spans="2:2" x14ac:dyDescent="0.3">
      <c r="B21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I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9" width="20.6640625" customWidth="1"/>
  </cols>
  <sheetData>
    <row r="2" spans="2:9" ht="40.049999999999997" customHeight="1" x14ac:dyDescent="0.3">
      <c r="D2" s="29" t="s">
        <v>188</v>
      </c>
      <c r="E2" s="26"/>
      <c r="F2" s="26"/>
      <c r="G2" s="26"/>
      <c r="H2" s="26"/>
      <c r="I2" s="26"/>
    </row>
    <row r="6" spans="2:9" ht="49.95" customHeight="1" x14ac:dyDescent="0.3">
      <c r="B6" s="17" t="s">
        <v>12</v>
      </c>
      <c r="C6" s="17" t="s">
        <v>182</v>
      </c>
      <c r="D6" s="17" t="s">
        <v>183</v>
      </c>
      <c r="E6" s="17" t="s">
        <v>184</v>
      </c>
      <c r="F6" s="17" t="s">
        <v>185</v>
      </c>
      <c r="G6" s="17" t="s">
        <v>186</v>
      </c>
      <c r="H6" s="17" t="s">
        <v>187</v>
      </c>
    </row>
    <row r="7" spans="2:9" x14ac:dyDescent="0.3">
      <c r="B7" s="15" t="s">
        <v>100</v>
      </c>
      <c r="C7" s="14">
        <v>0.34037067887738998</v>
      </c>
      <c r="D7" s="14">
        <v>0.21009692705755501</v>
      </c>
      <c r="E7" s="14">
        <v>0.221109933083695</v>
      </c>
      <c r="F7" s="14">
        <v>0.27379116319375302</v>
      </c>
      <c r="G7" s="14">
        <v>0.17310623680168799</v>
      </c>
      <c r="H7" s="14">
        <v>9.6761231805052694E-2</v>
      </c>
    </row>
    <row r="8" spans="2:9" x14ac:dyDescent="0.3">
      <c r="B8" s="15" t="s">
        <v>101</v>
      </c>
      <c r="C8" s="14">
        <v>0.41958707345484902</v>
      </c>
      <c r="D8" s="14">
        <v>0.46205966017067202</v>
      </c>
      <c r="E8" s="14">
        <v>0.37807492608856702</v>
      </c>
      <c r="F8" s="14">
        <v>0.40797113184511302</v>
      </c>
      <c r="G8" s="14">
        <v>0.39063154529944999</v>
      </c>
      <c r="H8" s="14">
        <v>0.19797722762044301</v>
      </c>
    </row>
    <row r="9" spans="2:9" x14ac:dyDescent="0.3">
      <c r="B9" s="15" t="s">
        <v>102</v>
      </c>
      <c r="C9" s="14">
        <v>0.13942714569185199</v>
      </c>
      <c r="D9" s="14">
        <v>0.19970716988597501</v>
      </c>
      <c r="E9" s="14">
        <v>0.23889727862617299</v>
      </c>
      <c r="F9" s="14">
        <v>0.17195626559029001</v>
      </c>
      <c r="G9" s="14">
        <v>0.26791096852949697</v>
      </c>
      <c r="H9" s="14">
        <v>0.32635899817060199</v>
      </c>
    </row>
    <row r="10" spans="2:9" x14ac:dyDescent="0.3">
      <c r="B10" s="15" t="s">
        <v>103</v>
      </c>
      <c r="C10" s="14">
        <v>1.7611260568688201E-2</v>
      </c>
      <c r="D10" s="14">
        <v>3.4755216429347098E-2</v>
      </c>
      <c r="E10" s="14">
        <v>4.8284556278523003E-2</v>
      </c>
      <c r="F10" s="14">
        <v>5.2385629791388097E-2</v>
      </c>
      <c r="G10" s="14">
        <v>6.1040539760691799E-2</v>
      </c>
      <c r="H10" s="14">
        <v>0.16906120135163699</v>
      </c>
    </row>
    <row r="11" spans="2:9" x14ac:dyDescent="0.3">
      <c r="B11" s="15" t="s">
        <v>104</v>
      </c>
      <c r="C11" s="14">
        <v>1.4832015495596901E-2</v>
      </c>
      <c r="D11" s="14">
        <v>9.0986413450059207E-3</v>
      </c>
      <c r="E11" s="14">
        <v>1.7727590412496001E-2</v>
      </c>
      <c r="F11" s="14">
        <v>1.53409418976737E-2</v>
      </c>
      <c r="G11" s="14">
        <v>1.98281300793385E-2</v>
      </c>
      <c r="H11" s="14">
        <v>7.5404479822319098E-2</v>
      </c>
    </row>
    <row r="12" spans="2:9" x14ac:dyDescent="0.3">
      <c r="B12" s="15" t="s">
        <v>105</v>
      </c>
      <c r="C12" s="14">
        <v>6.8171825911623699E-2</v>
      </c>
      <c r="D12" s="14">
        <v>8.4282385111445507E-2</v>
      </c>
      <c r="E12" s="14">
        <v>9.5905715510544595E-2</v>
      </c>
      <c r="F12" s="14">
        <v>7.8554867681782395E-2</v>
      </c>
      <c r="G12" s="14">
        <v>8.7482579529334706E-2</v>
      </c>
      <c r="H12" s="14">
        <v>0.134436861229946</v>
      </c>
    </row>
    <row r="13" spans="2:9" x14ac:dyDescent="0.3">
      <c r="B13" s="23" t="s">
        <v>106</v>
      </c>
      <c r="C13" s="21">
        <v>0.75995775233223894</v>
      </c>
      <c r="D13" s="21">
        <v>0.67215658722822702</v>
      </c>
      <c r="E13" s="21">
        <v>0.59918485917226305</v>
      </c>
      <c r="F13" s="21">
        <v>0.68176229503886598</v>
      </c>
      <c r="G13" s="21">
        <v>0.56373778210113801</v>
      </c>
      <c r="H13" s="21">
        <v>0.29473845942549498</v>
      </c>
    </row>
    <row r="14" spans="2:9" x14ac:dyDescent="0.3">
      <c r="B14" s="23" t="s">
        <v>107</v>
      </c>
      <c r="C14" s="21">
        <v>3.2443276064285001E-2</v>
      </c>
      <c r="D14" s="21">
        <v>4.3853857774353001E-2</v>
      </c>
      <c r="E14" s="21">
        <v>6.6012146691019E-2</v>
      </c>
      <c r="F14" s="21">
        <v>6.7726571689061696E-2</v>
      </c>
      <c r="G14" s="21">
        <v>8.0868669840030299E-2</v>
      </c>
      <c r="H14" s="21">
        <v>0.24446568117395601</v>
      </c>
    </row>
    <row r="15" spans="2:9" x14ac:dyDescent="0.3">
      <c r="B15" s="23" t="s">
        <v>108</v>
      </c>
      <c r="C15" s="22">
        <v>0.72751447626795396</v>
      </c>
      <c r="D15" s="22">
        <v>0.628302729453874</v>
      </c>
      <c r="E15" s="22">
        <v>0.53317271248124398</v>
      </c>
      <c r="F15" s="22">
        <v>0.61403572334980405</v>
      </c>
      <c r="G15" s="22">
        <v>0.48286911226110801</v>
      </c>
      <c r="H15" s="22">
        <v>5.0272778251539203E-2</v>
      </c>
    </row>
    <row r="16" spans="2:9" x14ac:dyDescent="0.3">
      <c r="B16" s="16"/>
      <c r="C16" s="16"/>
      <c r="D16" s="16"/>
      <c r="E16" s="16"/>
      <c r="F16" s="16"/>
      <c r="G16" s="16"/>
      <c r="H16" s="16"/>
    </row>
    <row r="17" spans="2:2" x14ac:dyDescent="0.3">
      <c r="B17" t="s">
        <v>81</v>
      </c>
    </row>
    <row r="18" spans="2:2" x14ac:dyDescent="0.3">
      <c r="B18" t="s">
        <v>352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I2"/>
  </mergeCells>
  <pageMargins left="0.7" right="0.7" top="0.75" bottom="0.75" header="0.3" footer="0.3"/>
  <pageSetup paperSize="9" orientation="portrait" horizontalDpi="300" verticalDpi="30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0.27379116319375302</v>
      </c>
      <c r="D9" s="14">
        <v>0.32795823962953702</v>
      </c>
      <c r="E9" s="14">
        <v>0.222545802611675</v>
      </c>
      <c r="F9" s="14"/>
      <c r="G9" s="14">
        <v>0.232439530019945</v>
      </c>
      <c r="H9" s="14">
        <v>0.26569072356187301</v>
      </c>
      <c r="I9" s="14">
        <v>0.29358330334669502</v>
      </c>
      <c r="J9" s="14">
        <v>0.26189851090925798</v>
      </c>
      <c r="K9" s="14">
        <v>0.28515239616399501</v>
      </c>
      <c r="L9" s="14">
        <v>0.288999087905005</v>
      </c>
      <c r="M9" s="14"/>
      <c r="N9" s="14">
        <v>0.29263933738967501</v>
      </c>
      <c r="O9" s="14">
        <v>0.27769402242556801</v>
      </c>
      <c r="P9" s="14">
        <v>0.28027966603444099</v>
      </c>
      <c r="Q9" s="14">
        <v>0.25851840455657799</v>
      </c>
      <c r="R9" s="14"/>
      <c r="S9" s="14">
        <v>0.32242809995814598</v>
      </c>
      <c r="T9" s="14">
        <v>0.24948666532151201</v>
      </c>
      <c r="U9" s="14">
        <v>0.26586095601055898</v>
      </c>
      <c r="V9" s="14"/>
      <c r="W9" s="14">
        <v>0.25844216043963802</v>
      </c>
      <c r="X9" s="14">
        <v>0.33825470630099402</v>
      </c>
      <c r="Y9" s="14">
        <v>0.172586308676385</v>
      </c>
      <c r="Z9" s="14"/>
      <c r="AA9" s="14">
        <v>3.6153753292067901E-2</v>
      </c>
      <c r="AB9" s="14">
        <v>0.18320335347164901</v>
      </c>
      <c r="AC9" s="14">
        <v>0.25612694137938802</v>
      </c>
      <c r="AD9" s="14">
        <v>0.235288562585144</v>
      </c>
      <c r="AE9" s="14">
        <v>0.28025108667431597</v>
      </c>
      <c r="AF9" s="14">
        <v>0.31900342668967202</v>
      </c>
      <c r="AG9" s="14">
        <v>0.33658484068613898</v>
      </c>
      <c r="AH9" s="14">
        <v>0.30308218126804398</v>
      </c>
      <c r="AI9" s="14">
        <v>0.44487152529777402</v>
      </c>
      <c r="AJ9" s="14">
        <v>0.484087556001768</v>
      </c>
      <c r="AK9" s="14">
        <v>0.18271997183997199</v>
      </c>
      <c r="AL9" s="14">
        <v>0.121191079357974</v>
      </c>
      <c r="AM9" s="14"/>
      <c r="AN9" s="14">
        <v>0.28303682717961398</v>
      </c>
      <c r="AO9" s="14">
        <v>0.26997126657600301</v>
      </c>
      <c r="AP9" s="14"/>
      <c r="AQ9" s="14">
        <v>0.19057908914820201</v>
      </c>
      <c r="AR9" s="14">
        <v>0.29321797054753701</v>
      </c>
      <c r="AS9" s="14"/>
      <c r="AT9" s="14">
        <v>0.38863229014140299</v>
      </c>
      <c r="AU9" s="14">
        <v>0.21928921119539699</v>
      </c>
      <c r="AV9" s="14">
        <v>0.29039439631811298</v>
      </c>
      <c r="AW9" s="14"/>
      <c r="AX9" s="14">
        <v>0.23772048549477501</v>
      </c>
    </row>
    <row r="10" spans="2:50" x14ac:dyDescent="0.3">
      <c r="B10" s="15" t="s">
        <v>101</v>
      </c>
      <c r="C10" s="14">
        <v>0.40797113184511302</v>
      </c>
      <c r="D10" s="14">
        <v>0.40557439828616698</v>
      </c>
      <c r="E10" s="14">
        <v>0.40993593406774698</v>
      </c>
      <c r="F10" s="14"/>
      <c r="G10" s="14">
        <v>0.33840321486142</v>
      </c>
      <c r="H10" s="14">
        <v>0.42205756147560702</v>
      </c>
      <c r="I10" s="14">
        <v>0.37590636329898303</v>
      </c>
      <c r="J10" s="14">
        <v>0.37851264321491401</v>
      </c>
      <c r="K10" s="14">
        <v>0.40559754268688603</v>
      </c>
      <c r="L10" s="14">
        <v>0.48455438858349098</v>
      </c>
      <c r="M10" s="14"/>
      <c r="N10" s="14">
        <v>0.39553163775891798</v>
      </c>
      <c r="O10" s="14">
        <v>0.43664903511842601</v>
      </c>
      <c r="P10" s="14">
        <v>0.41714762077706502</v>
      </c>
      <c r="Q10" s="14">
        <v>0.39241801516819702</v>
      </c>
      <c r="R10" s="14"/>
      <c r="S10" s="14">
        <v>0.42296231179695998</v>
      </c>
      <c r="T10" s="14">
        <v>0.43823903366304001</v>
      </c>
      <c r="U10" s="14">
        <v>0.38192771847804702</v>
      </c>
      <c r="V10" s="14"/>
      <c r="W10" s="14">
        <v>0.43418804156974</v>
      </c>
      <c r="X10" s="14">
        <v>0.43237822845097501</v>
      </c>
      <c r="Y10" s="14">
        <v>0.30624616672657201</v>
      </c>
      <c r="Z10" s="14"/>
      <c r="AA10" s="14">
        <v>0.31420081123503701</v>
      </c>
      <c r="AB10" s="14">
        <v>0.29917152764091698</v>
      </c>
      <c r="AC10" s="14">
        <v>0.37777519909822699</v>
      </c>
      <c r="AD10" s="14">
        <v>0.41939095676353</v>
      </c>
      <c r="AE10" s="14">
        <v>0.40609744649866503</v>
      </c>
      <c r="AF10" s="14">
        <v>0.40730638704586603</v>
      </c>
      <c r="AG10" s="14">
        <v>0.47387364907400997</v>
      </c>
      <c r="AH10" s="14">
        <v>0.49248804562551501</v>
      </c>
      <c r="AI10" s="14">
        <v>0.42210969202960302</v>
      </c>
      <c r="AJ10" s="14">
        <v>0.37111327030057401</v>
      </c>
      <c r="AK10" s="14">
        <v>0.24713837991597201</v>
      </c>
      <c r="AL10" s="14">
        <v>0.64065215444529</v>
      </c>
      <c r="AM10" s="14"/>
      <c r="AN10" s="14">
        <v>0.40216077375148701</v>
      </c>
      <c r="AO10" s="14">
        <v>0.41037171305417403</v>
      </c>
      <c r="AP10" s="14"/>
      <c r="AQ10" s="14">
        <v>0.48661778701797098</v>
      </c>
      <c r="AR10" s="14">
        <v>0.389610173575689</v>
      </c>
      <c r="AS10" s="14"/>
      <c r="AT10" s="14">
        <v>0.41862236713130102</v>
      </c>
      <c r="AU10" s="14">
        <v>0.42401134046197703</v>
      </c>
      <c r="AV10" s="14">
        <v>0.41603475490033498</v>
      </c>
      <c r="AW10" s="14"/>
      <c r="AX10" s="14">
        <v>0.440447548643148</v>
      </c>
    </row>
    <row r="11" spans="2:50" x14ac:dyDescent="0.3">
      <c r="B11" s="15" t="s">
        <v>102</v>
      </c>
      <c r="C11" s="14">
        <v>0.17195626559029001</v>
      </c>
      <c r="D11" s="14">
        <v>0.15011107919487701</v>
      </c>
      <c r="E11" s="14">
        <v>0.19302187897731601</v>
      </c>
      <c r="F11" s="14"/>
      <c r="G11" s="14">
        <v>0.197712291938412</v>
      </c>
      <c r="H11" s="14">
        <v>0.15605680354059201</v>
      </c>
      <c r="I11" s="14">
        <v>0.17326356739035101</v>
      </c>
      <c r="J11" s="14">
        <v>0.185509390543107</v>
      </c>
      <c r="K11" s="14">
        <v>0.177571386754236</v>
      </c>
      <c r="L11" s="14">
        <v>0.15511113667281401</v>
      </c>
      <c r="M11" s="14"/>
      <c r="N11" s="14">
        <v>0.18798324136435399</v>
      </c>
      <c r="O11" s="14">
        <v>0.14925467173239099</v>
      </c>
      <c r="P11" s="14">
        <v>0.15605631887594601</v>
      </c>
      <c r="Q11" s="14">
        <v>0.18721065086883201</v>
      </c>
      <c r="R11" s="14"/>
      <c r="S11" s="14">
        <v>0.15091463238654601</v>
      </c>
      <c r="T11" s="14">
        <v>0.17261099759324899</v>
      </c>
      <c r="U11" s="14">
        <v>0.20516526158908499</v>
      </c>
      <c r="V11" s="14"/>
      <c r="W11" s="14">
        <v>0.18047004351236401</v>
      </c>
      <c r="X11" s="14">
        <v>0.13277000099370301</v>
      </c>
      <c r="Y11" s="14">
        <v>0.235658906187069</v>
      </c>
      <c r="Z11" s="14"/>
      <c r="AA11" s="14">
        <v>0.210005213535678</v>
      </c>
      <c r="AB11" s="14">
        <v>0.25187494658466503</v>
      </c>
      <c r="AC11" s="14">
        <v>0.19040744519964301</v>
      </c>
      <c r="AD11" s="14">
        <v>0.19375947388225701</v>
      </c>
      <c r="AE11" s="14">
        <v>0.18595323140450901</v>
      </c>
      <c r="AF11" s="14">
        <v>0.16245266075565101</v>
      </c>
      <c r="AG11" s="14">
        <v>0.11432015642338</v>
      </c>
      <c r="AH11" s="14">
        <v>0.13868322514665399</v>
      </c>
      <c r="AI11" s="14">
        <v>4.5105088239723097E-2</v>
      </c>
      <c r="AJ11" s="14">
        <v>5.87333568917075E-2</v>
      </c>
      <c r="AK11" s="14">
        <v>0.45915069808560699</v>
      </c>
      <c r="AL11" s="14">
        <v>0.23815676619673601</v>
      </c>
      <c r="AM11" s="14"/>
      <c r="AN11" s="14">
        <v>0.158820201198386</v>
      </c>
      <c r="AO11" s="14">
        <v>0.17738350240291001</v>
      </c>
      <c r="AP11" s="14"/>
      <c r="AQ11" s="14">
        <v>0.17217370725676401</v>
      </c>
      <c r="AR11" s="14">
        <v>0.17190550135428601</v>
      </c>
      <c r="AS11" s="14"/>
      <c r="AT11" s="14">
        <v>8.7407937839399999E-2</v>
      </c>
      <c r="AU11" s="14">
        <v>0.22353492405828901</v>
      </c>
      <c r="AV11" s="14">
        <v>0.17476367166249299</v>
      </c>
      <c r="AW11" s="14"/>
      <c r="AX11" s="14">
        <v>0.24138808494632399</v>
      </c>
    </row>
    <row r="12" spans="2:50" x14ac:dyDescent="0.3">
      <c r="B12" s="15" t="s">
        <v>103</v>
      </c>
      <c r="C12" s="14">
        <v>5.2385629791388097E-2</v>
      </c>
      <c r="D12" s="14">
        <v>5.4609330873620798E-2</v>
      </c>
      <c r="E12" s="14">
        <v>5.0060131471656701E-2</v>
      </c>
      <c r="F12" s="14"/>
      <c r="G12" s="14">
        <v>9.8870085276478795E-2</v>
      </c>
      <c r="H12" s="14">
        <v>5.9297776352482699E-2</v>
      </c>
      <c r="I12" s="14">
        <v>5.7832733821714999E-2</v>
      </c>
      <c r="J12" s="14">
        <v>4.5022172504633098E-2</v>
      </c>
      <c r="K12" s="14">
        <v>3.3658741596438002E-2</v>
      </c>
      <c r="L12" s="14">
        <v>3.6091507995855199E-2</v>
      </c>
      <c r="M12" s="14"/>
      <c r="N12" s="14">
        <v>3.21855863458506E-2</v>
      </c>
      <c r="O12" s="14">
        <v>4.5226831690839603E-2</v>
      </c>
      <c r="P12" s="14">
        <v>6.4968499580688802E-2</v>
      </c>
      <c r="Q12" s="14">
        <v>5.7127414021803699E-2</v>
      </c>
      <c r="R12" s="14"/>
      <c r="S12" s="14">
        <v>4.0415376195245899E-2</v>
      </c>
      <c r="T12" s="14">
        <v>7.2614851748171005E-2</v>
      </c>
      <c r="U12" s="14">
        <v>4.4511129433749103E-2</v>
      </c>
      <c r="V12" s="14"/>
      <c r="W12" s="14">
        <v>6.4673870383894105E-2</v>
      </c>
      <c r="X12" s="14">
        <v>4.5356952657324902E-2</v>
      </c>
      <c r="Y12" s="14">
        <v>4.8913682131305897E-2</v>
      </c>
      <c r="Z12" s="14"/>
      <c r="AA12" s="14">
        <v>7.2965373246533294E-2</v>
      </c>
      <c r="AB12" s="14">
        <v>4.5633996713858302E-2</v>
      </c>
      <c r="AC12" s="14">
        <v>3.6096391728941198E-2</v>
      </c>
      <c r="AD12" s="14">
        <v>4.1603383895722601E-2</v>
      </c>
      <c r="AE12" s="14">
        <v>6.60487076373341E-2</v>
      </c>
      <c r="AF12" s="14">
        <v>4.89622663059575E-2</v>
      </c>
      <c r="AG12" s="14">
        <v>5.2178441191360399E-2</v>
      </c>
      <c r="AH12" s="14">
        <v>6.5746547959786697E-2</v>
      </c>
      <c r="AI12" s="14">
        <v>5.4641182240360797E-2</v>
      </c>
      <c r="AJ12" s="14">
        <v>8.6065816805950199E-2</v>
      </c>
      <c r="AK12" s="14">
        <v>0.11099095015844899</v>
      </c>
      <c r="AL12" s="14">
        <v>0</v>
      </c>
      <c r="AM12" s="14"/>
      <c r="AN12" s="14">
        <v>7.7851465924024102E-2</v>
      </c>
      <c r="AO12" s="14">
        <v>4.1864280382627503E-2</v>
      </c>
      <c r="AP12" s="14"/>
      <c r="AQ12" s="14">
        <v>4.8454523775686598E-2</v>
      </c>
      <c r="AR12" s="14">
        <v>5.3303391307733997E-2</v>
      </c>
      <c r="AS12" s="14"/>
      <c r="AT12" s="14">
        <v>5.3261762521188798E-2</v>
      </c>
      <c r="AU12" s="14">
        <v>3.9894646092485803E-2</v>
      </c>
      <c r="AV12" s="14">
        <v>6.5214365664272203E-2</v>
      </c>
      <c r="AW12" s="14"/>
      <c r="AX12" s="14">
        <v>2.5797391593328001E-2</v>
      </c>
    </row>
    <row r="13" spans="2:50" x14ac:dyDescent="0.3">
      <c r="B13" s="15" t="s">
        <v>104</v>
      </c>
      <c r="C13" s="14">
        <v>1.53409418976737E-2</v>
      </c>
      <c r="D13" s="14">
        <v>2.3418828305634999E-2</v>
      </c>
      <c r="E13" s="14">
        <v>7.8020501741298803E-3</v>
      </c>
      <c r="F13" s="14"/>
      <c r="G13" s="14">
        <v>2.3707106436885599E-2</v>
      </c>
      <c r="H13" s="14">
        <v>1.2040051769912401E-2</v>
      </c>
      <c r="I13" s="14">
        <v>2.5195713752086499E-2</v>
      </c>
      <c r="J13" s="14">
        <v>2.0907790663310499E-2</v>
      </c>
      <c r="K13" s="14">
        <v>1.0590212296359701E-2</v>
      </c>
      <c r="L13" s="14">
        <v>5.2653290320575103E-3</v>
      </c>
      <c r="M13" s="14"/>
      <c r="N13" s="14">
        <v>1.5175029098725401E-2</v>
      </c>
      <c r="O13" s="14">
        <v>1.03694044315499E-2</v>
      </c>
      <c r="P13" s="14">
        <v>1.69737227362762E-2</v>
      </c>
      <c r="Q13" s="14">
        <v>1.6946120299250401E-2</v>
      </c>
      <c r="R13" s="14"/>
      <c r="S13" s="14">
        <v>7.8706645658006506E-3</v>
      </c>
      <c r="T13" s="14">
        <v>1.8901838878340401E-2</v>
      </c>
      <c r="U13" s="14">
        <v>2.63634074935131E-2</v>
      </c>
      <c r="V13" s="14"/>
      <c r="W13" s="14">
        <v>2.1057917177919099E-2</v>
      </c>
      <c r="X13" s="14">
        <v>1.09288412567014E-2</v>
      </c>
      <c r="Y13" s="14">
        <v>1.35622006004106E-2</v>
      </c>
      <c r="Z13" s="14"/>
      <c r="AA13" s="14">
        <v>6.8534629831056501E-2</v>
      </c>
      <c r="AB13" s="14">
        <v>3.7408696234500598E-2</v>
      </c>
      <c r="AC13" s="14">
        <v>1.6839495307668199E-2</v>
      </c>
      <c r="AD13" s="14">
        <v>2.2524510727826401E-2</v>
      </c>
      <c r="AE13" s="14">
        <v>9.9183115429458107E-3</v>
      </c>
      <c r="AF13" s="14">
        <v>8.6355507061594491E-3</v>
      </c>
      <c r="AG13" s="14">
        <v>7.3415380891459197E-3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/>
      <c r="AN13" s="14">
        <v>1.33097144684538E-2</v>
      </c>
      <c r="AO13" s="14">
        <v>1.6180154613885701E-2</v>
      </c>
      <c r="AP13" s="14"/>
      <c r="AQ13" s="14">
        <v>2.5958324179522201E-2</v>
      </c>
      <c r="AR13" s="14">
        <v>1.28621929594122E-2</v>
      </c>
      <c r="AS13" s="14"/>
      <c r="AT13" s="14">
        <v>6.93564000140247E-3</v>
      </c>
      <c r="AU13" s="14">
        <v>1.30033687109738E-2</v>
      </c>
      <c r="AV13" s="14">
        <v>2.2313899731050399E-2</v>
      </c>
      <c r="AW13" s="14"/>
      <c r="AX13" s="14">
        <v>1.5710183536420199E-2</v>
      </c>
    </row>
    <row r="14" spans="2:50" x14ac:dyDescent="0.3">
      <c r="B14" s="15" t="s">
        <v>105</v>
      </c>
      <c r="C14" s="14">
        <v>7.8554867681782395E-2</v>
      </c>
      <c r="D14" s="14">
        <v>3.8328123710164003E-2</v>
      </c>
      <c r="E14" s="14">
        <v>0.116634202697475</v>
      </c>
      <c r="F14" s="14"/>
      <c r="G14" s="14">
        <v>0.108867771466859</v>
      </c>
      <c r="H14" s="14">
        <v>8.4857083299533398E-2</v>
      </c>
      <c r="I14" s="14">
        <v>7.4218318390169E-2</v>
      </c>
      <c r="J14" s="14">
        <v>0.108149492164777</v>
      </c>
      <c r="K14" s="14">
        <v>8.7429720502085806E-2</v>
      </c>
      <c r="L14" s="14">
        <v>2.9978549810777699E-2</v>
      </c>
      <c r="M14" s="14"/>
      <c r="N14" s="14">
        <v>7.6485168042476404E-2</v>
      </c>
      <c r="O14" s="14">
        <v>8.0806034601225804E-2</v>
      </c>
      <c r="P14" s="14">
        <v>6.4574171995583102E-2</v>
      </c>
      <c r="Q14" s="14">
        <v>8.7779395085339398E-2</v>
      </c>
      <c r="R14" s="14"/>
      <c r="S14" s="14">
        <v>5.5408915097300601E-2</v>
      </c>
      <c r="T14" s="14">
        <v>4.8146612795687597E-2</v>
      </c>
      <c r="U14" s="14">
        <v>7.6171526995047395E-2</v>
      </c>
      <c r="V14" s="14"/>
      <c r="W14" s="14">
        <v>4.1167966916444601E-2</v>
      </c>
      <c r="X14" s="14">
        <v>4.0311270340301901E-2</v>
      </c>
      <c r="Y14" s="14">
        <v>0.22303273567825699</v>
      </c>
      <c r="Z14" s="14"/>
      <c r="AA14" s="14">
        <v>0.29814021885962799</v>
      </c>
      <c r="AB14" s="14">
        <v>0.18270747935441001</v>
      </c>
      <c r="AC14" s="14">
        <v>0.122754527286132</v>
      </c>
      <c r="AD14" s="14">
        <v>8.7433112145520506E-2</v>
      </c>
      <c r="AE14" s="14">
        <v>5.1731216242229303E-2</v>
      </c>
      <c r="AF14" s="14">
        <v>5.3639708496694E-2</v>
      </c>
      <c r="AG14" s="14">
        <v>1.5701374535965699E-2</v>
      </c>
      <c r="AH14" s="14">
        <v>0</v>
      </c>
      <c r="AI14" s="14">
        <v>3.3272512192539003E-2</v>
      </c>
      <c r="AJ14" s="14">
        <v>0</v>
      </c>
      <c r="AK14" s="14">
        <v>0</v>
      </c>
      <c r="AL14" s="14">
        <v>0</v>
      </c>
      <c r="AM14" s="14"/>
      <c r="AN14" s="14">
        <v>6.4821017478034398E-2</v>
      </c>
      <c r="AO14" s="14">
        <v>8.4229082970399105E-2</v>
      </c>
      <c r="AP14" s="14"/>
      <c r="AQ14" s="14">
        <v>7.62165686218544E-2</v>
      </c>
      <c r="AR14" s="14">
        <v>7.9100770255342706E-2</v>
      </c>
      <c r="AS14" s="14"/>
      <c r="AT14" s="14">
        <v>4.5140002365304299E-2</v>
      </c>
      <c r="AU14" s="14">
        <v>8.0266509480877005E-2</v>
      </c>
      <c r="AV14" s="14">
        <v>3.1278911723736202E-2</v>
      </c>
      <c r="AW14" s="14"/>
      <c r="AX14" s="14">
        <v>3.8936305786005099E-2</v>
      </c>
    </row>
    <row r="15" spans="2:50" x14ac:dyDescent="0.3">
      <c r="B15" s="15" t="s">
        <v>106</v>
      </c>
      <c r="C15" s="21">
        <v>0.68176229503886598</v>
      </c>
      <c r="D15" s="21">
        <v>0.733532637915704</v>
      </c>
      <c r="E15" s="21">
        <v>0.63248173667942298</v>
      </c>
      <c r="F15" s="21"/>
      <c r="G15" s="21">
        <v>0.57084274488136499</v>
      </c>
      <c r="H15" s="21">
        <v>0.68774828503747998</v>
      </c>
      <c r="I15" s="21">
        <v>0.66948966664567799</v>
      </c>
      <c r="J15" s="21">
        <v>0.64041115412417204</v>
      </c>
      <c r="K15" s="21">
        <v>0.69074993885088098</v>
      </c>
      <c r="L15" s="21">
        <v>0.77355347648849604</v>
      </c>
      <c r="M15" s="21"/>
      <c r="N15" s="21">
        <v>0.68817097514859304</v>
      </c>
      <c r="O15" s="21">
        <v>0.71434305754399396</v>
      </c>
      <c r="P15" s="21">
        <v>0.69742728681150601</v>
      </c>
      <c r="Q15" s="21">
        <v>0.65093641972477501</v>
      </c>
      <c r="R15" s="21"/>
      <c r="S15" s="21">
        <v>0.74539041175510601</v>
      </c>
      <c r="T15" s="21">
        <v>0.68772569898455205</v>
      </c>
      <c r="U15" s="21">
        <v>0.647788674488606</v>
      </c>
      <c r="V15" s="21"/>
      <c r="W15" s="21">
        <v>0.69263020200937797</v>
      </c>
      <c r="X15" s="21">
        <v>0.77063293475196903</v>
      </c>
      <c r="Y15" s="21">
        <v>0.47883247540295698</v>
      </c>
      <c r="Z15" s="21"/>
      <c r="AA15" s="21">
        <v>0.35035456452710501</v>
      </c>
      <c r="AB15" s="21">
        <v>0.48237488111256599</v>
      </c>
      <c r="AC15" s="21">
        <v>0.63390214047761595</v>
      </c>
      <c r="AD15" s="21">
        <v>0.65467951934867397</v>
      </c>
      <c r="AE15" s="21">
        <v>0.68634853317298095</v>
      </c>
      <c r="AF15" s="21">
        <v>0.72630981373553805</v>
      </c>
      <c r="AG15" s="21">
        <v>0.810458489760148</v>
      </c>
      <c r="AH15" s="21">
        <v>0.79557022689355905</v>
      </c>
      <c r="AI15" s="21">
        <v>0.86698121732737699</v>
      </c>
      <c r="AJ15" s="21">
        <v>0.85520082630234195</v>
      </c>
      <c r="AK15" s="21">
        <v>0.429858351755944</v>
      </c>
      <c r="AL15" s="21">
        <v>0.76184323380326402</v>
      </c>
      <c r="AM15" s="21"/>
      <c r="AN15" s="21">
        <v>0.68519760093110105</v>
      </c>
      <c r="AO15" s="21">
        <v>0.68034297963017698</v>
      </c>
      <c r="AP15" s="21"/>
      <c r="AQ15" s="21">
        <v>0.67719687616617297</v>
      </c>
      <c r="AR15" s="21">
        <v>0.68282814412322501</v>
      </c>
      <c r="AS15" s="21"/>
      <c r="AT15" s="21">
        <v>0.80725465727270396</v>
      </c>
      <c r="AU15" s="21">
        <v>0.64330055165737399</v>
      </c>
      <c r="AV15" s="21">
        <v>0.70642915121844796</v>
      </c>
      <c r="AW15" s="21"/>
      <c r="AX15" s="21">
        <v>0.67816803413792304</v>
      </c>
    </row>
    <row r="16" spans="2:50" x14ac:dyDescent="0.3">
      <c r="B16" s="15" t="s">
        <v>107</v>
      </c>
      <c r="C16" s="21">
        <v>6.7726571689061696E-2</v>
      </c>
      <c r="D16" s="21">
        <v>7.8028159179255804E-2</v>
      </c>
      <c r="E16" s="21">
        <v>5.7862181645786603E-2</v>
      </c>
      <c r="F16" s="21"/>
      <c r="G16" s="21">
        <v>0.12257719171336399</v>
      </c>
      <c r="H16" s="21">
        <v>7.1337828122395003E-2</v>
      </c>
      <c r="I16" s="21">
        <v>8.3028447573801498E-2</v>
      </c>
      <c r="J16" s="21">
        <v>6.5929963167943598E-2</v>
      </c>
      <c r="K16" s="21">
        <v>4.4248953892797802E-2</v>
      </c>
      <c r="L16" s="21">
        <v>4.13568370279127E-2</v>
      </c>
      <c r="M16" s="21"/>
      <c r="N16" s="21">
        <v>4.7360615444576003E-2</v>
      </c>
      <c r="O16" s="21">
        <v>5.5596236122389502E-2</v>
      </c>
      <c r="P16" s="21">
        <v>8.1942222316965005E-2</v>
      </c>
      <c r="Q16" s="21">
        <v>7.4073534321053999E-2</v>
      </c>
      <c r="R16" s="21"/>
      <c r="S16" s="21">
        <v>4.8286040761046603E-2</v>
      </c>
      <c r="T16" s="21">
        <v>9.1516690626511493E-2</v>
      </c>
      <c r="U16" s="21">
        <v>7.0874536927262297E-2</v>
      </c>
      <c r="V16" s="21"/>
      <c r="W16" s="21">
        <v>8.57317875618131E-2</v>
      </c>
      <c r="X16" s="21">
        <v>5.62857939140263E-2</v>
      </c>
      <c r="Y16" s="21">
        <v>6.2475882731716503E-2</v>
      </c>
      <c r="Z16" s="21"/>
      <c r="AA16" s="21">
        <v>0.14150000307759</v>
      </c>
      <c r="AB16" s="21">
        <v>8.3042692948358907E-2</v>
      </c>
      <c r="AC16" s="21">
        <v>5.2935887036609501E-2</v>
      </c>
      <c r="AD16" s="21">
        <v>6.4127894623549106E-2</v>
      </c>
      <c r="AE16" s="21">
        <v>7.5967019180279996E-2</v>
      </c>
      <c r="AF16" s="21">
        <v>5.7597817012116997E-2</v>
      </c>
      <c r="AG16" s="21">
        <v>5.9519979280506299E-2</v>
      </c>
      <c r="AH16" s="21">
        <v>6.5746547959786697E-2</v>
      </c>
      <c r="AI16" s="21">
        <v>5.4641182240360797E-2</v>
      </c>
      <c r="AJ16" s="21">
        <v>8.6065816805950199E-2</v>
      </c>
      <c r="AK16" s="21">
        <v>0.11099095015844899</v>
      </c>
      <c r="AL16" s="21">
        <v>0</v>
      </c>
      <c r="AM16" s="21"/>
      <c r="AN16" s="21">
        <v>9.1161180392478003E-2</v>
      </c>
      <c r="AO16" s="21">
        <v>5.8044434996513197E-2</v>
      </c>
      <c r="AP16" s="21"/>
      <c r="AQ16" s="21">
        <v>7.4412847955208805E-2</v>
      </c>
      <c r="AR16" s="21">
        <v>6.6165584267146096E-2</v>
      </c>
      <c r="AS16" s="21"/>
      <c r="AT16" s="21">
        <v>6.0197402522591301E-2</v>
      </c>
      <c r="AU16" s="21">
        <v>5.2898014803459598E-2</v>
      </c>
      <c r="AV16" s="21">
        <v>8.7528265395322602E-2</v>
      </c>
      <c r="AW16" s="21"/>
      <c r="AX16" s="21">
        <v>4.1507575129748203E-2</v>
      </c>
    </row>
    <row r="17" spans="2:50" x14ac:dyDescent="0.3">
      <c r="B17" s="15" t="s">
        <v>108</v>
      </c>
      <c r="C17" s="22">
        <v>0.61403572334980405</v>
      </c>
      <c r="D17" s="22">
        <v>0.65550447873644802</v>
      </c>
      <c r="E17" s="22">
        <v>0.57461955503363604</v>
      </c>
      <c r="F17" s="22"/>
      <c r="G17" s="22">
        <v>0.44826555316799999</v>
      </c>
      <c r="H17" s="22">
        <v>0.616410456915085</v>
      </c>
      <c r="I17" s="22">
        <v>0.58646121907187698</v>
      </c>
      <c r="J17" s="22">
        <v>0.57448119095622796</v>
      </c>
      <c r="K17" s="22">
        <v>0.64650098495808295</v>
      </c>
      <c r="L17" s="22">
        <v>0.732196639460583</v>
      </c>
      <c r="M17" s="22"/>
      <c r="N17" s="22">
        <v>0.64081035970401701</v>
      </c>
      <c r="O17" s="22">
        <v>0.65874682142160401</v>
      </c>
      <c r="P17" s="22">
        <v>0.61548506449454099</v>
      </c>
      <c r="Q17" s="22">
        <v>0.57686288540372099</v>
      </c>
      <c r="R17" s="22"/>
      <c r="S17" s="22">
        <v>0.69710437099405997</v>
      </c>
      <c r="T17" s="22">
        <v>0.59620900835804003</v>
      </c>
      <c r="U17" s="22">
        <v>0.57691413756134302</v>
      </c>
      <c r="V17" s="22"/>
      <c r="W17" s="22">
        <v>0.60689841444756498</v>
      </c>
      <c r="X17" s="22">
        <v>0.71434714083794304</v>
      </c>
      <c r="Y17" s="22">
        <v>0.41635659267124098</v>
      </c>
      <c r="Z17" s="22"/>
      <c r="AA17" s="22">
        <v>0.208854561449515</v>
      </c>
      <c r="AB17" s="22">
        <v>0.39933218816420701</v>
      </c>
      <c r="AC17" s="22">
        <v>0.58096625344100605</v>
      </c>
      <c r="AD17" s="22">
        <v>0.59055162472512501</v>
      </c>
      <c r="AE17" s="22">
        <v>0.61038151399270102</v>
      </c>
      <c r="AF17" s="22">
        <v>0.66871199672342096</v>
      </c>
      <c r="AG17" s="22">
        <v>0.750938510479642</v>
      </c>
      <c r="AH17" s="22">
        <v>0.72982367893377298</v>
      </c>
      <c r="AI17" s="22">
        <v>0.81234003508701602</v>
      </c>
      <c r="AJ17" s="22">
        <v>0.76913500949639202</v>
      </c>
      <c r="AK17" s="22">
        <v>0.31886740159749399</v>
      </c>
      <c r="AL17" s="22">
        <v>0.76184323380326402</v>
      </c>
      <c r="AM17" s="22"/>
      <c r="AN17" s="22">
        <v>0.59403642053862304</v>
      </c>
      <c r="AO17" s="22">
        <v>0.62229854463366396</v>
      </c>
      <c r="AP17" s="22"/>
      <c r="AQ17" s="22">
        <v>0.602784028210964</v>
      </c>
      <c r="AR17" s="22">
        <v>0.61666255985607898</v>
      </c>
      <c r="AS17" s="22"/>
      <c r="AT17" s="22">
        <v>0.74705725475011298</v>
      </c>
      <c r="AU17" s="22">
        <v>0.59040253685391497</v>
      </c>
      <c r="AV17" s="22">
        <v>0.61890088582312497</v>
      </c>
      <c r="AW17" s="22"/>
      <c r="AX17" s="22">
        <v>0.63666045900817503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0.34037067887738998</v>
      </c>
      <c r="D9" s="14">
        <v>0.40189660673232402</v>
      </c>
      <c r="E9" s="14">
        <v>0.28267539106919298</v>
      </c>
      <c r="F9" s="14"/>
      <c r="G9" s="14">
        <v>0.26410736844690402</v>
      </c>
      <c r="H9" s="14">
        <v>0.347622673974539</v>
      </c>
      <c r="I9" s="14">
        <v>0.29954102529306298</v>
      </c>
      <c r="J9" s="14">
        <v>0.33949513599484699</v>
      </c>
      <c r="K9" s="14">
        <v>0.377227066395667</v>
      </c>
      <c r="L9" s="14">
        <v>0.38100450093946098</v>
      </c>
      <c r="M9" s="14"/>
      <c r="N9" s="14">
        <v>0.36350941372117801</v>
      </c>
      <c r="O9" s="14">
        <v>0.31568097981332599</v>
      </c>
      <c r="P9" s="14">
        <v>0.35798139761228998</v>
      </c>
      <c r="Q9" s="14">
        <v>0.33070443011304002</v>
      </c>
      <c r="R9" s="14"/>
      <c r="S9" s="14">
        <v>0.38977485455038302</v>
      </c>
      <c r="T9" s="14">
        <v>0.32362436112182003</v>
      </c>
      <c r="U9" s="14">
        <v>0.32636380267758602</v>
      </c>
      <c r="V9" s="14"/>
      <c r="W9" s="14">
        <v>0.33509609349421299</v>
      </c>
      <c r="X9" s="14">
        <v>0.40939004437645699</v>
      </c>
      <c r="Y9" s="14">
        <v>0.208733342980466</v>
      </c>
      <c r="Z9" s="14"/>
      <c r="AA9" s="14">
        <v>0.19514436532496601</v>
      </c>
      <c r="AB9" s="14">
        <v>0.212826429464056</v>
      </c>
      <c r="AC9" s="14">
        <v>0.266842730655862</v>
      </c>
      <c r="AD9" s="14">
        <v>0.30194459527796802</v>
      </c>
      <c r="AE9" s="14">
        <v>0.33570638896051902</v>
      </c>
      <c r="AF9" s="14">
        <v>0.39108529019455301</v>
      </c>
      <c r="AG9" s="14">
        <v>0.40940161956049897</v>
      </c>
      <c r="AH9" s="14">
        <v>0.45678821078957299</v>
      </c>
      <c r="AI9" s="14">
        <v>0.54172412475835496</v>
      </c>
      <c r="AJ9" s="14">
        <v>0.55382621772829399</v>
      </c>
      <c r="AK9" s="14">
        <v>0.25062052707132498</v>
      </c>
      <c r="AL9" s="14">
        <v>0.24478555400660701</v>
      </c>
      <c r="AM9" s="14"/>
      <c r="AN9" s="14">
        <v>0.35503587003739701</v>
      </c>
      <c r="AO9" s="14">
        <v>0.33431167498146203</v>
      </c>
      <c r="AP9" s="14"/>
      <c r="AQ9" s="14">
        <v>0.28639108426370802</v>
      </c>
      <c r="AR9" s="14">
        <v>0.35297283063990098</v>
      </c>
      <c r="AS9" s="14"/>
      <c r="AT9" s="14">
        <v>0.49220695344572002</v>
      </c>
      <c r="AU9" s="14">
        <v>0.27235752356783199</v>
      </c>
      <c r="AV9" s="14">
        <v>0.354865606447682</v>
      </c>
      <c r="AW9" s="14"/>
      <c r="AX9" s="14">
        <v>0.273464109749884</v>
      </c>
    </row>
    <row r="10" spans="2:50" x14ac:dyDescent="0.3">
      <c r="B10" s="15" t="s">
        <v>101</v>
      </c>
      <c r="C10" s="14">
        <v>0.41958707345484902</v>
      </c>
      <c r="D10" s="14">
        <v>0.40981881844555101</v>
      </c>
      <c r="E10" s="14">
        <v>0.42825589026107302</v>
      </c>
      <c r="F10" s="14"/>
      <c r="G10" s="14">
        <v>0.41118251753373303</v>
      </c>
      <c r="H10" s="14">
        <v>0.40028224430468301</v>
      </c>
      <c r="I10" s="14">
        <v>0.43756665160382502</v>
      </c>
      <c r="J10" s="14">
        <v>0.36346597088093602</v>
      </c>
      <c r="K10" s="14">
        <v>0.40152944782107802</v>
      </c>
      <c r="L10" s="14">
        <v>0.48342624374114201</v>
      </c>
      <c r="M10" s="14"/>
      <c r="N10" s="14">
        <v>0.44444947475513102</v>
      </c>
      <c r="O10" s="14">
        <v>0.45455087685245499</v>
      </c>
      <c r="P10" s="14">
        <v>0.40358053599289101</v>
      </c>
      <c r="Q10" s="14">
        <v>0.40026253341336798</v>
      </c>
      <c r="R10" s="14"/>
      <c r="S10" s="14">
        <v>0.42856539458817899</v>
      </c>
      <c r="T10" s="14">
        <v>0.45421002549219602</v>
      </c>
      <c r="U10" s="14">
        <v>0.39726346381280903</v>
      </c>
      <c r="V10" s="14"/>
      <c r="W10" s="14">
        <v>0.449167903848113</v>
      </c>
      <c r="X10" s="14">
        <v>0.437762545728685</v>
      </c>
      <c r="Y10" s="14">
        <v>0.32870715918785398</v>
      </c>
      <c r="Z10" s="14"/>
      <c r="AA10" s="14">
        <v>0.16517731393895899</v>
      </c>
      <c r="AB10" s="14">
        <v>0.31473510977135499</v>
      </c>
      <c r="AC10" s="14">
        <v>0.419921313323183</v>
      </c>
      <c r="AD10" s="14">
        <v>0.435122892814781</v>
      </c>
      <c r="AE10" s="14">
        <v>0.45387486060335702</v>
      </c>
      <c r="AF10" s="14">
        <v>0.41337862294514</v>
      </c>
      <c r="AG10" s="14">
        <v>0.48608727327363799</v>
      </c>
      <c r="AH10" s="14">
        <v>0.42514140230540598</v>
      </c>
      <c r="AI10" s="14">
        <v>0.396387419794481</v>
      </c>
      <c r="AJ10" s="14">
        <v>0.42778346020552199</v>
      </c>
      <c r="AK10" s="14">
        <v>0.291939884564479</v>
      </c>
      <c r="AL10" s="14">
        <v>0.61246187094337501</v>
      </c>
      <c r="AM10" s="14"/>
      <c r="AN10" s="14">
        <v>0.41571938974442102</v>
      </c>
      <c r="AO10" s="14">
        <v>0.421185028122743</v>
      </c>
      <c r="AP10" s="14"/>
      <c r="AQ10" s="14">
        <v>0.47441271500155102</v>
      </c>
      <c r="AR10" s="14">
        <v>0.40678740239037903</v>
      </c>
      <c r="AS10" s="14"/>
      <c r="AT10" s="14">
        <v>0.37724461745954901</v>
      </c>
      <c r="AU10" s="14">
        <v>0.43874316805620001</v>
      </c>
      <c r="AV10" s="14">
        <v>0.45036768689957202</v>
      </c>
      <c r="AW10" s="14"/>
      <c r="AX10" s="14">
        <v>0.47306664420676497</v>
      </c>
    </row>
    <row r="11" spans="2:50" x14ac:dyDescent="0.3">
      <c r="B11" s="15" t="s">
        <v>102</v>
      </c>
      <c r="C11" s="14">
        <v>0.13942714569185199</v>
      </c>
      <c r="D11" s="14">
        <v>0.125535158497249</v>
      </c>
      <c r="E11" s="14">
        <v>0.153709449635445</v>
      </c>
      <c r="F11" s="14"/>
      <c r="G11" s="14">
        <v>0.18360487065091799</v>
      </c>
      <c r="H11" s="14">
        <v>0.14810046188326301</v>
      </c>
      <c r="I11" s="14">
        <v>0.151607709239063</v>
      </c>
      <c r="J11" s="14">
        <v>0.17371730726075801</v>
      </c>
      <c r="K11" s="14">
        <v>0.12267247787770399</v>
      </c>
      <c r="L11" s="14">
        <v>8.4687406117057495E-2</v>
      </c>
      <c r="M11" s="14"/>
      <c r="N11" s="14">
        <v>9.9445174062038899E-2</v>
      </c>
      <c r="O11" s="14">
        <v>0.125877165775962</v>
      </c>
      <c r="P11" s="14">
        <v>0.158523596091103</v>
      </c>
      <c r="Q11" s="14">
        <v>0.15240987913111001</v>
      </c>
      <c r="R11" s="14"/>
      <c r="S11" s="14">
        <v>0.107649296807105</v>
      </c>
      <c r="T11" s="14">
        <v>0.14422632917125799</v>
      </c>
      <c r="U11" s="14">
        <v>0.17798742436277401</v>
      </c>
      <c r="V11" s="14"/>
      <c r="W11" s="14">
        <v>0.14102179726115899</v>
      </c>
      <c r="X11" s="14">
        <v>9.7468574837949407E-2</v>
      </c>
      <c r="Y11" s="14">
        <v>0.230153253634859</v>
      </c>
      <c r="Z11" s="14"/>
      <c r="AA11" s="14">
        <v>0.245698077543168</v>
      </c>
      <c r="AB11" s="14">
        <v>0.241718505044201</v>
      </c>
      <c r="AC11" s="14">
        <v>0.18825349176095099</v>
      </c>
      <c r="AD11" s="14">
        <v>0.15036501098100699</v>
      </c>
      <c r="AE11" s="14">
        <v>0.14377912894586101</v>
      </c>
      <c r="AF11" s="14">
        <v>0.111864597606313</v>
      </c>
      <c r="AG11" s="14">
        <v>7.7395635890279701E-2</v>
      </c>
      <c r="AH11" s="14">
        <v>0.111379666435221</v>
      </c>
      <c r="AI11" s="14">
        <v>3.0707258697971199E-2</v>
      </c>
      <c r="AJ11" s="14">
        <v>0</v>
      </c>
      <c r="AK11" s="14">
        <v>0.45743958836419502</v>
      </c>
      <c r="AL11" s="14">
        <v>0</v>
      </c>
      <c r="AM11" s="14"/>
      <c r="AN11" s="14">
        <v>0.14396235854071299</v>
      </c>
      <c r="AO11" s="14">
        <v>0.13755339771132499</v>
      </c>
      <c r="AP11" s="14"/>
      <c r="AQ11" s="14">
        <v>0.13688855627112001</v>
      </c>
      <c r="AR11" s="14">
        <v>0.140019808333573</v>
      </c>
      <c r="AS11" s="14"/>
      <c r="AT11" s="14">
        <v>8.6806962632633294E-2</v>
      </c>
      <c r="AU11" s="14">
        <v>0.18202069521072001</v>
      </c>
      <c r="AV11" s="14">
        <v>0.13024547798973601</v>
      </c>
      <c r="AW11" s="14"/>
      <c r="AX11" s="14">
        <v>0.15835025030856201</v>
      </c>
    </row>
    <row r="12" spans="2:50" x14ac:dyDescent="0.3">
      <c r="B12" s="15" t="s">
        <v>103</v>
      </c>
      <c r="C12" s="14">
        <v>1.7611260568688201E-2</v>
      </c>
      <c r="D12" s="14">
        <v>1.7663150576237598E-2</v>
      </c>
      <c r="E12" s="14">
        <v>1.643067732158E-2</v>
      </c>
      <c r="F12" s="14"/>
      <c r="G12" s="14">
        <v>2.33423670566308E-2</v>
      </c>
      <c r="H12" s="14">
        <v>2.5292191316065599E-2</v>
      </c>
      <c r="I12" s="14">
        <v>2.5545164395201901E-2</v>
      </c>
      <c r="J12" s="14">
        <v>5.0797622148147101E-3</v>
      </c>
      <c r="K12" s="14">
        <v>1.6623032210511399E-2</v>
      </c>
      <c r="L12" s="14">
        <v>1.1966000542429399E-2</v>
      </c>
      <c r="M12" s="14"/>
      <c r="N12" s="14">
        <v>5.1060796849690801E-3</v>
      </c>
      <c r="O12" s="14">
        <v>1.9913783490670099E-2</v>
      </c>
      <c r="P12" s="14">
        <v>1.2932696268163501E-2</v>
      </c>
      <c r="Q12" s="14">
        <v>2.5408052883541601E-2</v>
      </c>
      <c r="R12" s="14"/>
      <c r="S12" s="14">
        <v>1.5892270752996599E-2</v>
      </c>
      <c r="T12" s="14">
        <v>2.07164939743615E-2</v>
      </c>
      <c r="U12" s="14">
        <v>1.8006850831589701E-2</v>
      </c>
      <c r="V12" s="14"/>
      <c r="W12" s="14">
        <v>2.5270584702620301E-2</v>
      </c>
      <c r="X12" s="14">
        <v>1.4929149365198E-2</v>
      </c>
      <c r="Y12" s="14">
        <v>1.08694056489421E-2</v>
      </c>
      <c r="Z12" s="14"/>
      <c r="AA12" s="14">
        <v>2.5665364437612401E-2</v>
      </c>
      <c r="AB12" s="14">
        <v>3.0454689332935599E-2</v>
      </c>
      <c r="AC12" s="14">
        <v>4.9156317300485504E-3</v>
      </c>
      <c r="AD12" s="14">
        <v>1.7981709472189199E-2</v>
      </c>
      <c r="AE12" s="14">
        <v>2.1081477925341E-2</v>
      </c>
      <c r="AF12" s="14">
        <v>2.55792955483026E-2</v>
      </c>
      <c r="AG12" s="14">
        <v>1.2535157304417699E-2</v>
      </c>
      <c r="AH12" s="14">
        <v>6.6907204698003304E-3</v>
      </c>
      <c r="AI12" s="14">
        <v>0</v>
      </c>
      <c r="AJ12" s="14">
        <v>1.8390322066184302E-2</v>
      </c>
      <c r="AK12" s="14">
        <v>0</v>
      </c>
      <c r="AL12" s="14">
        <v>0.14275257505001801</v>
      </c>
      <c r="AM12" s="14"/>
      <c r="AN12" s="14">
        <v>1.8621407338542902E-2</v>
      </c>
      <c r="AO12" s="14">
        <v>1.7193912908693199E-2</v>
      </c>
      <c r="AP12" s="14"/>
      <c r="AQ12" s="14">
        <v>3.08208145623214E-2</v>
      </c>
      <c r="AR12" s="14">
        <v>1.45273395919891E-2</v>
      </c>
      <c r="AS12" s="14"/>
      <c r="AT12" s="14">
        <v>9.6105923167350994E-3</v>
      </c>
      <c r="AU12" s="14">
        <v>1.6856024272017101E-2</v>
      </c>
      <c r="AV12" s="14">
        <v>2.2517144753499301E-2</v>
      </c>
      <c r="AW12" s="14"/>
      <c r="AX12" s="14">
        <v>1.77713718545549E-2</v>
      </c>
    </row>
    <row r="13" spans="2:50" x14ac:dyDescent="0.3">
      <c r="B13" s="15" t="s">
        <v>104</v>
      </c>
      <c r="C13" s="14">
        <v>1.4832015495596901E-2</v>
      </c>
      <c r="D13" s="14">
        <v>1.6575316122608E-2</v>
      </c>
      <c r="E13" s="14">
        <v>1.2602288434006801E-2</v>
      </c>
      <c r="F13" s="14"/>
      <c r="G13" s="14">
        <v>4.1548503802371503E-2</v>
      </c>
      <c r="H13" s="14">
        <v>4.6032915393823997E-3</v>
      </c>
      <c r="I13" s="14">
        <v>2.1173169663428599E-2</v>
      </c>
      <c r="J13" s="14">
        <v>1.50268722947778E-2</v>
      </c>
      <c r="K13" s="14">
        <v>1.02405698994446E-2</v>
      </c>
      <c r="L13" s="14">
        <v>6.8394831396358796E-3</v>
      </c>
      <c r="M13" s="14"/>
      <c r="N13" s="14">
        <v>9.33817264981859E-3</v>
      </c>
      <c r="O13" s="14">
        <v>1.4180208173569801E-2</v>
      </c>
      <c r="P13" s="14">
        <v>2.0236095068721399E-2</v>
      </c>
      <c r="Q13" s="14">
        <v>1.4097081633107999E-2</v>
      </c>
      <c r="R13" s="14"/>
      <c r="S13" s="14">
        <v>9.3369146823970208E-3</v>
      </c>
      <c r="T13" s="14">
        <v>1.7509174019448799E-2</v>
      </c>
      <c r="U13" s="14">
        <v>2.2021001440462599E-2</v>
      </c>
      <c r="V13" s="14"/>
      <c r="W13" s="14">
        <v>1.41859798522911E-2</v>
      </c>
      <c r="X13" s="14">
        <v>1.2744022828931299E-2</v>
      </c>
      <c r="Y13" s="14">
        <v>1.07991410947057E-2</v>
      </c>
      <c r="Z13" s="14"/>
      <c r="AA13" s="14">
        <v>4.2060559321068301E-2</v>
      </c>
      <c r="AB13" s="14">
        <v>3.5385338495533297E-2</v>
      </c>
      <c r="AC13" s="14">
        <v>8.4649391695702202E-3</v>
      </c>
      <c r="AD13" s="14">
        <v>2.6198617776165799E-2</v>
      </c>
      <c r="AE13" s="14">
        <v>3.2031151775831798E-3</v>
      </c>
      <c r="AF13" s="14">
        <v>1.10741548302469E-2</v>
      </c>
      <c r="AG13" s="14">
        <v>8.8618951789021603E-3</v>
      </c>
      <c r="AH13" s="14">
        <v>0</v>
      </c>
      <c r="AI13" s="14">
        <v>3.11811967491923E-2</v>
      </c>
      <c r="AJ13" s="14">
        <v>0</v>
      </c>
      <c r="AK13" s="14">
        <v>0</v>
      </c>
      <c r="AL13" s="14">
        <v>0</v>
      </c>
      <c r="AM13" s="14"/>
      <c r="AN13" s="14">
        <v>1.3507015522394999E-2</v>
      </c>
      <c r="AO13" s="14">
        <v>1.5379446477719201E-2</v>
      </c>
      <c r="AP13" s="14"/>
      <c r="AQ13" s="14">
        <v>1.46129753013611E-2</v>
      </c>
      <c r="AR13" s="14">
        <v>1.48831529261316E-2</v>
      </c>
      <c r="AS13" s="14"/>
      <c r="AT13" s="14">
        <v>9.5054899985356003E-3</v>
      </c>
      <c r="AU13" s="14">
        <v>1.3997820267846199E-2</v>
      </c>
      <c r="AV13" s="14">
        <v>1.9868083188642801E-2</v>
      </c>
      <c r="AW13" s="14"/>
      <c r="AX13" s="14">
        <v>1.06837109203342E-2</v>
      </c>
    </row>
    <row r="14" spans="2:50" x14ac:dyDescent="0.3">
      <c r="B14" s="15" t="s">
        <v>105</v>
      </c>
      <c r="C14" s="14">
        <v>6.8171825911623699E-2</v>
      </c>
      <c r="D14" s="14">
        <v>2.8510949626030499E-2</v>
      </c>
      <c r="E14" s="14">
        <v>0.106326303278702</v>
      </c>
      <c r="F14" s="14"/>
      <c r="G14" s="14">
        <v>7.6214372509442102E-2</v>
      </c>
      <c r="H14" s="14">
        <v>7.4099136982066799E-2</v>
      </c>
      <c r="I14" s="14">
        <v>6.4566279805419097E-2</v>
      </c>
      <c r="J14" s="14">
        <v>0.103214951353867</v>
      </c>
      <c r="K14" s="14">
        <v>7.1707405795594495E-2</v>
      </c>
      <c r="L14" s="14">
        <v>3.2076365520274402E-2</v>
      </c>
      <c r="M14" s="14"/>
      <c r="N14" s="14">
        <v>7.8151685126864795E-2</v>
      </c>
      <c r="O14" s="14">
        <v>6.9796985894017297E-2</v>
      </c>
      <c r="P14" s="14">
        <v>4.6745678966830802E-2</v>
      </c>
      <c r="Q14" s="14">
        <v>7.7118022825833493E-2</v>
      </c>
      <c r="R14" s="14"/>
      <c r="S14" s="14">
        <v>4.8781268618938403E-2</v>
      </c>
      <c r="T14" s="14">
        <v>3.9713616220915599E-2</v>
      </c>
      <c r="U14" s="14">
        <v>5.8357456874777801E-2</v>
      </c>
      <c r="V14" s="14"/>
      <c r="W14" s="14">
        <v>3.5257640841603197E-2</v>
      </c>
      <c r="X14" s="14">
        <v>2.7705662862778799E-2</v>
      </c>
      <c r="Y14" s="14">
        <v>0.210737697453173</v>
      </c>
      <c r="Z14" s="14"/>
      <c r="AA14" s="14">
        <v>0.326254319434227</v>
      </c>
      <c r="AB14" s="14">
        <v>0.16487992789191999</v>
      </c>
      <c r="AC14" s="14">
        <v>0.11160189336038499</v>
      </c>
      <c r="AD14" s="14">
        <v>6.8387173677889296E-2</v>
      </c>
      <c r="AE14" s="14">
        <v>4.2355028387338498E-2</v>
      </c>
      <c r="AF14" s="14">
        <v>4.7018038875444298E-2</v>
      </c>
      <c r="AG14" s="14">
        <v>5.71841879226327E-3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/>
      <c r="AN14" s="14">
        <v>5.31539588165299E-2</v>
      </c>
      <c r="AO14" s="14">
        <v>7.4376539798057306E-2</v>
      </c>
      <c r="AP14" s="14"/>
      <c r="AQ14" s="14">
        <v>5.6873854599937497E-2</v>
      </c>
      <c r="AR14" s="14">
        <v>7.0809466118026396E-2</v>
      </c>
      <c r="AS14" s="14"/>
      <c r="AT14" s="14">
        <v>2.46253841468273E-2</v>
      </c>
      <c r="AU14" s="14">
        <v>7.6024768625384806E-2</v>
      </c>
      <c r="AV14" s="14">
        <v>2.2136000720867299E-2</v>
      </c>
      <c r="AW14" s="14"/>
      <c r="AX14" s="14">
        <v>6.6663912959899999E-2</v>
      </c>
    </row>
    <row r="15" spans="2:50" x14ac:dyDescent="0.3">
      <c r="B15" s="15" t="s">
        <v>106</v>
      </c>
      <c r="C15" s="21">
        <v>0.75995775233223894</v>
      </c>
      <c r="D15" s="21">
        <v>0.81171542517787498</v>
      </c>
      <c r="E15" s="21">
        <v>0.71093128133026695</v>
      </c>
      <c r="F15" s="21"/>
      <c r="G15" s="21">
        <v>0.67528988598063699</v>
      </c>
      <c r="H15" s="21">
        <v>0.74790491827922201</v>
      </c>
      <c r="I15" s="21">
        <v>0.73710767689688705</v>
      </c>
      <c r="J15" s="21">
        <v>0.70296110687578195</v>
      </c>
      <c r="K15" s="21">
        <v>0.77875651421674497</v>
      </c>
      <c r="L15" s="21">
        <v>0.86443074468060299</v>
      </c>
      <c r="M15" s="21"/>
      <c r="N15" s="21">
        <v>0.80795888847630903</v>
      </c>
      <c r="O15" s="21">
        <v>0.77023185666578098</v>
      </c>
      <c r="P15" s="21">
        <v>0.76156193360518099</v>
      </c>
      <c r="Q15" s="21">
        <v>0.730966963526407</v>
      </c>
      <c r="R15" s="21"/>
      <c r="S15" s="21">
        <v>0.81834024913856296</v>
      </c>
      <c r="T15" s="21">
        <v>0.77783438661401605</v>
      </c>
      <c r="U15" s="21">
        <v>0.72362726649039599</v>
      </c>
      <c r="V15" s="21"/>
      <c r="W15" s="21">
        <v>0.78426399734232599</v>
      </c>
      <c r="X15" s="21">
        <v>0.84715259010514299</v>
      </c>
      <c r="Y15" s="21">
        <v>0.53744050216831996</v>
      </c>
      <c r="Z15" s="21"/>
      <c r="AA15" s="21">
        <v>0.360321679263925</v>
      </c>
      <c r="AB15" s="21">
        <v>0.52756153923541105</v>
      </c>
      <c r="AC15" s="21">
        <v>0.686764043979045</v>
      </c>
      <c r="AD15" s="21">
        <v>0.73706748809274902</v>
      </c>
      <c r="AE15" s="21">
        <v>0.78958124956387599</v>
      </c>
      <c r="AF15" s="21">
        <v>0.80446391313969301</v>
      </c>
      <c r="AG15" s="21">
        <v>0.89548889283413702</v>
      </c>
      <c r="AH15" s="21">
        <v>0.88192961309497797</v>
      </c>
      <c r="AI15" s="21">
        <v>0.93811154455283696</v>
      </c>
      <c r="AJ15" s="21">
        <v>0.98160967793381604</v>
      </c>
      <c r="AK15" s="21">
        <v>0.54256041163580504</v>
      </c>
      <c r="AL15" s="21">
        <v>0.85724742494998196</v>
      </c>
      <c r="AM15" s="21"/>
      <c r="AN15" s="21">
        <v>0.77075525978181902</v>
      </c>
      <c r="AO15" s="21">
        <v>0.75549670310420602</v>
      </c>
      <c r="AP15" s="21"/>
      <c r="AQ15" s="21">
        <v>0.76080379926525998</v>
      </c>
      <c r="AR15" s="21">
        <v>0.75976023303027995</v>
      </c>
      <c r="AS15" s="21"/>
      <c r="AT15" s="21">
        <v>0.86945157090526903</v>
      </c>
      <c r="AU15" s="21">
        <v>0.711100691624032</v>
      </c>
      <c r="AV15" s="21">
        <v>0.80523329334725502</v>
      </c>
      <c r="AW15" s="21"/>
      <c r="AX15" s="21">
        <v>0.74653075395664903</v>
      </c>
    </row>
    <row r="16" spans="2:50" x14ac:dyDescent="0.3">
      <c r="B16" s="15" t="s">
        <v>107</v>
      </c>
      <c r="C16" s="21">
        <v>3.2443276064285001E-2</v>
      </c>
      <c r="D16" s="21">
        <v>3.4238466698845602E-2</v>
      </c>
      <c r="E16" s="21">
        <v>2.9032965755586799E-2</v>
      </c>
      <c r="F16" s="21"/>
      <c r="G16" s="21">
        <v>6.4890870859002303E-2</v>
      </c>
      <c r="H16" s="21">
        <v>2.9895482855448002E-2</v>
      </c>
      <c r="I16" s="21">
        <v>4.6718334058630497E-2</v>
      </c>
      <c r="J16" s="21">
        <v>2.0106634509592498E-2</v>
      </c>
      <c r="K16" s="21">
        <v>2.6863602109955999E-2</v>
      </c>
      <c r="L16" s="21">
        <v>1.8805483682065301E-2</v>
      </c>
      <c r="M16" s="21"/>
      <c r="N16" s="21">
        <v>1.44442523347877E-2</v>
      </c>
      <c r="O16" s="21">
        <v>3.4093991664239799E-2</v>
      </c>
      <c r="P16" s="21">
        <v>3.3168791336884898E-2</v>
      </c>
      <c r="Q16" s="21">
        <v>3.9505134516649498E-2</v>
      </c>
      <c r="R16" s="21"/>
      <c r="S16" s="21">
        <v>2.5229185435393601E-2</v>
      </c>
      <c r="T16" s="21">
        <v>3.8225667993810303E-2</v>
      </c>
      <c r="U16" s="21">
        <v>4.00278522720523E-2</v>
      </c>
      <c r="V16" s="21"/>
      <c r="W16" s="21">
        <v>3.9456564554911401E-2</v>
      </c>
      <c r="X16" s="21">
        <v>2.7673172194129299E-2</v>
      </c>
      <c r="Y16" s="21">
        <v>2.16685467436478E-2</v>
      </c>
      <c r="Z16" s="21"/>
      <c r="AA16" s="21">
        <v>6.7725923758680695E-2</v>
      </c>
      <c r="AB16" s="21">
        <v>6.58400278284689E-2</v>
      </c>
      <c r="AC16" s="21">
        <v>1.3380570899618799E-2</v>
      </c>
      <c r="AD16" s="21">
        <v>4.4180327248355002E-2</v>
      </c>
      <c r="AE16" s="21">
        <v>2.4284593102924201E-2</v>
      </c>
      <c r="AF16" s="21">
        <v>3.6653450378549599E-2</v>
      </c>
      <c r="AG16" s="21">
        <v>2.1397052483319801E-2</v>
      </c>
      <c r="AH16" s="21">
        <v>6.6907204698003304E-3</v>
      </c>
      <c r="AI16" s="21">
        <v>3.11811967491923E-2</v>
      </c>
      <c r="AJ16" s="21">
        <v>1.8390322066184302E-2</v>
      </c>
      <c r="AK16" s="21">
        <v>0</v>
      </c>
      <c r="AL16" s="21">
        <v>0.14275257505001801</v>
      </c>
      <c r="AM16" s="21"/>
      <c r="AN16" s="21">
        <v>3.2128422860937901E-2</v>
      </c>
      <c r="AO16" s="21">
        <v>3.2573359386412398E-2</v>
      </c>
      <c r="AP16" s="21"/>
      <c r="AQ16" s="21">
        <v>4.5433789863682503E-2</v>
      </c>
      <c r="AR16" s="21">
        <v>2.9410492518120699E-2</v>
      </c>
      <c r="AS16" s="21"/>
      <c r="AT16" s="21">
        <v>1.9116082315270701E-2</v>
      </c>
      <c r="AU16" s="21">
        <v>3.0853844539863399E-2</v>
      </c>
      <c r="AV16" s="21">
        <v>4.2385227942142001E-2</v>
      </c>
      <c r="AW16" s="21"/>
      <c r="AX16" s="21">
        <v>2.8455082774889201E-2</v>
      </c>
    </row>
    <row r="17" spans="2:50" x14ac:dyDescent="0.3">
      <c r="B17" s="15" t="s">
        <v>108</v>
      </c>
      <c r="C17" s="22">
        <v>0.72751447626795396</v>
      </c>
      <c r="D17" s="22">
        <v>0.77747695847902898</v>
      </c>
      <c r="E17" s="22">
        <v>0.68189831557467995</v>
      </c>
      <c r="F17" s="22"/>
      <c r="G17" s="22">
        <v>0.61039901512163497</v>
      </c>
      <c r="H17" s="22">
        <v>0.71800943542377405</v>
      </c>
      <c r="I17" s="22">
        <v>0.69038934283825704</v>
      </c>
      <c r="J17" s="22">
        <v>0.68285447236619001</v>
      </c>
      <c r="K17" s="22">
        <v>0.75189291210678899</v>
      </c>
      <c r="L17" s="22">
        <v>0.84562526099853796</v>
      </c>
      <c r="M17" s="22"/>
      <c r="N17" s="22">
        <v>0.79351463614152096</v>
      </c>
      <c r="O17" s="22">
        <v>0.73613786500154099</v>
      </c>
      <c r="P17" s="22">
        <v>0.72839314226829599</v>
      </c>
      <c r="Q17" s="22">
        <v>0.69146182900975794</v>
      </c>
      <c r="R17" s="22"/>
      <c r="S17" s="22">
        <v>0.79311106370316897</v>
      </c>
      <c r="T17" s="22">
        <v>0.73960871862020605</v>
      </c>
      <c r="U17" s="22">
        <v>0.68359941421834303</v>
      </c>
      <c r="V17" s="22"/>
      <c r="W17" s="22">
        <v>0.74480743278741501</v>
      </c>
      <c r="X17" s="22">
        <v>0.81947941791101298</v>
      </c>
      <c r="Y17" s="22">
        <v>0.51577195542467202</v>
      </c>
      <c r="Z17" s="22"/>
      <c r="AA17" s="22">
        <v>0.29259575550524403</v>
      </c>
      <c r="AB17" s="22">
        <v>0.46172151140694201</v>
      </c>
      <c r="AC17" s="22">
        <v>0.67338347307942603</v>
      </c>
      <c r="AD17" s="22">
        <v>0.69288716084439395</v>
      </c>
      <c r="AE17" s="22">
        <v>0.76529665646095202</v>
      </c>
      <c r="AF17" s="22">
        <v>0.76781046276114295</v>
      </c>
      <c r="AG17" s="22">
        <v>0.874091840350817</v>
      </c>
      <c r="AH17" s="22">
        <v>0.87523889262517796</v>
      </c>
      <c r="AI17" s="22">
        <v>0.90693034780364401</v>
      </c>
      <c r="AJ17" s="22">
        <v>0.96321935586763097</v>
      </c>
      <c r="AK17" s="22">
        <v>0.54256041163580504</v>
      </c>
      <c r="AL17" s="22">
        <v>0.71449484989996503</v>
      </c>
      <c r="AM17" s="22"/>
      <c r="AN17" s="22">
        <v>0.73862683692088105</v>
      </c>
      <c r="AO17" s="22">
        <v>0.72292334371779299</v>
      </c>
      <c r="AP17" s="22"/>
      <c r="AQ17" s="22">
        <v>0.71537000940157702</v>
      </c>
      <c r="AR17" s="22">
        <v>0.73034974051215895</v>
      </c>
      <c r="AS17" s="22"/>
      <c r="AT17" s="22">
        <v>0.85033548858999797</v>
      </c>
      <c r="AU17" s="22">
        <v>0.68024684708416805</v>
      </c>
      <c r="AV17" s="22">
        <v>0.76284806540511296</v>
      </c>
      <c r="AW17" s="22"/>
      <c r="AX17" s="22">
        <v>0.71807567118175897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0.221109933083695</v>
      </c>
      <c r="D9" s="14">
        <v>0.26831068590727603</v>
      </c>
      <c r="E9" s="14">
        <v>0.17810308163001401</v>
      </c>
      <c r="F9" s="14"/>
      <c r="G9" s="14">
        <v>0.17264681075614699</v>
      </c>
      <c r="H9" s="14">
        <v>0.247530190864754</v>
      </c>
      <c r="I9" s="14">
        <v>0.228064948271653</v>
      </c>
      <c r="J9" s="14">
        <v>0.207113235439502</v>
      </c>
      <c r="K9" s="14">
        <v>0.222660590161643</v>
      </c>
      <c r="L9" s="14">
        <v>0.230306034444059</v>
      </c>
      <c r="M9" s="14"/>
      <c r="N9" s="14">
        <v>0.21972823510049699</v>
      </c>
      <c r="O9" s="14">
        <v>0.17843149797197499</v>
      </c>
      <c r="P9" s="14">
        <v>0.25940197698686801</v>
      </c>
      <c r="Q9" s="14">
        <v>0.218466590203929</v>
      </c>
      <c r="R9" s="14"/>
      <c r="S9" s="14">
        <v>0.26843453306845</v>
      </c>
      <c r="T9" s="14">
        <v>0.200297850674338</v>
      </c>
      <c r="U9" s="14">
        <v>0.197310180748275</v>
      </c>
      <c r="V9" s="14"/>
      <c r="W9" s="14">
        <v>0.19802205808482701</v>
      </c>
      <c r="X9" s="14">
        <v>0.28448941729128302</v>
      </c>
      <c r="Y9" s="14">
        <v>0.131967358087937</v>
      </c>
      <c r="Z9" s="14"/>
      <c r="AA9" s="14">
        <v>9.3873872377293097E-2</v>
      </c>
      <c r="AB9" s="14">
        <v>0.13545742251578399</v>
      </c>
      <c r="AC9" s="14">
        <v>0.182775058753612</v>
      </c>
      <c r="AD9" s="14">
        <v>0.187790576479379</v>
      </c>
      <c r="AE9" s="14">
        <v>0.23604494017528199</v>
      </c>
      <c r="AF9" s="14">
        <v>0.22920496232278401</v>
      </c>
      <c r="AG9" s="14">
        <v>0.293025211734665</v>
      </c>
      <c r="AH9" s="14">
        <v>0.27901726094826801</v>
      </c>
      <c r="AI9" s="14">
        <v>0.37806310734021897</v>
      </c>
      <c r="AJ9" s="14">
        <v>0.30123928080715101</v>
      </c>
      <c r="AK9" s="14">
        <v>0.18271997183997199</v>
      </c>
      <c r="AL9" s="14">
        <v>0.36790244760322699</v>
      </c>
      <c r="AM9" s="14"/>
      <c r="AN9" s="14">
        <v>0.23508325208424699</v>
      </c>
      <c r="AO9" s="14">
        <v>0.215336779952608</v>
      </c>
      <c r="AP9" s="14"/>
      <c r="AQ9" s="14">
        <v>0.152641203617045</v>
      </c>
      <c r="AR9" s="14">
        <v>0.23709473856251101</v>
      </c>
      <c r="AS9" s="14"/>
      <c r="AT9" s="14">
        <v>0.34132693302344702</v>
      </c>
      <c r="AU9" s="14">
        <v>0.17627253274945101</v>
      </c>
      <c r="AV9" s="14">
        <v>0.221506378893252</v>
      </c>
      <c r="AW9" s="14"/>
      <c r="AX9" s="14">
        <v>0.15029110051838299</v>
      </c>
    </row>
    <row r="10" spans="2:50" x14ac:dyDescent="0.3">
      <c r="B10" s="15" t="s">
        <v>101</v>
      </c>
      <c r="C10" s="14">
        <v>0.37807492608856702</v>
      </c>
      <c r="D10" s="14">
        <v>0.39587188112352101</v>
      </c>
      <c r="E10" s="14">
        <v>0.360893652968995</v>
      </c>
      <c r="F10" s="14"/>
      <c r="G10" s="14">
        <v>0.349663045027439</v>
      </c>
      <c r="H10" s="14">
        <v>0.37966070031247001</v>
      </c>
      <c r="I10" s="14">
        <v>0.35041787368684901</v>
      </c>
      <c r="J10" s="14">
        <v>0.36643047197430101</v>
      </c>
      <c r="K10" s="14">
        <v>0.37604787550723201</v>
      </c>
      <c r="L10" s="14">
        <v>0.42467180664292697</v>
      </c>
      <c r="M10" s="14"/>
      <c r="N10" s="14">
        <v>0.42712849200869402</v>
      </c>
      <c r="O10" s="14">
        <v>0.39972389833516098</v>
      </c>
      <c r="P10" s="14">
        <v>0.37439736273022001</v>
      </c>
      <c r="Q10" s="14">
        <v>0.346141148478459</v>
      </c>
      <c r="R10" s="14"/>
      <c r="S10" s="14">
        <v>0.43118939961306302</v>
      </c>
      <c r="T10" s="14">
        <v>0.35792985787498199</v>
      </c>
      <c r="U10" s="14">
        <v>0.36796002608575401</v>
      </c>
      <c r="V10" s="14"/>
      <c r="W10" s="14">
        <v>0.37550246528850101</v>
      </c>
      <c r="X10" s="14">
        <v>0.44110173404396202</v>
      </c>
      <c r="Y10" s="14">
        <v>0.22799158608310199</v>
      </c>
      <c r="Z10" s="14"/>
      <c r="AA10" s="14">
        <v>0.25548949752429101</v>
      </c>
      <c r="AB10" s="14">
        <v>0.29658069616034</v>
      </c>
      <c r="AC10" s="14">
        <v>0.36389348338303601</v>
      </c>
      <c r="AD10" s="14">
        <v>0.35631904046769403</v>
      </c>
      <c r="AE10" s="14">
        <v>0.425485218894464</v>
      </c>
      <c r="AF10" s="14">
        <v>0.40345104403516602</v>
      </c>
      <c r="AG10" s="14">
        <v>0.42856834652862102</v>
      </c>
      <c r="AH10" s="14">
        <v>0.42172015555412101</v>
      </c>
      <c r="AI10" s="14">
        <v>0.36333727955806699</v>
      </c>
      <c r="AJ10" s="14">
        <v>0.402357911564383</v>
      </c>
      <c r="AK10" s="14">
        <v>0.149778042812451</v>
      </c>
      <c r="AL10" s="14">
        <v>0.38994152434728402</v>
      </c>
      <c r="AM10" s="14"/>
      <c r="AN10" s="14">
        <v>0.36558395003764099</v>
      </c>
      <c r="AO10" s="14">
        <v>0.383235641126698</v>
      </c>
      <c r="AP10" s="14"/>
      <c r="AQ10" s="14">
        <v>0.43380750545380597</v>
      </c>
      <c r="AR10" s="14">
        <v>0.36506352005072201</v>
      </c>
      <c r="AS10" s="14"/>
      <c r="AT10" s="14">
        <v>0.42949357485663298</v>
      </c>
      <c r="AU10" s="14">
        <v>0.37178190087725099</v>
      </c>
      <c r="AV10" s="14">
        <v>0.38137695955651602</v>
      </c>
      <c r="AW10" s="14"/>
      <c r="AX10" s="14">
        <v>0.45492526860409299</v>
      </c>
    </row>
    <row r="11" spans="2:50" x14ac:dyDescent="0.3">
      <c r="B11" s="15" t="s">
        <v>102</v>
      </c>
      <c r="C11" s="14">
        <v>0.23889727862617299</v>
      </c>
      <c r="D11" s="14">
        <v>0.21255242943813901</v>
      </c>
      <c r="E11" s="14">
        <v>0.26246920960448</v>
      </c>
      <c r="F11" s="14"/>
      <c r="G11" s="14">
        <v>0.22693835117543201</v>
      </c>
      <c r="H11" s="14">
        <v>0.218127913709557</v>
      </c>
      <c r="I11" s="14">
        <v>0.263678777727612</v>
      </c>
      <c r="J11" s="14">
        <v>0.22013719852941999</v>
      </c>
      <c r="K11" s="14">
        <v>0.24648064777391601</v>
      </c>
      <c r="L11" s="14">
        <v>0.25240936846150802</v>
      </c>
      <c r="M11" s="14"/>
      <c r="N11" s="14">
        <v>0.228900873614099</v>
      </c>
      <c r="O11" s="14">
        <v>0.27521500012023797</v>
      </c>
      <c r="P11" s="14">
        <v>0.22302274244812201</v>
      </c>
      <c r="Q11" s="14">
        <v>0.23508501465071899</v>
      </c>
      <c r="R11" s="14"/>
      <c r="S11" s="14">
        <v>0.197788462081852</v>
      </c>
      <c r="T11" s="14">
        <v>0.29086212629013702</v>
      </c>
      <c r="U11" s="14">
        <v>0.23305345734698801</v>
      </c>
      <c r="V11" s="14"/>
      <c r="W11" s="14">
        <v>0.27887893749457499</v>
      </c>
      <c r="X11" s="14">
        <v>0.18781578636497101</v>
      </c>
      <c r="Y11" s="14">
        <v>0.29115923128188298</v>
      </c>
      <c r="Z11" s="14"/>
      <c r="AA11" s="14">
        <v>0.19101403846248499</v>
      </c>
      <c r="AB11" s="14">
        <v>0.26030553132658901</v>
      </c>
      <c r="AC11" s="14">
        <v>0.24805192371613499</v>
      </c>
      <c r="AD11" s="14">
        <v>0.26806335508699503</v>
      </c>
      <c r="AE11" s="14">
        <v>0.21810770992826001</v>
      </c>
      <c r="AF11" s="14">
        <v>0.23589936921711499</v>
      </c>
      <c r="AG11" s="14">
        <v>0.21305933889472201</v>
      </c>
      <c r="AH11" s="14">
        <v>0.24783468514902399</v>
      </c>
      <c r="AI11" s="14">
        <v>0.213494879618433</v>
      </c>
      <c r="AJ11" s="14">
        <v>0.18871102322618</v>
      </c>
      <c r="AK11" s="14">
        <v>0.46350542148267898</v>
      </c>
      <c r="AL11" s="14">
        <v>0.24215602804948899</v>
      </c>
      <c r="AM11" s="14"/>
      <c r="AN11" s="14">
        <v>0.24290293340583299</v>
      </c>
      <c r="AO11" s="14">
        <v>0.23724232045679799</v>
      </c>
      <c r="AP11" s="14"/>
      <c r="AQ11" s="14">
        <v>0.23442648198920499</v>
      </c>
      <c r="AR11" s="14">
        <v>0.23994103707085301</v>
      </c>
      <c r="AS11" s="14"/>
      <c r="AT11" s="14">
        <v>0.16607596992633999</v>
      </c>
      <c r="AU11" s="14">
        <v>0.27867835786798101</v>
      </c>
      <c r="AV11" s="14">
        <v>0.25277918116148201</v>
      </c>
      <c r="AW11" s="14"/>
      <c r="AX11" s="14">
        <v>0.25422367229153098</v>
      </c>
    </row>
    <row r="12" spans="2:50" x14ac:dyDescent="0.3">
      <c r="B12" s="15" t="s">
        <v>103</v>
      </c>
      <c r="C12" s="14">
        <v>4.8284556278523003E-2</v>
      </c>
      <c r="D12" s="14">
        <v>5.7043480751517502E-2</v>
      </c>
      <c r="E12" s="14">
        <v>3.9728715556480797E-2</v>
      </c>
      <c r="F12" s="14"/>
      <c r="G12" s="14">
        <v>8.9444431945442202E-2</v>
      </c>
      <c r="H12" s="14">
        <v>4.9966242908013998E-2</v>
      </c>
      <c r="I12" s="14">
        <v>4.2670205470528001E-2</v>
      </c>
      <c r="J12" s="14">
        <v>4.7415544917105798E-2</v>
      </c>
      <c r="K12" s="14">
        <v>2.5761317166976501E-2</v>
      </c>
      <c r="L12" s="14">
        <v>4.6057193190770597E-2</v>
      </c>
      <c r="M12" s="14"/>
      <c r="N12" s="14">
        <v>1.6845067441374199E-2</v>
      </c>
      <c r="O12" s="14">
        <v>4.3070705581044297E-2</v>
      </c>
      <c r="P12" s="14">
        <v>4.8363289315154302E-2</v>
      </c>
      <c r="Q12" s="14">
        <v>6.5707676920946798E-2</v>
      </c>
      <c r="R12" s="14"/>
      <c r="S12" s="14">
        <v>2.63432816669864E-2</v>
      </c>
      <c r="T12" s="14">
        <v>6.2617250972201097E-2</v>
      </c>
      <c r="U12" s="14">
        <v>6.8562280230996905E-2</v>
      </c>
      <c r="V12" s="14"/>
      <c r="W12" s="14">
        <v>6.5169173597306104E-2</v>
      </c>
      <c r="X12" s="14">
        <v>2.9868504480576E-2</v>
      </c>
      <c r="Y12" s="14">
        <v>5.7751393273992598E-2</v>
      </c>
      <c r="Z12" s="14"/>
      <c r="AA12" s="14">
        <v>8.0522944525265802E-2</v>
      </c>
      <c r="AB12" s="14">
        <v>3.8933864571245203E-2</v>
      </c>
      <c r="AC12" s="14">
        <v>3.2032912823897801E-2</v>
      </c>
      <c r="AD12" s="14">
        <v>4.7630351881969103E-2</v>
      </c>
      <c r="AE12" s="14">
        <v>4.0570176141212499E-2</v>
      </c>
      <c r="AF12" s="14">
        <v>7.1045259834786101E-2</v>
      </c>
      <c r="AG12" s="14">
        <v>4.6599532621467599E-2</v>
      </c>
      <c r="AH12" s="14">
        <v>3.0024928432610998E-2</v>
      </c>
      <c r="AI12" s="14">
        <v>1.3457780952058599E-2</v>
      </c>
      <c r="AJ12" s="14">
        <v>0.10769178440228599</v>
      </c>
      <c r="AK12" s="14">
        <v>9.3005613706448997E-2</v>
      </c>
      <c r="AL12" s="14">
        <v>0</v>
      </c>
      <c r="AM12" s="14"/>
      <c r="AN12" s="14">
        <v>5.6392012012566599E-2</v>
      </c>
      <c r="AO12" s="14">
        <v>4.4934916622096699E-2</v>
      </c>
      <c r="AP12" s="14"/>
      <c r="AQ12" s="14">
        <v>6.1924240801589203E-2</v>
      </c>
      <c r="AR12" s="14">
        <v>4.5100216425980201E-2</v>
      </c>
      <c r="AS12" s="14"/>
      <c r="AT12" s="14">
        <v>2.1533070102931401E-2</v>
      </c>
      <c r="AU12" s="14">
        <v>5.3132354279933902E-2</v>
      </c>
      <c r="AV12" s="14">
        <v>6.4262746133347204E-2</v>
      </c>
      <c r="AW12" s="14"/>
      <c r="AX12" s="14">
        <v>6.7588604712631506E-2</v>
      </c>
    </row>
    <row r="13" spans="2:50" x14ac:dyDescent="0.3">
      <c r="B13" s="15" t="s">
        <v>104</v>
      </c>
      <c r="C13" s="14">
        <v>1.7727590412496001E-2</v>
      </c>
      <c r="D13" s="14">
        <v>2.33684343044906E-2</v>
      </c>
      <c r="E13" s="14">
        <v>1.2518859281030401E-2</v>
      </c>
      <c r="F13" s="14"/>
      <c r="G13" s="14">
        <v>2.8318576252933301E-2</v>
      </c>
      <c r="H13" s="14">
        <v>1.3893246621471501E-2</v>
      </c>
      <c r="I13" s="14">
        <v>2.3289171294516499E-2</v>
      </c>
      <c r="J13" s="14">
        <v>2.62898074878333E-2</v>
      </c>
      <c r="K13" s="14">
        <v>1.77189044763283E-2</v>
      </c>
      <c r="L13" s="14">
        <v>4.1789078703049999E-3</v>
      </c>
      <c r="M13" s="14"/>
      <c r="N13" s="14">
        <v>1.5919232043943899E-2</v>
      </c>
      <c r="O13" s="14">
        <v>8.9980788404531598E-3</v>
      </c>
      <c r="P13" s="14">
        <v>2.28318486359783E-2</v>
      </c>
      <c r="Q13" s="14">
        <v>1.9744519973506399E-2</v>
      </c>
      <c r="R13" s="14"/>
      <c r="S13" s="14">
        <v>1.25345508202316E-2</v>
      </c>
      <c r="T13" s="14">
        <v>1.7312755802416799E-2</v>
      </c>
      <c r="U13" s="14">
        <v>3.1614729093829702E-2</v>
      </c>
      <c r="V13" s="14"/>
      <c r="W13" s="14">
        <v>2.39109215551505E-2</v>
      </c>
      <c r="X13" s="14">
        <v>1.28280055928667E-2</v>
      </c>
      <c r="Y13" s="14">
        <v>1.8241075867155902E-2</v>
      </c>
      <c r="Z13" s="14"/>
      <c r="AA13" s="14">
        <v>5.8276931395686599E-2</v>
      </c>
      <c r="AB13" s="14">
        <v>5.7055431536608602E-2</v>
      </c>
      <c r="AC13" s="14">
        <v>2.62395074786665E-3</v>
      </c>
      <c r="AD13" s="14">
        <v>2.24776886704776E-2</v>
      </c>
      <c r="AE13" s="14">
        <v>1.9867370783999999E-2</v>
      </c>
      <c r="AF13" s="14">
        <v>3.8784441878916402E-3</v>
      </c>
      <c r="AG13" s="14">
        <v>7.5133008685521196E-3</v>
      </c>
      <c r="AH13" s="14">
        <v>1.14852930687273E-2</v>
      </c>
      <c r="AI13" s="14">
        <v>0</v>
      </c>
      <c r="AJ13" s="14">
        <v>0</v>
      </c>
      <c r="AK13" s="14">
        <v>0.11099095015844899</v>
      </c>
      <c r="AL13" s="14">
        <v>0</v>
      </c>
      <c r="AM13" s="14"/>
      <c r="AN13" s="14">
        <v>1.39727865009756E-2</v>
      </c>
      <c r="AO13" s="14">
        <v>1.92789081744075E-2</v>
      </c>
      <c r="AP13" s="14"/>
      <c r="AQ13" s="14">
        <v>3.2362070034932702E-2</v>
      </c>
      <c r="AR13" s="14">
        <v>1.43110043027408E-2</v>
      </c>
      <c r="AS13" s="14"/>
      <c r="AT13" s="14">
        <v>2.10189662043194E-3</v>
      </c>
      <c r="AU13" s="14">
        <v>1.4613535134093501E-2</v>
      </c>
      <c r="AV13" s="14">
        <v>3.0618709600867901E-2</v>
      </c>
      <c r="AW13" s="14"/>
      <c r="AX13" s="14">
        <v>2.4992768329761699E-2</v>
      </c>
    </row>
    <row r="14" spans="2:50" x14ac:dyDescent="0.3">
      <c r="B14" s="15" t="s">
        <v>105</v>
      </c>
      <c r="C14" s="14">
        <v>9.5905715510544595E-2</v>
      </c>
      <c r="D14" s="14">
        <v>4.2853088475055999E-2</v>
      </c>
      <c r="E14" s="14">
        <v>0.14628648095899899</v>
      </c>
      <c r="F14" s="14"/>
      <c r="G14" s="14">
        <v>0.13298878484260701</v>
      </c>
      <c r="H14" s="14">
        <v>9.0821705583733703E-2</v>
      </c>
      <c r="I14" s="14">
        <v>9.1879023548841504E-2</v>
      </c>
      <c r="J14" s="14">
        <v>0.13261374165183801</v>
      </c>
      <c r="K14" s="14">
        <v>0.111330664913904</v>
      </c>
      <c r="L14" s="14">
        <v>4.2376689390429899E-2</v>
      </c>
      <c r="M14" s="14"/>
      <c r="N14" s="14">
        <v>9.1478099791391501E-2</v>
      </c>
      <c r="O14" s="14">
        <v>9.4560819151128003E-2</v>
      </c>
      <c r="P14" s="14">
        <v>7.1982779883658102E-2</v>
      </c>
      <c r="Q14" s="14">
        <v>0.11485504977244</v>
      </c>
      <c r="R14" s="14"/>
      <c r="S14" s="14">
        <v>6.3709772749416402E-2</v>
      </c>
      <c r="T14" s="14">
        <v>7.0980158385925099E-2</v>
      </c>
      <c r="U14" s="14">
        <v>0.10149932649415699</v>
      </c>
      <c r="V14" s="14"/>
      <c r="W14" s="14">
        <v>5.8516443979640002E-2</v>
      </c>
      <c r="X14" s="14">
        <v>4.3896552226341701E-2</v>
      </c>
      <c r="Y14" s="14">
        <v>0.27288935540592901</v>
      </c>
      <c r="Z14" s="14"/>
      <c r="AA14" s="14">
        <v>0.320822715714979</v>
      </c>
      <c r="AB14" s="14">
        <v>0.21166705388943299</v>
      </c>
      <c r="AC14" s="14">
        <v>0.170622670575452</v>
      </c>
      <c r="AD14" s="14">
        <v>0.11771898741348499</v>
      </c>
      <c r="AE14" s="14">
        <v>5.9924584076781397E-2</v>
      </c>
      <c r="AF14" s="14">
        <v>5.6520920402256897E-2</v>
      </c>
      <c r="AG14" s="14">
        <v>1.12342693519723E-2</v>
      </c>
      <c r="AH14" s="14">
        <v>9.9176768472484696E-3</v>
      </c>
      <c r="AI14" s="14">
        <v>3.1646952531222898E-2</v>
      </c>
      <c r="AJ14" s="14">
        <v>0</v>
      </c>
      <c r="AK14" s="14">
        <v>0</v>
      </c>
      <c r="AL14" s="14">
        <v>0</v>
      </c>
      <c r="AM14" s="14"/>
      <c r="AN14" s="14">
        <v>8.6065065958737003E-2</v>
      </c>
      <c r="AO14" s="14">
        <v>9.9971433667390905E-2</v>
      </c>
      <c r="AP14" s="14"/>
      <c r="AQ14" s="14">
        <v>8.48384981034217E-2</v>
      </c>
      <c r="AR14" s="14">
        <v>9.84894835871932E-2</v>
      </c>
      <c r="AS14" s="14"/>
      <c r="AT14" s="14">
        <v>3.9468555470217E-2</v>
      </c>
      <c r="AU14" s="14">
        <v>0.10552131909129001</v>
      </c>
      <c r="AV14" s="14">
        <v>4.9456024654534497E-2</v>
      </c>
      <c r="AW14" s="14"/>
      <c r="AX14" s="14">
        <v>4.7978585543599003E-2</v>
      </c>
    </row>
    <row r="15" spans="2:50" x14ac:dyDescent="0.3">
      <c r="B15" s="15" t="s">
        <v>106</v>
      </c>
      <c r="C15" s="21">
        <v>0.59918485917226305</v>
      </c>
      <c r="D15" s="21">
        <v>0.66418256703079703</v>
      </c>
      <c r="E15" s="21">
        <v>0.53899673459900999</v>
      </c>
      <c r="F15" s="21"/>
      <c r="G15" s="21">
        <v>0.52230985578358502</v>
      </c>
      <c r="H15" s="21">
        <v>0.62719089117722404</v>
      </c>
      <c r="I15" s="21">
        <v>0.57848282195850198</v>
      </c>
      <c r="J15" s="21">
        <v>0.57354370741380301</v>
      </c>
      <c r="K15" s="21">
        <v>0.59870846566887503</v>
      </c>
      <c r="L15" s="21">
        <v>0.65497784108698698</v>
      </c>
      <c r="M15" s="21"/>
      <c r="N15" s="21">
        <v>0.64685672710919095</v>
      </c>
      <c r="O15" s="21">
        <v>0.57815539630713597</v>
      </c>
      <c r="P15" s="21">
        <v>0.63379933971708702</v>
      </c>
      <c r="Q15" s="21">
        <v>0.56460773868238801</v>
      </c>
      <c r="R15" s="21"/>
      <c r="S15" s="21">
        <v>0.69962393268151402</v>
      </c>
      <c r="T15" s="21">
        <v>0.55822770854932002</v>
      </c>
      <c r="U15" s="21">
        <v>0.56527020683402895</v>
      </c>
      <c r="V15" s="21"/>
      <c r="W15" s="21">
        <v>0.57352452337332804</v>
      </c>
      <c r="X15" s="21">
        <v>0.72559115133524499</v>
      </c>
      <c r="Y15" s="21">
        <v>0.35995894417104002</v>
      </c>
      <c r="Z15" s="21"/>
      <c r="AA15" s="21">
        <v>0.34936336990158401</v>
      </c>
      <c r="AB15" s="21">
        <v>0.43203811867612502</v>
      </c>
      <c r="AC15" s="21">
        <v>0.54666854213664795</v>
      </c>
      <c r="AD15" s="21">
        <v>0.54410961694707405</v>
      </c>
      <c r="AE15" s="21">
        <v>0.66153015906974599</v>
      </c>
      <c r="AF15" s="21">
        <v>0.63265600635795005</v>
      </c>
      <c r="AG15" s="21">
        <v>0.72159355826328597</v>
      </c>
      <c r="AH15" s="21">
        <v>0.70073741650238897</v>
      </c>
      <c r="AI15" s="21">
        <v>0.74140038689828602</v>
      </c>
      <c r="AJ15" s="21">
        <v>0.70359719237153395</v>
      </c>
      <c r="AK15" s="21">
        <v>0.33249801465242301</v>
      </c>
      <c r="AL15" s="21">
        <v>0.75784397195051101</v>
      </c>
      <c r="AM15" s="21"/>
      <c r="AN15" s="21">
        <v>0.60066720212188796</v>
      </c>
      <c r="AO15" s="21">
        <v>0.59857242107930597</v>
      </c>
      <c r="AP15" s="21"/>
      <c r="AQ15" s="21">
        <v>0.586448709070852</v>
      </c>
      <c r="AR15" s="21">
        <v>0.60215825861323302</v>
      </c>
      <c r="AS15" s="21"/>
      <c r="AT15" s="21">
        <v>0.77082050788008005</v>
      </c>
      <c r="AU15" s="21">
        <v>0.54805443362670103</v>
      </c>
      <c r="AV15" s="21">
        <v>0.60288333844976805</v>
      </c>
      <c r="AW15" s="21"/>
      <c r="AX15" s="21">
        <v>0.605216369122477</v>
      </c>
    </row>
    <row r="16" spans="2:50" x14ac:dyDescent="0.3">
      <c r="B16" s="15" t="s">
        <v>107</v>
      </c>
      <c r="C16" s="21">
        <v>6.6012146691019E-2</v>
      </c>
      <c r="D16" s="21">
        <v>8.0411915056008101E-2</v>
      </c>
      <c r="E16" s="21">
        <v>5.22475748375111E-2</v>
      </c>
      <c r="F16" s="21"/>
      <c r="G16" s="21">
        <v>0.117763008198375</v>
      </c>
      <c r="H16" s="21">
        <v>6.3859489529485503E-2</v>
      </c>
      <c r="I16" s="21">
        <v>6.59593767650445E-2</v>
      </c>
      <c r="J16" s="21">
        <v>7.3705352404939098E-2</v>
      </c>
      <c r="K16" s="21">
        <v>4.3480221643304798E-2</v>
      </c>
      <c r="L16" s="21">
        <v>5.0236101061075601E-2</v>
      </c>
      <c r="M16" s="21"/>
      <c r="N16" s="21">
        <v>3.2764299485318199E-2</v>
      </c>
      <c r="O16" s="21">
        <v>5.2068784421497503E-2</v>
      </c>
      <c r="P16" s="21">
        <v>7.1195137951132595E-2</v>
      </c>
      <c r="Q16" s="21">
        <v>8.54521968944532E-2</v>
      </c>
      <c r="R16" s="21"/>
      <c r="S16" s="21">
        <v>3.8877832487217899E-2</v>
      </c>
      <c r="T16" s="21">
        <v>7.9930006774618007E-2</v>
      </c>
      <c r="U16" s="21">
        <v>0.100177009324827</v>
      </c>
      <c r="V16" s="21"/>
      <c r="W16" s="21">
        <v>8.9080095152456601E-2</v>
      </c>
      <c r="X16" s="21">
        <v>4.2696510073442703E-2</v>
      </c>
      <c r="Y16" s="21">
        <v>7.5992469141148503E-2</v>
      </c>
      <c r="Z16" s="21"/>
      <c r="AA16" s="21">
        <v>0.138799875920952</v>
      </c>
      <c r="AB16" s="21">
        <v>9.59892961078537E-2</v>
      </c>
      <c r="AC16" s="21">
        <v>3.46568635717645E-2</v>
      </c>
      <c r="AD16" s="21">
        <v>7.0108040552446696E-2</v>
      </c>
      <c r="AE16" s="21">
        <v>6.0437546925212499E-2</v>
      </c>
      <c r="AF16" s="21">
        <v>7.4923704022677701E-2</v>
      </c>
      <c r="AG16" s="21">
        <v>5.4112833490019802E-2</v>
      </c>
      <c r="AH16" s="21">
        <v>4.1510221501338297E-2</v>
      </c>
      <c r="AI16" s="21">
        <v>1.3457780952058599E-2</v>
      </c>
      <c r="AJ16" s="21">
        <v>0.10769178440228599</v>
      </c>
      <c r="AK16" s="21">
        <v>0.20399656386489801</v>
      </c>
      <c r="AL16" s="21">
        <v>0</v>
      </c>
      <c r="AM16" s="21"/>
      <c r="AN16" s="21">
        <v>7.0364798513542201E-2</v>
      </c>
      <c r="AO16" s="21">
        <v>6.4213824796504296E-2</v>
      </c>
      <c r="AP16" s="21"/>
      <c r="AQ16" s="21">
        <v>9.4286310836521905E-2</v>
      </c>
      <c r="AR16" s="21">
        <v>5.9411220728721098E-2</v>
      </c>
      <c r="AS16" s="21"/>
      <c r="AT16" s="21">
        <v>2.3634966723363401E-2</v>
      </c>
      <c r="AU16" s="21">
        <v>6.7745889414027496E-2</v>
      </c>
      <c r="AV16" s="21">
        <v>9.4881455734215095E-2</v>
      </c>
      <c r="AW16" s="21"/>
      <c r="AX16" s="21">
        <v>9.2581373042393098E-2</v>
      </c>
    </row>
    <row r="17" spans="2:50" x14ac:dyDescent="0.3">
      <c r="B17" s="15" t="s">
        <v>108</v>
      </c>
      <c r="C17" s="22">
        <v>0.53317271248124398</v>
      </c>
      <c r="D17" s="22">
        <v>0.58377065197478895</v>
      </c>
      <c r="E17" s="22">
        <v>0.48674915976149902</v>
      </c>
      <c r="F17" s="22"/>
      <c r="G17" s="22">
        <v>0.40454684758520998</v>
      </c>
      <c r="H17" s="22">
        <v>0.56333140164773898</v>
      </c>
      <c r="I17" s="22">
        <v>0.51252344519345805</v>
      </c>
      <c r="J17" s="22">
        <v>0.49983835500886298</v>
      </c>
      <c r="K17" s="22">
        <v>0.55522824402557003</v>
      </c>
      <c r="L17" s="22">
        <v>0.60474174002591097</v>
      </c>
      <c r="M17" s="22"/>
      <c r="N17" s="22">
        <v>0.61409242762387295</v>
      </c>
      <c r="O17" s="22">
        <v>0.52608661188563899</v>
      </c>
      <c r="P17" s="22">
        <v>0.56260420176595505</v>
      </c>
      <c r="Q17" s="22">
        <v>0.47915554178793401</v>
      </c>
      <c r="R17" s="22"/>
      <c r="S17" s="22">
        <v>0.66074610019429603</v>
      </c>
      <c r="T17" s="22">
        <v>0.47829770177470199</v>
      </c>
      <c r="U17" s="22">
        <v>0.46509319750920203</v>
      </c>
      <c r="V17" s="22"/>
      <c r="W17" s="22">
        <v>0.48444442822087203</v>
      </c>
      <c r="X17" s="22">
        <v>0.68289464126180199</v>
      </c>
      <c r="Y17" s="22">
        <v>0.28396647502989097</v>
      </c>
      <c r="Z17" s="22"/>
      <c r="AA17" s="22">
        <v>0.21056349398063201</v>
      </c>
      <c r="AB17" s="22">
        <v>0.33604882256827101</v>
      </c>
      <c r="AC17" s="22">
        <v>0.51201167856488405</v>
      </c>
      <c r="AD17" s="22">
        <v>0.47400157639462698</v>
      </c>
      <c r="AE17" s="22">
        <v>0.60109261214453302</v>
      </c>
      <c r="AF17" s="22">
        <v>0.55773230233527304</v>
      </c>
      <c r="AG17" s="22">
        <v>0.66748072477326703</v>
      </c>
      <c r="AH17" s="22">
        <v>0.65922719500105098</v>
      </c>
      <c r="AI17" s="22">
        <v>0.72794260594622695</v>
      </c>
      <c r="AJ17" s="22">
        <v>0.59590540796924796</v>
      </c>
      <c r="AK17" s="22">
        <v>0.12850145078752501</v>
      </c>
      <c r="AL17" s="22">
        <v>0.75784397195051101</v>
      </c>
      <c r="AM17" s="22"/>
      <c r="AN17" s="22">
        <v>0.53030240360834502</v>
      </c>
      <c r="AO17" s="22">
        <v>0.53435859628280202</v>
      </c>
      <c r="AP17" s="22"/>
      <c r="AQ17" s="22">
        <v>0.49216239823433</v>
      </c>
      <c r="AR17" s="22">
        <v>0.54274703788451195</v>
      </c>
      <c r="AS17" s="22"/>
      <c r="AT17" s="22">
        <v>0.74718554115671598</v>
      </c>
      <c r="AU17" s="22">
        <v>0.48030854421267399</v>
      </c>
      <c r="AV17" s="22">
        <v>0.50800188271555302</v>
      </c>
      <c r="AW17" s="22"/>
      <c r="AX17" s="22">
        <v>0.512634996080084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0.21009692705755501</v>
      </c>
      <c r="D9" s="14">
        <v>0.270094551209282</v>
      </c>
      <c r="E9" s="14">
        <v>0.15154479842660001</v>
      </c>
      <c r="F9" s="14"/>
      <c r="G9" s="14">
        <v>0.18117344545038</v>
      </c>
      <c r="H9" s="14">
        <v>0.224408775170094</v>
      </c>
      <c r="I9" s="14">
        <v>0.24329155294476501</v>
      </c>
      <c r="J9" s="14">
        <v>0.19676135420315399</v>
      </c>
      <c r="K9" s="14">
        <v>0.22109225866441101</v>
      </c>
      <c r="L9" s="14">
        <v>0.19026306827139999</v>
      </c>
      <c r="M9" s="14"/>
      <c r="N9" s="14">
        <v>0.235192658585648</v>
      </c>
      <c r="O9" s="14">
        <v>0.18276919700376701</v>
      </c>
      <c r="P9" s="14">
        <v>0.20796327126432201</v>
      </c>
      <c r="Q9" s="14">
        <v>0.214252067185592</v>
      </c>
      <c r="R9" s="14"/>
      <c r="S9" s="14">
        <v>0.25235866553807101</v>
      </c>
      <c r="T9" s="14">
        <v>0.20438986003058901</v>
      </c>
      <c r="U9" s="14">
        <v>0.17231656240337601</v>
      </c>
      <c r="V9" s="14"/>
      <c r="W9" s="14">
        <v>0.209144866938267</v>
      </c>
      <c r="X9" s="14">
        <v>0.25312537590894202</v>
      </c>
      <c r="Y9" s="14">
        <v>0.133667567009324</v>
      </c>
      <c r="Z9" s="14"/>
      <c r="AA9" s="14">
        <v>0.15503659640365999</v>
      </c>
      <c r="AB9" s="14">
        <v>0.15267576994085499</v>
      </c>
      <c r="AC9" s="14">
        <v>0.169133507981923</v>
      </c>
      <c r="AD9" s="14">
        <v>0.17000054684341601</v>
      </c>
      <c r="AE9" s="14">
        <v>0.22340655628432701</v>
      </c>
      <c r="AF9" s="14">
        <v>0.243918735208946</v>
      </c>
      <c r="AG9" s="14">
        <v>0.25898697032868101</v>
      </c>
      <c r="AH9" s="14">
        <v>0.19169014867015299</v>
      </c>
      <c r="AI9" s="14">
        <v>0.40889946336605498</v>
      </c>
      <c r="AJ9" s="14">
        <v>0.35564165873468301</v>
      </c>
      <c r="AK9" s="14">
        <v>0.18271997183997199</v>
      </c>
      <c r="AL9" s="14">
        <v>0.24607047940083701</v>
      </c>
      <c r="AM9" s="14"/>
      <c r="AN9" s="14">
        <v>0.223221931406655</v>
      </c>
      <c r="AO9" s="14">
        <v>0.20467425976208001</v>
      </c>
      <c r="AP9" s="14"/>
      <c r="AQ9" s="14">
        <v>0.160748147878188</v>
      </c>
      <c r="AR9" s="14">
        <v>0.221617962162835</v>
      </c>
      <c r="AS9" s="14"/>
      <c r="AT9" s="14">
        <v>0.27967962703015797</v>
      </c>
      <c r="AU9" s="14">
        <v>0.16900727658725301</v>
      </c>
      <c r="AV9" s="14">
        <v>0.232632146026545</v>
      </c>
      <c r="AW9" s="14"/>
      <c r="AX9" s="14">
        <v>0.174619692187963</v>
      </c>
    </row>
    <row r="10" spans="2:50" x14ac:dyDescent="0.3">
      <c r="B10" s="15" t="s">
        <v>101</v>
      </c>
      <c r="C10" s="14">
        <v>0.46205966017067202</v>
      </c>
      <c r="D10" s="14">
        <v>0.46668891909919602</v>
      </c>
      <c r="E10" s="14">
        <v>0.45804462482531799</v>
      </c>
      <c r="F10" s="14"/>
      <c r="G10" s="14">
        <v>0.37033193773001499</v>
      </c>
      <c r="H10" s="14">
        <v>0.419417372286218</v>
      </c>
      <c r="I10" s="14">
        <v>0.43185439858494601</v>
      </c>
      <c r="J10" s="14">
        <v>0.44661818938557601</v>
      </c>
      <c r="K10" s="14">
        <v>0.47290488750050802</v>
      </c>
      <c r="L10" s="14">
        <v>0.576931115055619</v>
      </c>
      <c r="M10" s="14"/>
      <c r="N10" s="14">
        <v>0.45330927850702801</v>
      </c>
      <c r="O10" s="14">
        <v>0.50060891576020405</v>
      </c>
      <c r="P10" s="14">
        <v>0.48915134584867498</v>
      </c>
      <c r="Q10" s="14">
        <v>0.42745044799653398</v>
      </c>
      <c r="R10" s="14"/>
      <c r="S10" s="14">
        <v>0.47187855435675302</v>
      </c>
      <c r="T10" s="14">
        <v>0.48969011781058203</v>
      </c>
      <c r="U10" s="14">
        <v>0.45453589679506501</v>
      </c>
      <c r="V10" s="14"/>
      <c r="W10" s="14">
        <v>0.48261927202633698</v>
      </c>
      <c r="X10" s="14">
        <v>0.498353662620586</v>
      </c>
      <c r="Y10" s="14">
        <v>0.344765444036716</v>
      </c>
      <c r="Z10" s="14"/>
      <c r="AA10" s="14">
        <v>0.25035785192958698</v>
      </c>
      <c r="AB10" s="14">
        <v>0.34497166470115098</v>
      </c>
      <c r="AC10" s="14">
        <v>0.44157472217667099</v>
      </c>
      <c r="AD10" s="14">
        <v>0.45275667055633201</v>
      </c>
      <c r="AE10" s="14">
        <v>0.51710835424799795</v>
      </c>
      <c r="AF10" s="14">
        <v>0.47327265402936602</v>
      </c>
      <c r="AG10" s="14">
        <v>0.53797371057724697</v>
      </c>
      <c r="AH10" s="14">
        <v>0.58157343571513898</v>
      </c>
      <c r="AI10" s="14">
        <v>0.42409375524236098</v>
      </c>
      <c r="AJ10" s="14">
        <v>0.396529779234368</v>
      </c>
      <c r="AK10" s="14">
        <v>0.24713837991597201</v>
      </c>
      <c r="AL10" s="14">
        <v>0.37302017935241</v>
      </c>
      <c r="AM10" s="14"/>
      <c r="AN10" s="14">
        <v>0.46293643975726601</v>
      </c>
      <c r="AO10" s="14">
        <v>0.46169741389149999</v>
      </c>
      <c r="AP10" s="14"/>
      <c r="AQ10" s="14">
        <v>0.52078287441020199</v>
      </c>
      <c r="AR10" s="14">
        <v>0.44835005632638097</v>
      </c>
      <c r="AS10" s="14"/>
      <c r="AT10" s="14">
        <v>0.49787171838078798</v>
      </c>
      <c r="AU10" s="14">
        <v>0.44804106357619</v>
      </c>
      <c r="AV10" s="14">
        <v>0.48618221030167003</v>
      </c>
      <c r="AW10" s="14"/>
      <c r="AX10" s="14">
        <v>0.50090388874189296</v>
      </c>
    </row>
    <row r="11" spans="2:50" x14ac:dyDescent="0.3">
      <c r="B11" s="15" t="s">
        <v>102</v>
      </c>
      <c r="C11" s="14">
        <v>0.19970716988597501</v>
      </c>
      <c r="D11" s="14">
        <v>0.171584128362472</v>
      </c>
      <c r="E11" s="14">
        <v>0.22733176739198799</v>
      </c>
      <c r="F11" s="14"/>
      <c r="G11" s="14">
        <v>0.238016499700513</v>
      </c>
      <c r="H11" s="14">
        <v>0.24581124289752099</v>
      </c>
      <c r="I11" s="14">
        <v>0.17877761065223099</v>
      </c>
      <c r="J11" s="14">
        <v>0.22145295493814701</v>
      </c>
      <c r="K11" s="14">
        <v>0.18222957533706999</v>
      </c>
      <c r="L11" s="14">
        <v>0.15224014928058599</v>
      </c>
      <c r="M11" s="14"/>
      <c r="N11" s="14">
        <v>0.18479838825241399</v>
      </c>
      <c r="O11" s="14">
        <v>0.20119840308756801</v>
      </c>
      <c r="P11" s="14">
        <v>0.204141396925451</v>
      </c>
      <c r="Q11" s="14">
        <v>0.202900811946295</v>
      </c>
      <c r="R11" s="14"/>
      <c r="S11" s="14">
        <v>0.17753636290800801</v>
      </c>
      <c r="T11" s="14">
        <v>0.18602397334285101</v>
      </c>
      <c r="U11" s="14">
        <v>0.25594641813319502</v>
      </c>
      <c r="V11" s="14"/>
      <c r="W11" s="14">
        <v>0.20499932442739299</v>
      </c>
      <c r="X11" s="14">
        <v>0.16603868464969401</v>
      </c>
      <c r="Y11" s="14">
        <v>0.26337920076461901</v>
      </c>
      <c r="Z11" s="14"/>
      <c r="AA11" s="14">
        <v>0.23035616677079501</v>
      </c>
      <c r="AB11" s="14">
        <v>0.23639239723698099</v>
      </c>
      <c r="AC11" s="14">
        <v>0.23292727743064101</v>
      </c>
      <c r="AD11" s="14">
        <v>0.23509029474076901</v>
      </c>
      <c r="AE11" s="14">
        <v>0.185077708032824</v>
      </c>
      <c r="AF11" s="14">
        <v>0.18857301934464199</v>
      </c>
      <c r="AG11" s="14">
        <v>0.12964814553824</v>
      </c>
      <c r="AH11" s="14">
        <v>0.16197262859282799</v>
      </c>
      <c r="AI11" s="14">
        <v>0.117626927702683</v>
      </c>
      <c r="AJ11" s="14">
        <v>0.22888214499349499</v>
      </c>
      <c r="AK11" s="14">
        <v>0.45915069808560699</v>
      </c>
      <c r="AL11" s="14">
        <v>0.38090934124675302</v>
      </c>
      <c r="AM11" s="14"/>
      <c r="AN11" s="14">
        <v>0.18757083963306401</v>
      </c>
      <c r="AO11" s="14">
        <v>0.20472136107396099</v>
      </c>
      <c r="AP11" s="14"/>
      <c r="AQ11" s="14">
        <v>0.18268721591963499</v>
      </c>
      <c r="AR11" s="14">
        <v>0.20368067217716099</v>
      </c>
      <c r="AS11" s="14"/>
      <c r="AT11" s="14">
        <v>0.13070805850755099</v>
      </c>
      <c r="AU11" s="14">
        <v>0.257753860345242</v>
      </c>
      <c r="AV11" s="14">
        <v>0.183855903076795</v>
      </c>
      <c r="AW11" s="14"/>
      <c r="AX11" s="14">
        <v>0.238511422014207</v>
      </c>
    </row>
    <row r="12" spans="2:50" x14ac:dyDescent="0.3">
      <c r="B12" s="15" t="s">
        <v>103</v>
      </c>
      <c r="C12" s="14">
        <v>3.4755216429347098E-2</v>
      </c>
      <c r="D12" s="14">
        <v>3.7491403938876601E-2</v>
      </c>
      <c r="E12" s="14">
        <v>3.24364268732346E-2</v>
      </c>
      <c r="F12" s="14"/>
      <c r="G12" s="14">
        <v>7.0324555230263E-2</v>
      </c>
      <c r="H12" s="14">
        <v>2.3844330555880699E-2</v>
      </c>
      <c r="I12" s="14">
        <v>4.2512275645966803E-2</v>
      </c>
      <c r="J12" s="14">
        <v>1.70827703730147E-2</v>
      </c>
      <c r="K12" s="14">
        <v>2.6450288575279798E-2</v>
      </c>
      <c r="L12" s="14">
        <v>3.7634195099769403E-2</v>
      </c>
      <c r="M12" s="14"/>
      <c r="N12" s="14">
        <v>2.2304156971196702E-2</v>
      </c>
      <c r="O12" s="14">
        <v>3.09216336930997E-2</v>
      </c>
      <c r="P12" s="14">
        <v>3.2258890104000897E-2</v>
      </c>
      <c r="Q12" s="14">
        <v>4.4299168690608397E-2</v>
      </c>
      <c r="R12" s="14"/>
      <c r="S12" s="14">
        <v>2.9680675075317901E-2</v>
      </c>
      <c r="T12" s="14">
        <v>4.9376791213735297E-2</v>
      </c>
      <c r="U12" s="14">
        <v>2.4076227793166701E-2</v>
      </c>
      <c r="V12" s="14"/>
      <c r="W12" s="14">
        <v>4.7809961680554701E-2</v>
      </c>
      <c r="X12" s="14">
        <v>2.5695385977872701E-2</v>
      </c>
      <c r="Y12" s="14">
        <v>2.89373564979334E-2</v>
      </c>
      <c r="Z12" s="14"/>
      <c r="AA12" s="14">
        <v>4.7679639666488603E-2</v>
      </c>
      <c r="AB12" s="14">
        <v>5.4454740372992902E-2</v>
      </c>
      <c r="AC12" s="14">
        <v>2.8117755705361801E-2</v>
      </c>
      <c r="AD12" s="14">
        <v>3.1824764786835498E-2</v>
      </c>
      <c r="AE12" s="14">
        <v>2.1477480657547499E-2</v>
      </c>
      <c r="AF12" s="14">
        <v>2.7926354233423899E-2</v>
      </c>
      <c r="AG12" s="14">
        <v>5.2800479485092797E-2</v>
      </c>
      <c r="AH12" s="14">
        <v>4.5104036465808801E-2</v>
      </c>
      <c r="AI12" s="14">
        <v>0</v>
      </c>
      <c r="AJ12" s="14">
        <v>1.89464170374532E-2</v>
      </c>
      <c r="AK12" s="14">
        <v>0.11099095015844899</v>
      </c>
      <c r="AL12" s="14">
        <v>0</v>
      </c>
      <c r="AM12" s="14"/>
      <c r="AN12" s="14">
        <v>4.56377113686528E-2</v>
      </c>
      <c r="AO12" s="14">
        <v>3.0259054155343999E-2</v>
      </c>
      <c r="AP12" s="14"/>
      <c r="AQ12" s="14">
        <v>3.8207171012426502E-2</v>
      </c>
      <c r="AR12" s="14">
        <v>3.3949318277562202E-2</v>
      </c>
      <c r="AS12" s="14"/>
      <c r="AT12" s="14">
        <v>2.5348221281262899E-2</v>
      </c>
      <c r="AU12" s="14">
        <v>3.17657053086675E-2</v>
      </c>
      <c r="AV12" s="14">
        <v>4.86915191060402E-2</v>
      </c>
      <c r="AW12" s="14"/>
      <c r="AX12" s="14">
        <v>4.5853772685368097E-2</v>
      </c>
    </row>
    <row r="13" spans="2:50" x14ac:dyDescent="0.3">
      <c r="B13" s="15" t="s">
        <v>104</v>
      </c>
      <c r="C13" s="14">
        <v>9.0986413450059207E-3</v>
      </c>
      <c r="D13" s="14">
        <v>1.2534472323380501E-2</v>
      </c>
      <c r="E13" s="14">
        <v>5.9125105302310597E-3</v>
      </c>
      <c r="F13" s="14"/>
      <c r="G13" s="14">
        <v>2.2581511048182699E-2</v>
      </c>
      <c r="H13" s="14">
        <v>2.5903859876052998E-3</v>
      </c>
      <c r="I13" s="14">
        <v>1.3596414085772101E-2</v>
      </c>
      <c r="J13" s="14">
        <v>1.07975009016103E-2</v>
      </c>
      <c r="K13" s="14">
        <v>6.9552006212411496E-3</v>
      </c>
      <c r="L13" s="14">
        <v>3.8557871005640899E-3</v>
      </c>
      <c r="M13" s="14"/>
      <c r="N13" s="14">
        <v>9.33817264981859E-3</v>
      </c>
      <c r="O13" s="14">
        <v>5.1993651198351401E-3</v>
      </c>
      <c r="P13" s="14">
        <v>1.2472916274983E-2</v>
      </c>
      <c r="Q13" s="14">
        <v>8.7698651522985401E-3</v>
      </c>
      <c r="R13" s="14"/>
      <c r="S13" s="14">
        <v>3.76640167252194E-3</v>
      </c>
      <c r="T13" s="14">
        <v>1.3037355517343901E-2</v>
      </c>
      <c r="U13" s="14">
        <v>1.4312277173047601E-2</v>
      </c>
      <c r="V13" s="14"/>
      <c r="W13" s="14">
        <v>1.3781972845418799E-2</v>
      </c>
      <c r="X13" s="14">
        <v>6.4849176444423196E-3</v>
      </c>
      <c r="Y13" s="14">
        <v>3.3418321989896701E-3</v>
      </c>
      <c r="Z13" s="14"/>
      <c r="AA13" s="14">
        <v>1.8429526369841801E-2</v>
      </c>
      <c r="AB13" s="14">
        <v>2.6058261067936999E-2</v>
      </c>
      <c r="AC13" s="14">
        <v>1.46759181392474E-2</v>
      </c>
      <c r="AD13" s="14">
        <v>1.8088217946974499E-2</v>
      </c>
      <c r="AE13" s="14">
        <v>3.2031151775831798E-3</v>
      </c>
      <c r="AF13" s="14">
        <v>0</v>
      </c>
      <c r="AG13" s="14">
        <v>0</v>
      </c>
      <c r="AH13" s="14">
        <v>0</v>
      </c>
      <c r="AI13" s="14">
        <v>1.6107341496361598E-2</v>
      </c>
      <c r="AJ13" s="14">
        <v>0</v>
      </c>
      <c r="AK13" s="14">
        <v>0</v>
      </c>
      <c r="AL13" s="14">
        <v>0</v>
      </c>
      <c r="AM13" s="14"/>
      <c r="AN13" s="14">
        <v>1.03688150384824E-2</v>
      </c>
      <c r="AO13" s="14">
        <v>8.5738621400633704E-3</v>
      </c>
      <c r="AP13" s="14"/>
      <c r="AQ13" s="14">
        <v>1.37840566466465E-2</v>
      </c>
      <c r="AR13" s="14">
        <v>8.0047777262765608E-3</v>
      </c>
      <c r="AS13" s="14"/>
      <c r="AT13" s="14">
        <v>9.7982232705889193E-3</v>
      </c>
      <c r="AU13" s="14">
        <v>1.06219144510473E-2</v>
      </c>
      <c r="AV13" s="14">
        <v>7.3318109315188597E-3</v>
      </c>
      <c r="AW13" s="14"/>
      <c r="AX13" s="14">
        <v>1.06837109203342E-2</v>
      </c>
    </row>
    <row r="14" spans="2:50" x14ac:dyDescent="0.3">
      <c r="B14" s="15" t="s">
        <v>105</v>
      </c>
      <c r="C14" s="14">
        <v>8.4282385111445507E-2</v>
      </c>
      <c r="D14" s="14">
        <v>4.1606525066792799E-2</v>
      </c>
      <c r="E14" s="14">
        <v>0.124729871952628</v>
      </c>
      <c r="F14" s="14"/>
      <c r="G14" s="14">
        <v>0.11757205084064699</v>
      </c>
      <c r="H14" s="14">
        <v>8.3927893102681297E-2</v>
      </c>
      <c r="I14" s="14">
        <v>8.9967748086319202E-2</v>
      </c>
      <c r="J14" s="14">
        <v>0.10728723019849799</v>
      </c>
      <c r="K14" s="14">
        <v>9.0367789301489795E-2</v>
      </c>
      <c r="L14" s="14">
        <v>3.9075685192061498E-2</v>
      </c>
      <c r="M14" s="14"/>
      <c r="N14" s="14">
        <v>9.5057345033895305E-2</v>
      </c>
      <c r="O14" s="14">
        <v>7.9302485335525905E-2</v>
      </c>
      <c r="P14" s="14">
        <v>5.4012179582567398E-2</v>
      </c>
      <c r="Q14" s="14">
        <v>0.10232763902867199</v>
      </c>
      <c r="R14" s="14"/>
      <c r="S14" s="14">
        <v>6.4779340449328607E-2</v>
      </c>
      <c r="T14" s="14">
        <v>5.7481902084899103E-2</v>
      </c>
      <c r="U14" s="14">
        <v>7.8812617702149895E-2</v>
      </c>
      <c r="V14" s="14"/>
      <c r="W14" s="14">
        <v>4.1644602082029802E-2</v>
      </c>
      <c r="X14" s="14">
        <v>5.03019731984631E-2</v>
      </c>
      <c r="Y14" s="14">
        <v>0.22590859949241701</v>
      </c>
      <c r="Z14" s="14"/>
      <c r="AA14" s="14">
        <v>0.29814021885962799</v>
      </c>
      <c r="AB14" s="14">
        <v>0.18544716668008299</v>
      </c>
      <c r="AC14" s="14">
        <v>0.113570818566156</v>
      </c>
      <c r="AD14" s="14">
        <v>9.2239505125673402E-2</v>
      </c>
      <c r="AE14" s="14">
        <v>4.9726785599719901E-2</v>
      </c>
      <c r="AF14" s="14">
        <v>6.6309237183622805E-2</v>
      </c>
      <c r="AG14" s="14">
        <v>2.059069407074E-2</v>
      </c>
      <c r="AH14" s="14">
        <v>1.9659750556071501E-2</v>
      </c>
      <c r="AI14" s="14">
        <v>3.3272512192539003E-2</v>
      </c>
      <c r="AJ14" s="14">
        <v>0</v>
      </c>
      <c r="AK14" s="14">
        <v>0</v>
      </c>
      <c r="AL14" s="14">
        <v>0</v>
      </c>
      <c r="AM14" s="14"/>
      <c r="AN14" s="14">
        <v>7.0264262795879204E-2</v>
      </c>
      <c r="AO14" s="14">
        <v>9.0074048977050805E-2</v>
      </c>
      <c r="AP14" s="14"/>
      <c r="AQ14" s="14">
        <v>8.3790534132901801E-2</v>
      </c>
      <c r="AR14" s="14">
        <v>8.4397213329784407E-2</v>
      </c>
      <c r="AS14" s="14"/>
      <c r="AT14" s="14">
        <v>5.6594151529652303E-2</v>
      </c>
      <c r="AU14" s="14">
        <v>8.2810179731600597E-2</v>
      </c>
      <c r="AV14" s="14">
        <v>4.1306410557430499E-2</v>
      </c>
      <c r="AW14" s="14"/>
      <c r="AX14" s="14">
        <v>2.9427513450234401E-2</v>
      </c>
    </row>
    <row r="15" spans="2:50" x14ac:dyDescent="0.3">
      <c r="B15" s="15" t="s">
        <v>106</v>
      </c>
      <c r="C15" s="21">
        <v>0.67215658722822702</v>
      </c>
      <c r="D15" s="21">
        <v>0.73678347030847802</v>
      </c>
      <c r="E15" s="21">
        <v>0.60958942325191801</v>
      </c>
      <c r="F15" s="21"/>
      <c r="G15" s="21">
        <v>0.55150538318039399</v>
      </c>
      <c r="H15" s="21">
        <v>0.64382614745631195</v>
      </c>
      <c r="I15" s="21">
        <v>0.67514595152971102</v>
      </c>
      <c r="J15" s="21">
        <v>0.64337954358872995</v>
      </c>
      <c r="K15" s="21">
        <v>0.69399714616491903</v>
      </c>
      <c r="L15" s="21">
        <v>0.76719418332701905</v>
      </c>
      <c r="M15" s="21"/>
      <c r="N15" s="21">
        <v>0.68850193709267604</v>
      </c>
      <c r="O15" s="21">
        <v>0.68337811276397098</v>
      </c>
      <c r="P15" s="21">
        <v>0.69711461711299805</v>
      </c>
      <c r="Q15" s="21">
        <v>0.64170251518212695</v>
      </c>
      <c r="R15" s="21"/>
      <c r="S15" s="21">
        <v>0.72423721989482304</v>
      </c>
      <c r="T15" s="21">
        <v>0.69407997784117104</v>
      </c>
      <c r="U15" s="21">
        <v>0.62685245919844101</v>
      </c>
      <c r="V15" s="21"/>
      <c r="W15" s="21">
        <v>0.69176413896460398</v>
      </c>
      <c r="X15" s="21">
        <v>0.75147903852952702</v>
      </c>
      <c r="Y15" s="21">
        <v>0.47843301104604002</v>
      </c>
      <c r="Z15" s="21"/>
      <c r="AA15" s="21">
        <v>0.405394448333247</v>
      </c>
      <c r="AB15" s="21">
        <v>0.497647434642005</v>
      </c>
      <c r="AC15" s="21">
        <v>0.61070823015859399</v>
      </c>
      <c r="AD15" s="21">
        <v>0.62275721739974799</v>
      </c>
      <c r="AE15" s="21">
        <v>0.74051491053232499</v>
      </c>
      <c r="AF15" s="21">
        <v>0.71719138923831105</v>
      </c>
      <c r="AG15" s="21">
        <v>0.79696068090592698</v>
      </c>
      <c r="AH15" s="21">
        <v>0.77326358438529197</v>
      </c>
      <c r="AI15" s="21">
        <v>0.83299321860841602</v>
      </c>
      <c r="AJ15" s="21">
        <v>0.75217143796905095</v>
      </c>
      <c r="AK15" s="21">
        <v>0.429858351755944</v>
      </c>
      <c r="AL15" s="21">
        <v>0.61909065875324698</v>
      </c>
      <c r="AM15" s="21"/>
      <c r="AN15" s="21">
        <v>0.68615837116392098</v>
      </c>
      <c r="AO15" s="21">
        <v>0.66637167365357997</v>
      </c>
      <c r="AP15" s="21"/>
      <c r="AQ15" s="21">
        <v>0.68153102228839002</v>
      </c>
      <c r="AR15" s="21">
        <v>0.66996801848921606</v>
      </c>
      <c r="AS15" s="21"/>
      <c r="AT15" s="21">
        <v>0.77755134541094495</v>
      </c>
      <c r="AU15" s="21">
        <v>0.61704834016344301</v>
      </c>
      <c r="AV15" s="21">
        <v>0.718814356328215</v>
      </c>
      <c r="AW15" s="21"/>
      <c r="AX15" s="21">
        <v>0.67552358092985598</v>
      </c>
    </row>
    <row r="16" spans="2:50" x14ac:dyDescent="0.3">
      <c r="B16" s="15" t="s">
        <v>107</v>
      </c>
      <c r="C16" s="21">
        <v>4.3853857774353001E-2</v>
      </c>
      <c r="D16" s="21">
        <v>5.0025876262257102E-2</v>
      </c>
      <c r="E16" s="21">
        <v>3.8348937403465698E-2</v>
      </c>
      <c r="F16" s="21"/>
      <c r="G16" s="21">
        <v>9.2906066278445595E-2</v>
      </c>
      <c r="H16" s="21">
        <v>2.6434716543486E-2</v>
      </c>
      <c r="I16" s="21">
        <v>5.6108689731738902E-2</v>
      </c>
      <c r="J16" s="21">
        <v>2.7880271274625001E-2</v>
      </c>
      <c r="K16" s="21">
        <v>3.34054891965209E-2</v>
      </c>
      <c r="L16" s="21">
        <v>4.1489982200333397E-2</v>
      </c>
      <c r="M16" s="21"/>
      <c r="N16" s="21">
        <v>3.1642329621015299E-2</v>
      </c>
      <c r="O16" s="21">
        <v>3.6120998812934901E-2</v>
      </c>
      <c r="P16" s="21">
        <v>4.4731806378983899E-2</v>
      </c>
      <c r="Q16" s="21">
        <v>5.3069033842906899E-2</v>
      </c>
      <c r="R16" s="21"/>
      <c r="S16" s="21">
        <v>3.3447076747839803E-2</v>
      </c>
      <c r="T16" s="21">
        <v>6.2414146731079201E-2</v>
      </c>
      <c r="U16" s="21">
        <v>3.83885049662143E-2</v>
      </c>
      <c r="V16" s="21"/>
      <c r="W16" s="21">
        <v>6.1591934525973502E-2</v>
      </c>
      <c r="X16" s="21">
        <v>3.2180303622314999E-2</v>
      </c>
      <c r="Y16" s="21">
        <v>3.2279188696922999E-2</v>
      </c>
      <c r="Z16" s="21"/>
      <c r="AA16" s="21">
        <v>6.6109166036330394E-2</v>
      </c>
      <c r="AB16" s="21">
        <v>8.0513001440929904E-2</v>
      </c>
      <c r="AC16" s="21">
        <v>4.2793673844609199E-2</v>
      </c>
      <c r="AD16" s="21">
        <v>4.991298273381E-2</v>
      </c>
      <c r="AE16" s="21">
        <v>2.46805958351306E-2</v>
      </c>
      <c r="AF16" s="21">
        <v>2.7926354233423899E-2</v>
      </c>
      <c r="AG16" s="21">
        <v>5.2800479485092797E-2</v>
      </c>
      <c r="AH16" s="21">
        <v>4.5104036465808801E-2</v>
      </c>
      <c r="AI16" s="21">
        <v>1.6107341496361598E-2</v>
      </c>
      <c r="AJ16" s="21">
        <v>1.89464170374532E-2</v>
      </c>
      <c r="AK16" s="21">
        <v>0.11099095015844899</v>
      </c>
      <c r="AL16" s="21">
        <v>0</v>
      </c>
      <c r="AM16" s="21"/>
      <c r="AN16" s="21">
        <v>5.6006526407135201E-2</v>
      </c>
      <c r="AO16" s="21">
        <v>3.8832916295407402E-2</v>
      </c>
      <c r="AP16" s="21"/>
      <c r="AQ16" s="21">
        <v>5.1991227659072999E-2</v>
      </c>
      <c r="AR16" s="21">
        <v>4.1954096003838801E-2</v>
      </c>
      <c r="AS16" s="21"/>
      <c r="AT16" s="21">
        <v>3.5146444551851799E-2</v>
      </c>
      <c r="AU16" s="21">
        <v>4.2387619759714799E-2</v>
      </c>
      <c r="AV16" s="21">
        <v>5.6023330037559098E-2</v>
      </c>
      <c r="AW16" s="21"/>
      <c r="AX16" s="21">
        <v>5.65374836057023E-2</v>
      </c>
    </row>
    <row r="17" spans="2:50" x14ac:dyDescent="0.3">
      <c r="B17" s="15" t="s">
        <v>108</v>
      </c>
      <c r="C17" s="22">
        <v>0.628302729453874</v>
      </c>
      <c r="D17" s="22">
        <v>0.68675759404622005</v>
      </c>
      <c r="E17" s="22">
        <v>0.571240485848452</v>
      </c>
      <c r="F17" s="22"/>
      <c r="G17" s="22">
        <v>0.45859931690194899</v>
      </c>
      <c r="H17" s="22">
        <v>0.617391430912826</v>
      </c>
      <c r="I17" s="22">
        <v>0.61903726179797203</v>
      </c>
      <c r="J17" s="22">
        <v>0.61549927231410495</v>
      </c>
      <c r="K17" s="22">
        <v>0.66059165696839806</v>
      </c>
      <c r="L17" s="22">
        <v>0.72570420112668499</v>
      </c>
      <c r="M17" s="22"/>
      <c r="N17" s="22">
        <v>0.65685960747165995</v>
      </c>
      <c r="O17" s="22">
        <v>0.64725711395103602</v>
      </c>
      <c r="P17" s="22">
        <v>0.65238281073401405</v>
      </c>
      <c r="Q17" s="22">
        <v>0.58863348133922</v>
      </c>
      <c r="R17" s="22"/>
      <c r="S17" s="22">
        <v>0.69079014314698395</v>
      </c>
      <c r="T17" s="22">
        <v>0.631665831110092</v>
      </c>
      <c r="U17" s="22">
        <v>0.58846395423222697</v>
      </c>
      <c r="V17" s="22"/>
      <c r="W17" s="22">
        <v>0.63017220443862998</v>
      </c>
      <c r="X17" s="22">
        <v>0.71929873490721197</v>
      </c>
      <c r="Y17" s="22">
        <v>0.44615382234911699</v>
      </c>
      <c r="Z17" s="22"/>
      <c r="AA17" s="22">
        <v>0.33928528229691701</v>
      </c>
      <c r="AB17" s="22">
        <v>0.41713443320107502</v>
      </c>
      <c r="AC17" s="22">
        <v>0.56791455631398502</v>
      </c>
      <c r="AD17" s="22">
        <v>0.57284423466593803</v>
      </c>
      <c r="AE17" s="22">
        <v>0.71583431469719405</v>
      </c>
      <c r="AF17" s="22">
        <v>0.689265035004888</v>
      </c>
      <c r="AG17" s="22">
        <v>0.74416020142083406</v>
      </c>
      <c r="AH17" s="22">
        <v>0.72815954791948301</v>
      </c>
      <c r="AI17" s="22">
        <v>0.81688587711205496</v>
      </c>
      <c r="AJ17" s="22">
        <v>0.73322502093159803</v>
      </c>
      <c r="AK17" s="22">
        <v>0.31886740159749399</v>
      </c>
      <c r="AL17" s="22">
        <v>0.61909065875324698</v>
      </c>
      <c r="AM17" s="22"/>
      <c r="AN17" s="22">
        <v>0.63015184475678598</v>
      </c>
      <c r="AO17" s="22">
        <v>0.62753875735817299</v>
      </c>
      <c r="AP17" s="22"/>
      <c r="AQ17" s="22">
        <v>0.62953979462931697</v>
      </c>
      <c r="AR17" s="22">
        <v>0.62801392248537702</v>
      </c>
      <c r="AS17" s="22"/>
      <c r="AT17" s="22">
        <v>0.74240490085909305</v>
      </c>
      <c r="AU17" s="22">
        <v>0.57466072040372795</v>
      </c>
      <c r="AV17" s="22">
        <v>0.662791026290656</v>
      </c>
      <c r="AW17" s="22"/>
      <c r="AX17" s="22">
        <v>0.61898609732415399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193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0.17310623680168799</v>
      </c>
      <c r="D9" s="14">
        <v>0.21505014965327801</v>
      </c>
      <c r="E9" s="14">
        <v>0.133685785282213</v>
      </c>
      <c r="F9" s="14"/>
      <c r="G9" s="14">
        <v>0.17394581431627701</v>
      </c>
      <c r="H9" s="14">
        <v>0.19779166445672999</v>
      </c>
      <c r="I9" s="14">
        <v>0.22072508369827501</v>
      </c>
      <c r="J9" s="14">
        <v>0.175063942985311</v>
      </c>
      <c r="K9" s="14">
        <v>0.127911395222988</v>
      </c>
      <c r="L9" s="14">
        <v>0.14879219535125299</v>
      </c>
      <c r="M9" s="14"/>
      <c r="N9" s="14">
        <v>0.192616182579437</v>
      </c>
      <c r="O9" s="14">
        <v>0.171669175124913</v>
      </c>
      <c r="P9" s="14">
        <v>0.17036267671396199</v>
      </c>
      <c r="Q9" s="14">
        <v>0.16658765080586899</v>
      </c>
      <c r="R9" s="14"/>
      <c r="S9" s="14">
        <v>0.21376785734324799</v>
      </c>
      <c r="T9" s="14">
        <v>0.158639529891102</v>
      </c>
      <c r="U9" s="14">
        <v>0.144627231436325</v>
      </c>
      <c r="V9" s="14"/>
      <c r="W9" s="14">
        <v>0.17006496205709401</v>
      </c>
      <c r="X9" s="14">
        <v>0.200897062216044</v>
      </c>
      <c r="Y9" s="14">
        <v>0.13032738033403499</v>
      </c>
      <c r="Z9" s="14"/>
      <c r="AA9" s="14">
        <v>6.5177531712377904E-2</v>
      </c>
      <c r="AB9" s="14">
        <v>0.14410053319772501</v>
      </c>
      <c r="AC9" s="14">
        <v>0.13673831665243799</v>
      </c>
      <c r="AD9" s="14">
        <v>0.13656056386575899</v>
      </c>
      <c r="AE9" s="14">
        <v>0.180937871371145</v>
      </c>
      <c r="AF9" s="14">
        <v>0.17641014536173599</v>
      </c>
      <c r="AG9" s="14">
        <v>0.223063562742921</v>
      </c>
      <c r="AH9" s="14">
        <v>0.242117863204835</v>
      </c>
      <c r="AI9" s="14">
        <v>0.31848770051941</v>
      </c>
      <c r="AJ9" s="14">
        <v>0.235959610433017</v>
      </c>
      <c r="AK9" s="14">
        <v>8.5808526769782095E-2</v>
      </c>
      <c r="AL9" s="14">
        <v>0.24478555400660701</v>
      </c>
      <c r="AM9" s="14"/>
      <c r="AN9" s="14">
        <v>0.17845652368175899</v>
      </c>
      <c r="AO9" s="14">
        <v>0.17089573652951401</v>
      </c>
      <c r="AP9" s="14"/>
      <c r="AQ9" s="14">
        <v>0.13487058825369799</v>
      </c>
      <c r="AR9" s="14">
        <v>0.182032784864679</v>
      </c>
      <c r="AS9" s="14"/>
      <c r="AT9" s="14">
        <v>0.21099885883051001</v>
      </c>
      <c r="AU9" s="14">
        <v>0.15102735142825</v>
      </c>
      <c r="AV9" s="14">
        <v>0.191880089984511</v>
      </c>
      <c r="AW9" s="14"/>
      <c r="AX9" s="14">
        <v>0.172737017399228</v>
      </c>
    </row>
    <row r="10" spans="2:50" x14ac:dyDescent="0.3">
      <c r="B10" s="15" t="s">
        <v>101</v>
      </c>
      <c r="C10" s="14">
        <v>0.39063154529944999</v>
      </c>
      <c r="D10" s="14">
        <v>0.40722658484700403</v>
      </c>
      <c r="E10" s="14">
        <v>0.37468599379268303</v>
      </c>
      <c r="F10" s="14"/>
      <c r="G10" s="14">
        <v>0.30831606265411299</v>
      </c>
      <c r="H10" s="14">
        <v>0.41426736039382001</v>
      </c>
      <c r="I10" s="14">
        <v>0.362198279210382</v>
      </c>
      <c r="J10" s="14">
        <v>0.37500035739068699</v>
      </c>
      <c r="K10" s="14">
        <v>0.38999423934696098</v>
      </c>
      <c r="L10" s="14">
        <v>0.45174986148896101</v>
      </c>
      <c r="M10" s="14"/>
      <c r="N10" s="14">
        <v>0.41857151690683297</v>
      </c>
      <c r="O10" s="14">
        <v>0.39638773458890803</v>
      </c>
      <c r="P10" s="14">
        <v>0.40380791207709599</v>
      </c>
      <c r="Q10" s="14">
        <v>0.36560297782245699</v>
      </c>
      <c r="R10" s="14"/>
      <c r="S10" s="14">
        <v>0.41563038240024602</v>
      </c>
      <c r="T10" s="14">
        <v>0.40896657167898898</v>
      </c>
      <c r="U10" s="14">
        <v>0.37251264102017001</v>
      </c>
      <c r="V10" s="14"/>
      <c r="W10" s="14">
        <v>0.400032834938503</v>
      </c>
      <c r="X10" s="14">
        <v>0.438398689789541</v>
      </c>
      <c r="Y10" s="14">
        <v>0.26815595248742702</v>
      </c>
      <c r="Z10" s="14"/>
      <c r="AA10" s="14">
        <v>0.18650690062275799</v>
      </c>
      <c r="AB10" s="14">
        <v>0.25789413685561002</v>
      </c>
      <c r="AC10" s="14">
        <v>0.373958705810301</v>
      </c>
      <c r="AD10" s="14">
        <v>0.39815715718350397</v>
      </c>
      <c r="AE10" s="14">
        <v>0.43233342914145501</v>
      </c>
      <c r="AF10" s="14">
        <v>0.435995922428421</v>
      </c>
      <c r="AG10" s="14">
        <v>0.45355573592606402</v>
      </c>
      <c r="AH10" s="14">
        <v>0.41248463424916099</v>
      </c>
      <c r="AI10" s="14">
        <v>0.40769939425430601</v>
      </c>
      <c r="AJ10" s="14">
        <v>0.32164062786539699</v>
      </c>
      <c r="AK10" s="14">
        <v>0.34404982498616199</v>
      </c>
      <c r="AL10" s="14">
        <v>0.39122644974151399</v>
      </c>
      <c r="AM10" s="14"/>
      <c r="AN10" s="14">
        <v>0.40475744147661702</v>
      </c>
      <c r="AO10" s="14">
        <v>0.38479535407377202</v>
      </c>
      <c r="AP10" s="14"/>
      <c r="AQ10" s="14">
        <v>0.418696811023828</v>
      </c>
      <c r="AR10" s="14">
        <v>0.384079389055132</v>
      </c>
      <c r="AS10" s="14"/>
      <c r="AT10" s="14">
        <v>0.46098423154296397</v>
      </c>
      <c r="AU10" s="14">
        <v>0.36804370883420201</v>
      </c>
      <c r="AV10" s="14">
        <v>0.40142470451985801</v>
      </c>
      <c r="AW10" s="14"/>
      <c r="AX10" s="14">
        <v>0.396546700532657</v>
      </c>
    </row>
    <row r="11" spans="2:50" x14ac:dyDescent="0.3">
      <c r="B11" s="15" t="s">
        <v>102</v>
      </c>
      <c r="C11" s="14">
        <v>0.26791096852949697</v>
      </c>
      <c r="D11" s="14">
        <v>0.244480803431392</v>
      </c>
      <c r="E11" s="14">
        <v>0.28997073370654403</v>
      </c>
      <c r="F11" s="14"/>
      <c r="G11" s="14">
        <v>0.27343895739145302</v>
      </c>
      <c r="H11" s="14">
        <v>0.24461415816201601</v>
      </c>
      <c r="I11" s="14">
        <v>0.219978999348592</v>
      </c>
      <c r="J11" s="14">
        <v>0.26985001879331899</v>
      </c>
      <c r="K11" s="14">
        <v>0.30822105977842001</v>
      </c>
      <c r="L11" s="14">
        <v>0.28854037567921398</v>
      </c>
      <c r="M11" s="14"/>
      <c r="N11" s="14">
        <v>0.246763684194519</v>
      </c>
      <c r="O11" s="14">
        <v>0.264305435933407</v>
      </c>
      <c r="P11" s="14">
        <v>0.264551554348053</v>
      </c>
      <c r="Q11" s="14">
        <v>0.28198827449420499</v>
      </c>
      <c r="R11" s="14"/>
      <c r="S11" s="14">
        <v>0.24792949891251001</v>
      </c>
      <c r="T11" s="14">
        <v>0.27179053116796897</v>
      </c>
      <c r="U11" s="14">
        <v>0.29135604226670497</v>
      </c>
      <c r="V11" s="14"/>
      <c r="W11" s="14">
        <v>0.27361800497615901</v>
      </c>
      <c r="X11" s="14">
        <v>0.247229390817397</v>
      </c>
      <c r="Y11" s="14">
        <v>0.31121772875460302</v>
      </c>
      <c r="Z11" s="14"/>
      <c r="AA11" s="14">
        <v>0.32681824945356702</v>
      </c>
      <c r="AB11" s="14">
        <v>0.27232185539915799</v>
      </c>
      <c r="AC11" s="14">
        <v>0.30407679753117001</v>
      </c>
      <c r="AD11" s="14">
        <v>0.28574701618515302</v>
      </c>
      <c r="AE11" s="14">
        <v>0.25855653796538097</v>
      </c>
      <c r="AF11" s="14">
        <v>0.25546355497311501</v>
      </c>
      <c r="AG11" s="14">
        <v>0.22261630350078901</v>
      </c>
      <c r="AH11" s="14">
        <v>0.26222674692124498</v>
      </c>
      <c r="AI11" s="14">
        <v>0.22714469767888301</v>
      </c>
      <c r="AJ11" s="14">
        <v>0.32206266441856801</v>
      </c>
      <c r="AK11" s="14">
        <v>0.25344302449929701</v>
      </c>
      <c r="AL11" s="14">
        <v>0.363987996251879</v>
      </c>
      <c r="AM11" s="14"/>
      <c r="AN11" s="14">
        <v>0.25265323804578099</v>
      </c>
      <c r="AO11" s="14">
        <v>0.274214783286168</v>
      </c>
      <c r="AP11" s="14"/>
      <c r="AQ11" s="14">
        <v>0.25451041078119602</v>
      </c>
      <c r="AR11" s="14">
        <v>0.27103948151028101</v>
      </c>
      <c r="AS11" s="14"/>
      <c r="AT11" s="14">
        <v>0.22520028694410299</v>
      </c>
      <c r="AU11" s="14">
        <v>0.31168726633720301</v>
      </c>
      <c r="AV11" s="14">
        <v>0.25639170440158199</v>
      </c>
      <c r="AW11" s="14"/>
      <c r="AX11" s="14">
        <v>0.27458174531965202</v>
      </c>
    </row>
    <row r="12" spans="2:50" x14ac:dyDescent="0.3">
      <c r="B12" s="15" t="s">
        <v>103</v>
      </c>
      <c r="C12" s="14">
        <v>6.1040539760691799E-2</v>
      </c>
      <c r="D12" s="14">
        <v>6.81972755588829E-2</v>
      </c>
      <c r="E12" s="14">
        <v>5.41054933172289E-2</v>
      </c>
      <c r="F12" s="14"/>
      <c r="G12" s="14">
        <v>7.18658785841845E-2</v>
      </c>
      <c r="H12" s="14">
        <v>4.4773985736459403E-2</v>
      </c>
      <c r="I12" s="14">
        <v>8.73936675447608E-2</v>
      </c>
      <c r="J12" s="14">
        <v>5.0361842842317997E-2</v>
      </c>
      <c r="K12" s="14">
        <v>6.1300964379771401E-2</v>
      </c>
      <c r="L12" s="14">
        <v>5.61719345254513E-2</v>
      </c>
      <c r="M12" s="14"/>
      <c r="N12" s="14">
        <v>3.7168830544495698E-2</v>
      </c>
      <c r="O12" s="14">
        <v>6.8723088497610094E-2</v>
      </c>
      <c r="P12" s="14">
        <v>6.4372128846220303E-2</v>
      </c>
      <c r="Q12" s="14">
        <v>6.5898652555840598E-2</v>
      </c>
      <c r="R12" s="14"/>
      <c r="S12" s="14">
        <v>4.6180162265224201E-2</v>
      </c>
      <c r="T12" s="14">
        <v>7.5511692163321695E-2</v>
      </c>
      <c r="U12" s="14">
        <v>7.3585107564691998E-2</v>
      </c>
      <c r="V12" s="14"/>
      <c r="W12" s="14">
        <v>7.5424643521642395E-2</v>
      </c>
      <c r="X12" s="14">
        <v>5.2147733609084902E-2</v>
      </c>
      <c r="Y12" s="14">
        <v>5.4887832440167601E-2</v>
      </c>
      <c r="Z12" s="14"/>
      <c r="AA12" s="14">
        <v>3.68238084242139E-2</v>
      </c>
      <c r="AB12" s="14">
        <v>7.2001918937050102E-2</v>
      </c>
      <c r="AC12" s="14">
        <v>4.5096776682394001E-2</v>
      </c>
      <c r="AD12" s="14">
        <v>5.3676507265438697E-2</v>
      </c>
      <c r="AE12" s="14">
        <v>7.2214093452119502E-2</v>
      </c>
      <c r="AF12" s="14">
        <v>5.9344285209775097E-2</v>
      </c>
      <c r="AG12" s="14">
        <v>6.3590904061999701E-2</v>
      </c>
      <c r="AH12" s="14">
        <v>6.5233109946315801E-2</v>
      </c>
      <c r="AI12" s="14">
        <v>1.3395695354862401E-2</v>
      </c>
      <c r="AJ12" s="14">
        <v>0.120337097283019</v>
      </c>
      <c r="AK12" s="14">
        <v>0.31669862374475899</v>
      </c>
      <c r="AL12" s="14">
        <v>0</v>
      </c>
      <c r="AM12" s="14"/>
      <c r="AN12" s="14">
        <v>7.7539560523817594E-2</v>
      </c>
      <c r="AO12" s="14">
        <v>5.4223879139493003E-2</v>
      </c>
      <c r="AP12" s="14"/>
      <c r="AQ12" s="14">
        <v>7.2270364679416499E-2</v>
      </c>
      <c r="AR12" s="14">
        <v>5.8418809106636001E-2</v>
      </c>
      <c r="AS12" s="14"/>
      <c r="AT12" s="14">
        <v>4.2242700882810798E-2</v>
      </c>
      <c r="AU12" s="14">
        <v>6.0698843496735599E-2</v>
      </c>
      <c r="AV12" s="14">
        <v>7.7738489877605996E-2</v>
      </c>
      <c r="AW12" s="14"/>
      <c r="AX12" s="14">
        <v>5.1238243734434002E-2</v>
      </c>
    </row>
    <row r="13" spans="2:50" x14ac:dyDescent="0.3">
      <c r="B13" s="15" t="s">
        <v>104</v>
      </c>
      <c r="C13" s="14">
        <v>1.98281300793385E-2</v>
      </c>
      <c r="D13" s="14">
        <v>2.1251426116278099E-2</v>
      </c>
      <c r="E13" s="14">
        <v>1.86358513871888E-2</v>
      </c>
      <c r="F13" s="14"/>
      <c r="G13" s="14">
        <v>3.77664610792438E-2</v>
      </c>
      <c r="H13" s="14">
        <v>2.0229785706872401E-2</v>
      </c>
      <c r="I13" s="14">
        <v>2.2453738556349901E-2</v>
      </c>
      <c r="J13" s="14">
        <v>1.8826794932964502E-2</v>
      </c>
      <c r="K13" s="14">
        <v>2.1321832530157701E-2</v>
      </c>
      <c r="L13" s="14">
        <v>6.8394831396358796E-3</v>
      </c>
      <c r="M13" s="14"/>
      <c r="N13" s="14">
        <v>1.22112363584318E-2</v>
      </c>
      <c r="O13" s="14">
        <v>1.37103677684162E-2</v>
      </c>
      <c r="P13" s="14">
        <v>2.8913472503029301E-2</v>
      </c>
      <c r="Q13" s="14">
        <v>2.0491988198756399E-2</v>
      </c>
      <c r="R13" s="14"/>
      <c r="S13" s="14">
        <v>1.4041515957098899E-2</v>
      </c>
      <c r="T13" s="14">
        <v>2.7569904698372599E-2</v>
      </c>
      <c r="U13" s="14">
        <v>2.22001914613097E-2</v>
      </c>
      <c r="V13" s="14"/>
      <c r="W13" s="14">
        <v>2.62635868186171E-2</v>
      </c>
      <c r="X13" s="14">
        <v>1.8009777536132698E-2</v>
      </c>
      <c r="Y13" s="14">
        <v>1.04324738367268E-2</v>
      </c>
      <c r="Z13" s="14"/>
      <c r="AA13" s="14">
        <v>6.2902257976229003E-2</v>
      </c>
      <c r="AB13" s="14">
        <v>5.7924682027047397E-2</v>
      </c>
      <c r="AC13" s="14">
        <v>2.07256742742103E-2</v>
      </c>
      <c r="AD13" s="14">
        <v>3.06246104617795E-2</v>
      </c>
      <c r="AE13" s="14">
        <v>3.2031151775831798E-3</v>
      </c>
      <c r="AF13" s="14">
        <v>6.91760876751615E-3</v>
      </c>
      <c r="AG13" s="14">
        <v>1.2788307622956499E-2</v>
      </c>
      <c r="AH13" s="14">
        <v>8.0199688311951393E-3</v>
      </c>
      <c r="AI13" s="14">
        <v>0</v>
      </c>
      <c r="AJ13" s="14">
        <v>0</v>
      </c>
      <c r="AK13" s="14">
        <v>0</v>
      </c>
      <c r="AL13" s="14">
        <v>0</v>
      </c>
      <c r="AM13" s="14"/>
      <c r="AN13" s="14">
        <v>1.55338488552541E-2</v>
      </c>
      <c r="AO13" s="14">
        <v>2.16023358420218E-2</v>
      </c>
      <c r="AP13" s="14"/>
      <c r="AQ13" s="14">
        <v>3.5119873525277102E-2</v>
      </c>
      <c r="AR13" s="14">
        <v>1.62580982367827E-2</v>
      </c>
      <c r="AS13" s="14"/>
      <c r="AT13" s="14">
        <v>1.6969055771059099E-2</v>
      </c>
      <c r="AU13" s="14">
        <v>1.0388973247276801E-2</v>
      </c>
      <c r="AV13" s="14">
        <v>3.0910171832480501E-2</v>
      </c>
      <c r="AW13" s="14"/>
      <c r="AX13" s="14">
        <v>2.3593193992774399E-2</v>
      </c>
    </row>
    <row r="14" spans="2:50" x14ac:dyDescent="0.3">
      <c r="B14" s="15" t="s">
        <v>105</v>
      </c>
      <c r="C14" s="14">
        <v>8.7482579529334706E-2</v>
      </c>
      <c r="D14" s="14">
        <v>4.3793760393164197E-2</v>
      </c>
      <c r="E14" s="14">
        <v>0.12891614251414199</v>
      </c>
      <c r="F14" s="14"/>
      <c r="G14" s="14">
        <v>0.13466682597472801</v>
      </c>
      <c r="H14" s="14">
        <v>7.8323045544102105E-2</v>
      </c>
      <c r="I14" s="14">
        <v>8.7250231641639794E-2</v>
      </c>
      <c r="J14" s="14">
        <v>0.1108970430554</v>
      </c>
      <c r="K14" s="14">
        <v>9.1250508741701694E-2</v>
      </c>
      <c r="L14" s="14">
        <v>4.7906149815485202E-2</v>
      </c>
      <c r="M14" s="14"/>
      <c r="N14" s="14">
        <v>9.2668549416283399E-2</v>
      </c>
      <c r="O14" s="14">
        <v>8.5204198086745897E-2</v>
      </c>
      <c r="P14" s="14">
        <v>6.7992255511638899E-2</v>
      </c>
      <c r="Q14" s="14">
        <v>9.9430456122872699E-2</v>
      </c>
      <c r="R14" s="14"/>
      <c r="S14" s="14">
        <v>6.2450583121672898E-2</v>
      </c>
      <c r="T14" s="14">
        <v>5.7521770400244997E-2</v>
      </c>
      <c r="U14" s="14">
        <v>9.5718786250799298E-2</v>
      </c>
      <c r="V14" s="14"/>
      <c r="W14" s="14">
        <v>5.4595967687984998E-2</v>
      </c>
      <c r="X14" s="14">
        <v>4.3317346031800298E-2</v>
      </c>
      <c r="Y14" s="14">
        <v>0.224978632147041</v>
      </c>
      <c r="Z14" s="14"/>
      <c r="AA14" s="14">
        <v>0.32177125181085398</v>
      </c>
      <c r="AB14" s="14">
        <v>0.19575687358341001</v>
      </c>
      <c r="AC14" s="14">
        <v>0.119403729049487</v>
      </c>
      <c r="AD14" s="14">
        <v>9.5234145038366497E-2</v>
      </c>
      <c r="AE14" s="14">
        <v>5.2754952892315798E-2</v>
      </c>
      <c r="AF14" s="14">
        <v>6.5868483259435798E-2</v>
      </c>
      <c r="AG14" s="14">
        <v>2.4385186145270601E-2</v>
      </c>
      <c r="AH14" s="14">
        <v>9.9176768472484696E-3</v>
      </c>
      <c r="AI14" s="14">
        <v>3.3272512192539003E-2</v>
      </c>
      <c r="AJ14" s="14">
        <v>0</v>
      </c>
      <c r="AK14" s="14">
        <v>0</v>
      </c>
      <c r="AL14" s="14">
        <v>0</v>
      </c>
      <c r="AM14" s="14"/>
      <c r="AN14" s="14">
        <v>7.1059387416771105E-2</v>
      </c>
      <c r="AO14" s="14">
        <v>9.4267911129031795E-2</v>
      </c>
      <c r="AP14" s="14"/>
      <c r="AQ14" s="14">
        <v>8.4531951736584995E-2</v>
      </c>
      <c r="AR14" s="14">
        <v>8.8171437226489194E-2</v>
      </c>
      <c r="AS14" s="14"/>
      <c r="AT14" s="14">
        <v>4.3604866028553298E-2</v>
      </c>
      <c r="AU14" s="14">
        <v>9.8153856656332597E-2</v>
      </c>
      <c r="AV14" s="14">
        <v>4.1654839383962E-2</v>
      </c>
      <c r="AW14" s="14"/>
      <c r="AX14" s="14">
        <v>8.1303099021254197E-2</v>
      </c>
    </row>
    <row r="15" spans="2:50" x14ac:dyDescent="0.3">
      <c r="B15" s="15" t="s">
        <v>106</v>
      </c>
      <c r="C15" s="21">
        <v>0.56373778210113801</v>
      </c>
      <c r="D15" s="21">
        <v>0.62227673450028298</v>
      </c>
      <c r="E15" s="21">
        <v>0.50837177907489595</v>
      </c>
      <c r="F15" s="21"/>
      <c r="G15" s="21">
        <v>0.48226187697039002</v>
      </c>
      <c r="H15" s="21">
        <v>0.61205902485055097</v>
      </c>
      <c r="I15" s="21">
        <v>0.58292336290865798</v>
      </c>
      <c r="J15" s="21">
        <v>0.55006430037599796</v>
      </c>
      <c r="K15" s="21">
        <v>0.51790563456994898</v>
      </c>
      <c r="L15" s="21">
        <v>0.600542056840214</v>
      </c>
      <c r="M15" s="21"/>
      <c r="N15" s="21">
        <v>0.61118769948627005</v>
      </c>
      <c r="O15" s="21">
        <v>0.56805690971382095</v>
      </c>
      <c r="P15" s="21">
        <v>0.57417058879105798</v>
      </c>
      <c r="Q15" s="21">
        <v>0.532190628628326</v>
      </c>
      <c r="R15" s="21"/>
      <c r="S15" s="21">
        <v>0.62939823974349396</v>
      </c>
      <c r="T15" s="21">
        <v>0.56760610157009095</v>
      </c>
      <c r="U15" s="21">
        <v>0.51713987245649495</v>
      </c>
      <c r="V15" s="21"/>
      <c r="W15" s="21">
        <v>0.57009779699559604</v>
      </c>
      <c r="X15" s="21">
        <v>0.63929575200558497</v>
      </c>
      <c r="Y15" s="21">
        <v>0.39848333282146098</v>
      </c>
      <c r="Z15" s="21"/>
      <c r="AA15" s="21">
        <v>0.25168443233513599</v>
      </c>
      <c r="AB15" s="21">
        <v>0.401994670053335</v>
      </c>
      <c r="AC15" s="21">
        <v>0.51069702246273896</v>
      </c>
      <c r="AD15" s="21">
        <v>0.53471772104926196</v>
      </c>
      <c r="AE15" s="21">
        <v>0.61327130051260004</v>
      </c>
      <c r="AF15" s="21">
        <v>0.61240606779015805</v>
      </c>
      <c r="AG15" s="21">
        <v>0.67661929866898396</v>
      </c>
      <c r="AH15" s="21">
        <v>0.65460249745399601</v>
      </c>
      <c r="AI15" s="21">
        <v>0.72618709477371601</v>
      </c>
      <c r="AJ15" s="21">
        <v>0.55760023829841299</v>
      </c>
      <c r="AK15" s="21">
        <v>0.429858351755944</v>
      </c>
      <c r="AL15" s="21">
        <v>0.63601200374812095</v>
      </c>
      <c r="AM15" s="21"/>
      <c r="AN15" s="21">
        <v>0.58321396515837598</v>
      </c>
      <c r="AO15" s="21">
        <v>0.55569109060328603</v>
      </c>
      <c r="AP15" s="21"/>
      <c r="AQ15" s="21">
        <v>0.55356739927752596</v>
      </c>
      <c r="AR15" s="21">
        <v>0.56611217391981095</v>
      </c>
      <c r="AS15" s="21"/>
      <c r="AT15" s="21">
        <v>0.67198309037347403</v>
      </c>
      <c r="AU15" s="21">
        <v>0.51907106026245198</v>
      </c>
      <c r="AV15" s="21">
        <v>0.59330479450436902</v>
      </c>
      <c r="AW15" s="21"/>
      <c r="AX15" s="21">
        <v>0.56928371793188604</v>
      </c>
    </row>
    <row r="16" spans="2:50" x14ac:dyDescent="0.3">
      <c r="B16" s="15" t="s">
        <v>107</v>
      </c>
      <c r="C16" s="21">
        <v>8.0868669840030299E-2</v>
      </c>
      <c r="D16" s="21">
        <v>8.9448701675161002E-2</v>
      </c>
      <c r="E16" s="21">
        <v>7.2741344704417704E-2</v>
      </c>
      <c r="F16" s="21"/>
      <c r="G16" s="21">
        <v>0.109632339663428</v>
      </c>
      <c r="H16" s="21">
        <v>6.5003771443331804E-2</v>
      </c>
      <c r="I16" s="21">
        <v>0.109847406101111</v>
      </c>
      <c r="J16" s="21">
        <v>6.9188637775282502E-2</v>
      </c>
      <c r="K16" s="21">
        <v>8.2622796909929103E-2</v>
      </c>
      <c r="L16" s="21">
        <v>6.3011417665087097E-2</v>
      </c>
      <c r="M16" s="21"/>
      <c r="N16" s="21">
        <v>4.9380066902927497E-2</v>
      </c>
      <c r="O16" s="21">
        <v>8.24334562660263E-2</v>
      </c>
      <c r="P16" s="21">
        <v>9.3285601349249597E-2</v>
      </c>
      <c r="Q16" s="21">
        <v>8.6390640754597001E-2</v>
      </c>
      <c r="R16" s="21"/>
      <c r="S16" s="21">
        <v>6.0221678222323098E-2</v>
      </c>
      <c r="T16" s="21">
        <v>0.10308159686169401</v>
      </c>
      <c r="U16" s="21">
        <v>9.5785299026001594E-2</v>
      </c>
      <c r="V16" s="21"/>
      <c r="W16" s="21">
        <v>0.10168823034025901</v>
      </c>
      <c r="X16" s="21">
        <v>7.0157511145217594E-2</v>
      </c>
      <c r="Y16" s="21">
        <v>6.5320306276894405E-2</v>
      </c>
      <c r="Z16" s="21"/>
      <c r="AA16" s="21">
        <v>9.9726066400442806E-2</v>
      </c>
      <c r="AB16" s="21">
        <v>0.129926600964098</v>
      </c>
      <c r="AC16" s="21">
        <v>6.58224509566043E-2</v>
      </c>
      <c r="AD16" s="21">
        <v>8.4301117727218197E-2</v>
      </c>
      <c r="AE16" s="21">
        <v>7.5417208629702706E-2</v>
      </c>
      <c r="AF16" s="21">
        <v>6.6261893977291195E-2</v>
      </c>
      <c r="AG16" s="21">
        <v>7.6379211684956094E-2</v>
      </c>
      <c r="AH16" s="21">
        <v>7.3253078777510902E-2</v>
      </c>
      <c r="AI16" s="21">
        <v>1.3395695354862401E-2</v>
      </c>
      <c r="AJ16" s="21">
        <v>0.120337097283019</v>
      </c>
      <c r="AK16" s="21">
        <v>0.31669862374475899</v>
      </c>
      <c r="AL16" s="21">
        <v>0</v>
      </c>
      <c r="AM16" s="21"/>
      <c r="AN16" s="21">
        <v>9.30734093790717E-2</v>
      </c>
      <c r="AO16" s="21">
        <v>7.5826214981514803E-2</v>
      </c>
      <c r="AP16" s="21"/>
      <c r="AQ16" s="21">
        <v>0.107390238204694</v>
      </c>
      <c r="AR16" s="21">
        <v>7.4676907343418697E-2</v>
      </c>
      <c r="AS16" s="21"/>
      <c r="AT16" s="21">
        <v>5.92117566538699E-2</v>
      </c>
      <c r="AU16" s="21">
        <v>7.1087816744012405E-2</v>
      </c>
      <c r="AV16" s="21">
        <v>0.108648661710086</v>
      </c>
      <c r="AW16" s="21"/>
      <c r="AX16" s="21">
        <v>7.4831437727208405E-2</v>
      </c>
    </row>
    <row r="17" spans="2:50" x14ac:dyDescent="0.3">
      <c r="B17" s="15" t="s">
        <v>108</v>
      </c>
      <c r="C17" s="22">
        <v>0.48286911226110801</v>
      </c>
      <c r="D17" s="22">
        <v>0.53282803282512203</v>
      </c>
      <c r="E17" s="22">
        <v>0.43563043437047799</v>
      </c>
      <c r="F17" s="22"/>
      <c r="G17" s="22">
        <v>0.37262953730696202</v>
      </c>
      <c r="H17" s="22">
        <v>0.54705525340721906</v>
      </c>
      <c r="I17" s="22">
        <v>0.47307595680754699</v>
      </c>
      <c r="J17" s="22">
        <v>0.48087566260071601</v>
      </c>
      <c r="K17" s="22">
        <v>0.43528283766002002</v>
      </c>
      <c r="L17" s="22">
        <v>0.537530639175127</v>
      </c>
      <c r="M17" s="22"/>
      <c r="N17" s="22">
        <v>0.56180763258334299</v>
      </c>
      <c r="O17" s="22">
        <v>0.48562345344779401</v>
      </c>
      <c r="P17" s="22">
        <v>0.48088498744180802</v>
      </c>
      <c r="Q17" s="22">
        <v>0.44579998787372899</v>
      </c>
      <c r="R17" s="22"/>
      <c r="S17" s="22">
        <v>0.56917656152117102</v>
      </c>
      <c r="T17" s="22">
        <v>0.46452450470839701</v>
      </c>
      <c r="U17" s="22">
        <v>0.42135457343049298</v>
      </c>
      <c r="V17" s="22"/>
      <c r="W17" s="22">
        <v>0.46840956665533701</v>
      </c>
      <c r="X17" s="22">
        <v>0.56913824086036802</v>
      </c>
      <c r="Y17" s="22">
        <v>0.33316302654456698</v>
      </c>
      <c r="Z17" s="22"/>
      <c r="AA17" s="22">
        <v>0.151958365934693</v>
      </c>
      <c r="AB17" s="22">
        <v>0.27206806908923697</v>
      </c>
      <c r="AC17" s="22">
        <v>0.44487457150613502</v>
      </c>
      <c r="AD17" s="22">
        <v>0.45041660332204397</v>
      </c>
      <c r="AE17" s="22">
        <v>0.53785409188289801</v>
      </c>
      <c r="AF17" s="22">
        <v>0.54614417381286695</v>
      </c>
      <c r="AG17" s="22">
        <v>0.60024008698402798</v>
      </c>
      <c r="AH17" s="22">
        <v>0.58134941867648504</v>
      </c>
      <c r="AI17" s="22">
        <v>0.71279139941885294</v>
      </c>
      <c r="AJ17" s="22">
        <v>0.43726314101539399</v>
      </c>
      <c r="AK17" s="22">
        <v>0.113159728011184</v>
      </c>
      <c r="AL17" s="22">
        <v>0.63601200374812095</v>
      </c>
      <c r="AM17" s="22"/>
      <c r="AN17" s="22">
        <v>0.49014055577930499</v>
      </c>
      <c r="AO17" s="22">
        <v>0.47986487562177099</v>
      </c>
      <c r="AP17" s="22"/>
      <c r="AQ17" s="22">
        <v>0.44617716107283201</v>
      </c>
      <c r="AR17" s="22">
        <v>0.49143526657639203</v>
      </c>
      <c r="AS17" s="22"/>
      <c r="AT17" s="22">
        <v>0.61277133371960402</v>
      </c>
      <c r="AU17" s="22">
        <v>0.44798324351843899</v>
      </c>
      <c r="AV17" s="22">
        <v>0.48465613279428299</v>
      </c>
      <c r="AW17" s="22"/>
      <c r="AX17" s="22">
        <v>0.49445228020467702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194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100</v>
      </c>
      <c r="C9" s="14">
        <v>9.6761231805052694E-2</v>
      </c>
      <c r="D9" s="14">
        <v>0.12776898880211399</v>
      </c>
      <c r="E9" s="14">
        <v>6.6852056994823994E-2</v>
      </c>
      <c r="F9" s="14"/>
      <c r="G9" s="14">
        <v>0.104345488328353</v>
      </c>
      <c r="H9" s="14">
        <v>0.14470175491328399</v>
      </c>
      <c r="I9" s="14">
        <v>0.14031182988472199</v>
      </c>
      <c r="J9" s="14">
        <v>6.6194155893682993E-2</v>
      </c>
      <c r="K9" s="14">
        <v>6.4965221797693401E-2</v>
      </c>
      <c r="L9" s="14">
        <v>6.6177042545939702E-2</v>
      </c>
      <c r="M9" s="14"/>
      <c r="N9" s="14">
        <v>8.0008175522042896E-2</v>
      </c>
      <c r="O9" s="14">
        <v>8.9679066471806998E-2</v>
      </c>
      <c r="P9" s="14">
        <v>0.124826786686882</v>
      </c>
      <c r="Q9" s="14">
        <v>8.9387039158664194E-2</v>
      </c>
      <c r="R9" s="14"/>
      <c r="S9" s="14">
        <v>9.6998468525276493E-2</v>
      </c>
      <c r="T9" s="14">
        <v>0.114268549192795</v>
      </c>
      <c r="U9" s="14">
        <v>7.7905942933559694E-2</v>
      </c>
      <c r="V9" s="14"/>
      <c r="W9" s="14">
        <v>0.13747999663404001</v>
      </c>
      <c r="X9" s="14">
        <v>8.6973973193152698E-2</v>
      </c>
      <c r="Y9" s="14">
        <v>4.1660033936418997E-2</v>
      </c>
      <c r="Z9" s="14"/>
      <c r="AA9" s="14">
        <v>4.7224479858797699E-2</v>
      </c>
      <c r="AB9" s="14">
        <v>5.7924994326268797E-2</v>
      </c>
      <c r="AC9" s="14">
        <v>8.2315720725813502E-2</v>
      </c>
      <c r="AD9" s="14">
        <v>7.8262534806841103E-2</v>
      </c>
      <c r="AE9" s="14">
        <v>9.6908101820747106E-2</v>
      </c>
      <c r="AF9" s="14">
        <v>9.5893032123901795E-2</v>
      </c>
      <c r="AG9" s="14">
        <v>0.13519674332495499</v>
      </c>
      <c r="AH9" s="14">
        <v>0.134542170289562</v>
      </c>
      <c r="AI9" s="14">
        <v>0.12614763608937599</v>
      </c>
      <c r="AJ9" s="14">
        <v>0.121613848821543</v>
      </c>
      <c r="AK9" s="14">
        <v>8.5808526769782095E-2</v>
      </c>
      <c r="AL9" s="14">
        <v>0.49390031754251901</v>
      </c>
      <c r="AM9" s="14"/>
      <c r="AN9" s="14">
        <v>0.11673405178041101</v>
      </c>
      <c r="AO9" s="14">
        <v>8.8509352049582796E-2</v>
      </c>
      <c r="AP9" s="14"/>
      <c r="AQ9" s="14">
        <v>7.6914205367289698E-2</v>
      </c>
      <c r="AR9" s="14">
        <v>0.10139474639502399</v>
      </c>
      <c r="AS9" s="14"/>
      <c r="AT9" s="14">
        <v>7.0737781084899795E-2</v>
      </c>
      <c r="AU9" s="14">
        <v>8.0139286837310503E-2</v>
      </c>
      <c r="AV9" s="14">
        <v>0.13782278973210499</v>
      </c>
      <c r="AW9" s="14"/>
      <c r="AX9" s="14">
        <v>0.18003605907897699</v>
      </c>
    </row>
    <row r="10" spans="2:50" x14ac:dyDescent="0.3">
      <c r="B10" s="15" t="s">
        <v>101</v>
      </c>
      <c r="C10" s="14">
        <v>0.19797722762044301</v>
      </c>
      <c r="D10" s="14">
        <v>0.23032299914003401</v>
      </c>
      <c r="E10" s="14">
        <v>0.167856879606919</v>
      </c>
      <c r="F10" s="14"/>
      <c r="G10" s="14">
        <v>0.22794117973042299</v>
      </c>
      <c r="H10" s="14">
        <v>0.26830560083351701</v>
      </c>
      <c r="I10" s="14">
        <v>0.184656121216731</v>
      </c>
      <c r="J10" s="14">
        <v>0.20058461894875601</v>
      </c>
      <c r="K10" s="14">
        <v>0.15657828560199299</v>
      </c>
      <c r="L10" s="14">
        <v>0.16205368168571099</v>
      </c>
      <c r="M10" s="14"/>
      <c r="N10" s="14">
        <v>0.16268854222550699</v>
      </c>
      <c r="O10" s="14">
        <v>0.220360924554307</v>
      </c>
      <c r="P10" s="14">
        <v>0.22302728084076001</v>
      </c>
      <c r="Q10" s="14">
        <v>0.18572492011858399</v>
      </c>
      <c r="R10" s="14"/>
      <c r="S10" s="14">
        <v>0.18274553261485399</v>
      </c>
      <c r="T10" s="14">
        <v>0.24540859476844201</v>
      </c>
      <c r="U10" s="14">
        <v>0.17077510835142001</v>
      </c>
      <c r="V10" s="14"/>
      <c r="W10" s="14">
        <v>0.25495699064128002</v>
      </c>
      <c r="X10" s="14">
        <v>0.17172672908407</v>
      </c>
      <c r="Y10" s="14">
        <v>0.14690816321181099</v>
      </c>
      <c r="Z10" s="14"/>
      <c r="AA10" s="14">
        <v>0.21731067721664199</v>
      </c>
      <c r="AB10" s="14">
        <v>0.160870815183523</v>
      </c>
      <c r="AC10" s="14">
        <v>0.19010502570371601</v>
      </c>
      <c r="AD10" s="14">
        <v>0.18298083415605501</v>
      </c>
      <c r="AE10" s="14">
        <v>0.17240779728129399</v>
      </c>
      <c r="AF10" s="14">
        <v>0.224770579023745</v>
      </c>
      <c r="AG10" s="14">
        <v>0.25977438620441501</v>
      </c>
      <c r="AH10" s="14">
        <v>0.205702807810832</v>
      </c>
      <c r="AI10" s="14">
        <v>0.25357638820311601</v>
      </c>
      <c r="AJ10" s="14">
        <v>0.20407951359940399</v>
      </c>
      <c r="AK10" s="14">
        <v>0.149778042812451</v>
      </c>
      <c r="AL10" s="14">
        <v>0</v>
      </c>
      <c r="AM10" s="14"/>
      <c r="AN10" s="14">
        <v>0.22286428950885101</v>
      </c>
      <c r="AO10" s="14">
        <v>0.18769500195458999</v>
      </c>
      <c r="AP10" s="14"/>
      <c r="AQ10" s="14">
        <v>0.19930904499855301</v>
      </c>
      <c r="AR10" s="14">
        <v>0.19766629967000099</v>
      </c>
      <c r="AS10" s="14"/>
      <c r="AT10" s="14">
        <v>0.14269932695191501</v>
      </c>
      <c r="AU10" s="14">
        <v>0.17686077652498</v>
      </c>
      <c r="AV10" s="14">
        <v>0.266687999080225</v>
      </c>
      <c r="AW10" s="14"/>
      <c r="AX10" s="14">
        <v>0.24560550297216399</v>
      </c>
    </row>
    <row r="11" spans="2:50" x14ac:dyDescent="0.3">
      <c r="B11" s="15" t="s">
        <v>102</v>
      </c>
      <c r="C11" s="14">
        <v>0.32635899817060199</v>
      </c>
      <c r="D11" s="14">
        <v>0.285549564358343</v>
      </c>
      <c r="E11" s="14">
        <v>0.36435826572628199</v>
      </c>
      <c r="F11" s="14"/>
      <c r="G11" s="14">
        <v>0.26827126407524798</v>
      </c>
      <c r="H11" s="14">
        <v>0.26885120517873901</v>
      </c>
      <c r="I11" s="14">
        <v>0.31066821220983398</v>
      </c>
      <c r="J11" s="14">
        <v>0.32660708889425599</v>
      </c>
      <c r="K11" s="14">
        <v>0.34337219280443998</v>
      </c>
      <c r="L11" s="14">
        <v>0.40676634390160898</v>
      </c>
      <c r="M11" s="14"/>
      <c r="N11" s="14">
        <v>0.35234916943682698</v>
      </c>
      <c r="O11" s="14">
        <v>0.28777119515709099</v>
      </c>
      <c r="P11" s="14">
        <v>0.30596928907233201</v>
      </c>
      <c r="Q11" s="14">
        <v>0.34838979863804798</v>
      </c>
      <c r="R11" s="14"/>
      <c r="S11" s="14">
        <v>0.301188423904032</v>
      </c>
      <c r="T11" s="14">
        <v>0.33921009192229801</v>
      </c>
      <c r="U11" s="14">
        <v>0.365960967884496</v>
      </c>
      <c r="V11" s="14"/>
      <c r="W11" s="14">
        <v>0.34394393813049401</v>
      </c>
      <c r="X11" s="14">
        <v>0.29857090452791901</v>
      </c>
      <c r="Y11" s="14">
        <v>0.35894062103311197</v>
      </c>
      <c r="Z11" s="14"/>
      <c r="AA11" s="14">
        <v>0.27635789179791198</v>
      </c>
      <c r="AB11" s="14">
        <v>0.34152464748695799</v>
      </c>
      <c r="AC11" s="14">
        <v>0.32201252002474701</v>
      </c>
      <c r="AD11" s="14">
        <v>0.34237345592889101</v>
      </c>
      <c r="AE11" s="14">
        <v>0.330370842867728</v>
      </c>
      <c r="AF11" s="14">
        <v>0.32369181995527901</v>
      </c>
      <c r="AG11" s="14">
        <v>0.30693646273236302</v>
      </c>
      <c r="AH11" s="14">
        <v>0.32915474177772802</v>
      </c>
      <c r="AI11" s="14">
        <v>0.29203197635639999</v>
      </c>
      <c r="AJ11" s="14">
        <v>0.27671143971839102</v>
      </c>
      <c r="AK11" s="14">
        <v>0.55651103518912703</v>
      </c>
      <c r="AL11" s="14">
        <v>0.24215602804948899</v>
      </c>
      <c r="AM11" s="14"/>
      <c r="AN11" s="14">
        <v>0.316062732576322</v>
      </c>
      <c r="AO11" s="14">
        <v>0.330612956586049</v>
      </c>
      <c r="AP11" s="14"/>
      <c r="AQ11" s="14">
        <v>0.33953224920729702</v>
      </c>
      <c r="AR11" s="14">
        <v>0.323283552533076</v>
      </c>
      <c r="AS11" s="14"/>
      <c r="AT11" s="14">
        <v>0.26152561447446798</v>
      </c>
      <c r="AU11" s="14">
        <v>0.38194183188953001</v>
      </c>
      <c r="AV11" s="14">
        <v>0.33031201969808199</v>
      </c>
      <c r="AW11" s="14"/>
      <c r="AX11" s="14">
        <v>0.31783158988378701</v>
      </c>
    </row>
    <row r="12" spans="2:50" x14ac:dyDescent="0.3">
      <c r="B12" s="15" t="s">
        <v>103</v>
      </c>
      <c r="C12" s="14">
        <v>0.16906120135163699</v>
      </c>
      <c r="D12" s="14">
        <v>0.190150033877278</v>
      </c>
      <c r="E12" s="14">
        <v>0.148738835287583</v>
      </c>
      <c r="F12" s="14"/>
      <c r="G12" s="14">
        <v>0.14545862174059301</v>
      </c>
      <c r="H12" s="14">
        <v>0.11499700554937101</v>
      </c>
      <c r="I12" s="14">
        <v>0.165911555826702</v>
      </c>
      <c r="J12" s="14">
        <v>0.15124752874686301</v>
      </c>
      <c r="K12" s="14">
        <v>0.21365490293242101</v>
      </c>
      <c r="L12" s="14">
        <v>0.20932077068918301</v>
      </c>
      <c r="M12" s="14"/>
      <c r="N12" s="14">
        <v>0.19608618260909</v>
      </c>
      <c r="O12" s="14">
        <v>0.18570351440190599</v>
      </c>
      <c r="P12" s="14">
        <v>0.15688456942850301</v>
      </c>
      <c r="Q12" s="14">
        <v>0.15583164455093901</v>
      </c>
      <c r="R12" s="14"/>
      <c r="S12" s="14">
        <v>0.21350995542336401</v>
      </c>
      <c r="T12" s="14">
        <v>0.15411398482849301</v>
      </c>
      <c r="U12" s="14">
        <v>0.14765923482871501</v>
      </c>
      <c r="V12" s="14"/>
      <c r="W12" s="14">
        <v>0.12817251757605599</v>
      </c>
      <c r="X12" s="14">
        <v>0.235957574420464</v>
      </c>
      <c r="Y12" s="14">
        <v>0.10484470492784299</v>
      </c>
      <c r="Z12" s="14"/>
      <c r="AA12" s="14">
        <v>5.4899683436248403E-2</v>
      </c>
      <c r="AB12" s="14">
        <v>0.11793773577415299</v>
      </c>
      <c r="AC12" s="14">
        <v>0.17715719040576899</v>
      </c>
      <c r="AD12" s="14">
        <v>0.15706487426323601</v>
      </c>
      <c r="AE12" s="14">
        <v>0.23202998792118501</v>
      </c>
      <c r="AF12" s="14">
        <v>0.178659077366563</v>
      </c>
      <c r="AG12" s="14">
        <v>0.17051024062987899</v>
      </c>
      <c r="AH12" s="14">
        <v>0.15235758154210999</v>
      </c>
      <c r="AI12" s="14">
        <v>0.17760029855930801</v>
      </c>
      <c r="AJ12" s="14">
        <v>0.24796990305372901</v>
      </c>
      <c r="AK12" s="14">
        <v>0.11099095015844899</v>
      </c>
      <c r="AL12" s="14">
        <v>0.14275257505001801</v>
      </c>
      <c r="AM12" s="14"/>
      <c r="AN12" s="14">
        <v>0.165574891657981</v>
      </c>
      <c r="AO12" s="14">
        <v>0.17050158925969799</v>
      </c>
      <c r="AP12" s="14"/>
      <c r="AQ12" s="14">
        <v>0.17683420912957201</v>
      </c>
      <c r="AR12" s="14">
        <v>0.16724650406889999</v>
      </c>
      <c r="AS12" s="14"/>
      <c r="AT12" s="14">
        <v>0.27749348849808803</v>
      </c>
      <c r="AU12" s="14">
        <v>0.16541599326509199</v>
      </c>
      <c r="AV12" s="14">
        <v>0.127678763856483</v>
      </c>
      <c r="AW12" s="14"/>
      <c r="AX12" s="14">
        <v>9.5655141613608899E-2</v>
      </c>
    </row>
    <row r="13" spans="2:50" x14ac:dyDescent="0.3">
      <c r="B13" s="15" t="s">
        <v>104</v>
      </c>
      <c r="C13" s="14">
        <v>7.5404479822319098E-2</v>
      </c>
      <c r="D13" s="14">
        <v>8.9242170936269793E-2</v>
      </c>
      <c r="E13" s="14">
        <v>6.2880371704245805E-2</v>
      </c>
      <c r="F13" s="14"/>
      <c r="G13" s="14">
        <v>8.6526577280562705E-2</v>
      </c>
      <c r="H13" s="14">
        <v>7.19061214509195E-2</v>
      </c>
      <c r="I13" s="14">
        <v>8.6647723466298204E-2</v>
      </c>
      <c r="J13" s="14">
        <v>6.2781033960061502E-2</v>
      </c>
      <c r="K13" s="14">
        <v>8.2994535042900094E-2</v>
      </c>
      <c r="L13" s="14">
        <v>6.6963106778795606E-2</v>
      </c>
      <c r="M13" s="14"/>
      <c r="N13" s="14">
        <v>8.6074879157506196E-2</v>
      </c>
      <c r="O13" s="14">
        <v>6.2706335357643805E-2</v>
      </c>
      <c r="P13" s="14">
        <v>7.5101921040686498E-2</v>
      </c>
      <c r="Q13" s="14">
        <v>7.7333461015360205E-2</v>
      </c>
      <c r="R13" s="14"/>
      <c r="S13" s="14">
        <v>0.102617619345519</v>
      </c>
      <c r="T13" s="14">
        <v>4.7536045078393999E-2</v>
      </c>
      <c r="U13" s="14">
        <v>8.2803792140094201E-2</v>
      </c>
      <c r="V13" s="14"/>
      <c r="W13" s="14">
        <v>4.3568462537002799E-2</v>
      </c>
      <c r="X13" s="14">
        <v>0.111257964634857</v>
      </c>
      <c r="Y13" s="14">
        <v>5.4639642907943702E-2</v>
      </c>
      <c r="Z13" s="14"/>
      <c r="AA13" s="14">
        <v>6.7325514945779E-2</v>
      </c>
      <c r="AB13" s="14">
        <v>8.7863469059655905E-2</v>
      </c>
      <c r="AC13" s="14">
        <v>4.8496160175873299E-2</v>
      </c>
      <c r="AD13" s="14">
        <v>8.2844134768455799E-2</v>
      </c>
      <c r="AE13" s="14">
        <v>7.3794277090228094E-2</v>
      </c>
      <c r="AF13" s="14">
        <v>6.8112972007732003E-2</v>
      </c>
      <c r="AG13" s="14">
        <v>7.2454017476209095E-2</v>
      </c>
      <c r="AH13" s="14">
        <v>9.8464670830462203E-2</v>
      </c>
      <c r="AI13" s="14">
        <v>0.104390882079632</v>
      </c>
      <c r="AJ13" s="14">
        <v>7.3012129392808295E-2</v>
      </c>
      <c r="AK13" s="14">
        <v>9.69114450701897E-2</v>
      </c>
      <c r="AL13" s="14">
        <v>0.121191079357974</v>
      </c>
      <c r="AM13" s="14"/>
      <c r="AN13" s="14">
        <v>6.2677951487182096E-2</v>
      </c>
      <c r="AO13" s="14">
        <v>8.06625145743321E-2</v>
      </c>
      <c r="AP13" s="14"/>
      <c r="AQ13" s="14">
        <v>5.0956874163728398E-2</v>
      </c>
      <c r="AR13" s="14">
        <v>8.1112052080771893E-2</v>
      </c>
      <c r="AS13" s="14"/>
      <c r="AT13" s="14">
        <v>0.151339765818259</v>
      </c>
      <c r="AU13" s="14">
        <v>5.1111073871145003E-2</v>
      </c>
      <c r="AV13" s="14">
        <v>5.9551559744418503E-2</v>
      </c>
      <c r="AW13" s="14"/>
      <c r="AX13" s="14">
        <v>4.4581607263434297E-2</v>
      </c>
    </row>
    <row r="14" spans="2:50" x14ac:dyDescent="0.3">
      <c r="B14" s="15" t="s">
        <v>105</v>
      </c>
      <c r="C14" s="14">
        <v>0.134436861229946</v>
      </c>
      <c r="D14" s="14">
        <v>7.6966242885961003E-2</v>
      </c>
      <c r="E14" s="14">
        <v>0.189313590680146</v>
      </c>
      <c r="F14" s="14"/>
      <c r="G14" s="14">
        <v>0.16745686884482</v>
      </c>
      <c r="H14" s="14">
        <v>0.131238312074168</v>
      </c>
      <c r="I14" s="14">
        <v>0.111804557395713</v>
      </c>
      <c r="J14" s="14">
        <v>0.19258557355638001</v>
      </c>
      <c r="K14" s="14">
        <v>0.13843486182055301</v>
      </c>
      <c r="L14" s="14">
        <v>8.8719054398762695E-2</v>
      </c>
      <c r="M14" s="14"/>
      <c r="N14" s="14">
        <v>0.122793051049028</v>
      </c>
      <c r="O14" s="14">
        <v>0.153778964057245</v>
      </c>
      <c r="P14" s="14">
        <v>0.11419015293083599</v>
      </c>
      <c r="Q14" s="14">
        <v>0.14333313651840501</v>
      </c>
      <c r="R14" s="14"/>
      <c r="S14" s="14">
        <v>0.102940000186954</v>
      </c>
      <c r="T14" s="14">
        <v>9.9462734209578393E-2</v>
      </c>
      <c r="U14" s="14">
        <v>0.15489495386171501</v>
      </c>
      <c r="V14" s="14"/>
      <c r="W14" s="14">
        <v>9.1878094481127603E-2</v>
      </c>
      <c r="X14" s="14">
        <v>9.5512854139537307E-2</v>
      </c>
      <c r="Y14" s="14">
        <v>0.29300683398287097</v>
      </c>
      <c r="Z14" s="14"/>
      <c r="AA14" s="14">
        <v>0.33688175274462101</v>
      </c>
      <c r="AB14" s="14">
        <v>0.23387833816944101</v>
      </c>
      <c r="AC14" s="14">
        <v>0.17991338296408099</v>
      </c>
      <c r="AD14" s="14">
        <v>0.15647416607652001</v>
      </c>
      <c r="AE14" s="14">
        <v>9.4488993018817594E-2</v>
      </c>
      <c r="AF14" s="14">
        <v>0.108872519522779</v>
      </c>
      <c r="AG14" s="14">
        <v>5.5128149632177999E-2</v>
      </c>
      <c r="AH14" s="14">
        <v>7.97780277493053E-2</v>
      </c>
      <c r="AI14" s="14">
        <v>4.6252818712168201E-2</v>
      </c>
      <c r="AJ14" s="14">
        <v>7.6613165414124898E-2</v>
      </c>
      <c r="AK14" s="14">
        <v>0</v>
      </c>
      <c r="AL14" s="14">
        <v>0</v>
      </c>
      <c r="AM14" s="14"/>
      <c r="AN14" s="14">
        <v>0.11608608298925401</v>
      </c>
      <c r="AO14" s="14">
        <v>0.14201858557574801</v>
      </c>
      <c r="AP14" s="14"/>
      <c r="AQ14" s="14">
        <v>0.15645341713356001</v>
      </c>
      <c r="AR14" s="14">
        <v>0.12929684525222701</v>
      </c>
      <c r="AS14" s="14"/>
      <c r="AT14" s="14">
        <v>9.6204023172369799E-2</v>
      </c>
      <c r="AU14" s="14">
        <v>0.144531037611942</v>
      </c>
      <c r="AV14" s="14">
        <v>7.7946867888686003E-2</v>
      </c>
      <c r="AW14" s="14"/>
      <c r="AX14" s="14">
        <v>0.116290099188029</v>
      </c>
    </row>
    <row r="15" spans="2:50" x14ac:dyDescent="0.3">
      <c r="B15" s="15" t="s">
        <v>106</v>
      </c>
      <c r="C15" s="21">
        <v>0.29473845942549498</v>
      </c>
      <c r="D15" s="21">
        <v>0.35809198794214903</v>
      </c>
      <c r="E15" s="21">
        <v>0.234708936601743</v>
      </c>
      <c r="F15" s="21"/>
      <c r="G15" s="21">
        <v>0.33228666805877599</v>
      </c>
      <c r="H15" s="21">
        <v>0.41300735574680197</v>
      </c>
      <c r="I15" s="21">
        <v>0.32496795110145399</v>
      </c>
      <c r="J15" s="21">
        <v>0.266778774842439</v>
      </c>
      <c r="K15" s="21">
        <v>0.22154350739968701</v>
      </c>
      <c r="L15" s="21">
        <v>0.22823072423165</v>
      </c>
      <c r="M15" s="21"/>
      <c r="N15" s="21">
        <v>0.242696717747549</v>
      </c>
      <c r="O15" s="21">
        <v>0.31003999102611401</v>
      </c>
      <c r="P15" s="21">
        <v>0.34785406752764197</v>
      </c>
      <c r="Q15" s="21">
        <v>0.27511195927724802</v>
      </c>
      <c r="R15" s="21"/>
      <c r="S15" s="21">
        <v>0.27974400114013098</v>
      </c>
      <c r="T15" s="21">
        <v>0.35967714396123701</v>
      </c>
      <c r="U15" s="21">
        <v>0.24868105128498</v>
      </c>
      <c r="V15" s="21"/>
      <c r="W15" s="21">
        <v>0.39243698727532</v>
      </c>
      <c r="X15" s="21">
        <v>0.25870070227722203</v>
      </c>
      <c r="Y15" s="21">
        <v>0.18856819714823</v>
      </c>
      <c r="Z15" s="21"/>
      <c r="AA15" s="21">
        <v>0.26453515707544001</v>
      </c>
      <c r="AB15" s="21">
        <v>0.21879580950979199</v>
      </c>
      <c r="AC15" s="21">
        <v>0.27242074642953001</v>
      </c>
      <c r="AD15" s="21">
        <v>0.26124336896289602</v>
      </c>
      <c r="AE15" s="21">
        <v>0.26931589910204101</v>
      </c>
      <c r="AF15" s="21">
        <v>0.32066361114764702</v>
      </c>
      <c r="AG15" s="21">
        <v>0.39497112952937102</v>
      </c>
      <c r="AH15" s="21">
        <v>0.340244978100394</v>
      </c>
      <c r="AI15" s="21">
        <v>0.37972402429249202</v>
      </c>
      <c r="AJ15" s="21">
        <v>0.32569336242094699</v>
      </c>
      <c r="AK15" s="21">
        <v>0.23558656958223301</v>
      </c>
      <c r="AL15" s="21">
        <v>0.49390031754251901</v>
      </c>
      <c r="AM15" s="21"/>
      <c r="AN15" s="21">
        <v>0.33959834128926097</v>
      </c>
      <c r="AO15" s="21">
        <v>0.27620435400417298</v>
      </c>
      <c r="AP15" s="21"/>
      <c r="AQ15" s="21">
        <v>0.276223250365842</v>
      </c>
      <c r="AR15" s="21">
        <v>0.29906104606502598</v>
      </c>
      <c r="AS15" s="21"/>
      <c r="AT15" s="21">
        <v>0.21343710803681501</v>
      </c>
      <c r="AU15" s="21">
        <v>0.25700006336229098</v>
      </c>
      <c r="AV15" s="21">
        <v>0.40451078881232999</v>
      </c>
      <c r="AW15" s="21"/>
      <c r="AX15" s="21">
        <v>0.42564156205114101</v>
      </c>
    </row>
    <row r="16" spans="2:50" x14ac:dyDescent="0.3">
      <c r="B16" s="15" t="s">
        <v>107</v>
      </c>
      <c r="C16" s="21">
        <v>0.24446568117395601</v>
      </c>
      <c r="D16" s="21">
        <v>0.27939220481354798</v>
      </c>
      <c r="E16" s="21">
        <v>0.21161920699182901</v>
      </c>
      <c r="F16" s="21"/>
      <c r="G16" s="21">
        <v>0.231985199021156</v>
      </c>
      <c r="H16" s="21">
        <v>0.18690312700029099</v>
      </c>
      <c r="I16" s="21">
        <v>0.25255927929299998</v>
      </c>
      <c r="J16" s="21">
        <v>0.214028562706925</v>
      </c>
      <c r="K16" s="21">
        <v>0.29664943797532101</v>
      </c>
      <c r="L16" s="21">
        <v>0.276283877467978</v>
      </c>
      <c r="M16" s="21"/>
      <c r="N16" s="21">
        <v>0.282161061766596</v>
      </c>
      <c r="O16" s="21">
        <v>0.24840984975954999</v>
      </c>
      <c r="P16" s="21">
        <v>0.23198649046919001</v>
      </c>
      <c r="Q16" s="21">
        <v>0.23316510556629899</v>
      </c>
      <c r="R16" s="21"/>
      <c r="S16" s="21">
        <v>0.31612757476888398</v>
      </c>
      <c r="T16" s="21">
        <v>0.20165002990688699</v>
      </c>
      <c r="U16" s="21">
        <v>0.23046302696880899</v>
      </c>
      <c r="V16" s="21"/>
      <c r="W16" s="21">
        <v>0.17174098011305799</v>
      </c>
      <c r="X16" s="21">
        <v>0.34721553905532099</v>
      </c>
      <c r="Y16" s="21">
        <v>0.15948434783578699</v>
      </c>
      <c r="Z16" s="21"/>
      <c r="AA16" s="21">
        <v>0.122225198382027</v>
      </c>
      <c r="AB16" s="21">
        <v>0.20580120483380901</v>
      </c>
      <c r="AC16" s="21">
        <v>0.22565335058164199</v>
      </c>
      <c r="AD16" s="21">
        <v>0.23990900903169199</v>
      </c>
      <c r="AE16" s="21">
        <v>0.30582426501141302</v>
      </c>
      <c r="AF16" s="21">
        <v>0.246772049374295</v>
      </c>
      <c r="AG16" s="21">
        <v>0.24296425810608799</v>
      </c>
      <c r="AH16" s="21">
        <v>0.250822252372572</v>
      </c>
      <c r="AI16" s="21">
        <v>0.28199118063894002</v>
      </c>
      <c r="AJ16" s="21">
        <v>0.320982032446537</v>
      </c>
      <c r="AK16" s="21">
        <v>0.20790239522863899</v>
      </c>
      <c r="AL16" s="21">
        <v>0.263943654407992</v>
      </c>
      <c r="AM16" s="21"/>
      <c r="AN16" s="21">
        <v>0.228252843145163</v>
      </c>
      <c r="AO16" s="21">
        <v>0.25116410383402998</v>
      </c>
      <c r="AP16" s="21"/>
      <c r="AQ16" s="21">
        <v>0.227791083293301</v>
      </c>
      <c r="AR16" s="21">
        <v>0.24835855614967201</v>
      </c>
      <c r="AS16" s="21"/>
      <c r="AT16" s="21">
        <v>0.428833254316347</v>
      </c>
      <c r="AU16" s="21">
        <v>0.21652706713623701</v>
      </c>
      <c r="AV16" s="21">
        <v>0.187230323600902</v>
      </c>
      <c r="AW16" s="21"/>
      <c r="AX16" s="21">
        <v>0.14023674887704299</v>
      </c>
    </row>
    <row r="17" spans="2:50" x14ac:dyDescent="0.3">
      <c r="B17" s="15" t="s">
        <v>108</v>
      </c>
      <c r="C17" s="22">
        <v>5.0272778251539203E-2</v>
      </c>
      <c r="D17" s="22">
        <v>7.8699783128601E-2</v>
      </c>
      <c r="E17" s="22">
        <v>2.3089729609914001E-2</v>
      </c>
      <c r="F17" s="22"/>
      <c r="G17" s="22">
        <v>0.10030146903761999</v>
      </c>
      <c r="H17" s="22">
        <v>0.22610422874651101</v>
      </c>
      <c r="I17" s="22">
        <v>7.2408671808453798E-2</v>
      </c>
      <c r="J17" s="22">
        <v>5.2750212135514299E-2</v>
      </c>
      <c r="K17" s="22">
        <v>-7.5105930575634403E-2</v>
      </c>
      <c r="L17" s="22">
        <v>-4.8053153236327903E-2</v>
      </c>
      <c r="M17" s="22"/>
      <c r="N17" s="22">
        <v>-3.9464344019046402E-2</v>
      </c>
      <c r="O17" s="22">
        <v>6.16301412665635E-2</v>
      </c>
      <c r="P17" s="22">
        <v>0.11586757705845201</v>
      </c>
      <c r="Q17" s="22">
        <v>4.1946853710949299E-2</v>
      </c>
      <c r="R17" s="22"/>
      <c r="S17" s="22">
        <v>-3.6383573628752698E-2</v>
      </c>
      <c r="T17" s="22">
        <v>0.15802711405435099</v>
      </c>
      <c r="U17" s="22">
        <v>1.82180243161707E-2</v>
      </c>
      <c r="V17" s="22"/>
      <c r="W17" s="22">
        <v>0.22069600716226101</v>
      </c>
      <c r="X17" s="22">
        <v>-8.8514836778099001E-2</v>
      </c>
      <c r="Y17" s="22">
        <v>2.9083849312443101E-2</v>
      </c>
      <c r="Z17" s="22"/>
      <c r="AA17" s="22">
        <v>0.14230995869341201</v>
      </c>
      <c r="AB17" s="22">
        <v>1.29946046759833E-2</v>
      </c>
      <c r="AC17" s="22">
        <v>4.6767395847887798E-2</v>
      </c>
      <c r="AD17" s="22">
        <v>2.1334359931204101E-2</v>
      </c>
      <c r="AE17" s="22">
        <v>-3.6508365909372301E-2</v>
      </c>
      <c r="AF17" s="22">
        <v>7.3891561773352293E-2</v>
      </c>
      <c r="AG17" s="22">
        <v>0.15200687142328301</v>
      </c>
      <c r="AH17" s="22">
        <v>8.9422725727821895E-2</v>
      </c>
      <c r="AI17" s="22">
        <v>9.7732843653552406E-2</v>
      </c>
      <c r="AJ17" s="22">
        <v>4.7113299744102602E-3</v>
      </c>
      <c r="AK17" s="22">
        <v>2.7684174353594299E-2</v>
      </c>
      <c r="AL17" s="22">
        <v>0.22995666313452801</v>
      </c>
      <c r="AM17" s="22"/>
      <c r="AN17" s="22">
        <v>0.111345498144099</v>
      </c>
      <c r="AO17" s="22">
        <v>2.5040250170142699E-2</v>
      </c>
      <c r="AP17" s="22"/>
      <c r="AQ17" s="22">
        <v>4.8432167072541499E-2</v>
      </c>
      <c r="AR17" s="22">
        <v>5.0702489915354101E-2</v>
      </c>
      <c r="AS17" s="22"/>
      <c r="AT17" s="22">
        <v>-0.21539614627953199</v>
      </c>
      <c r="AU17" s="22">
        <v>4.0472996226053E-2</v>
      </c>
      <c r="AV17" s="22">
        <v>0.21728046521142799</v>
      </c>
      <c r="AW17" s="22"/>
      <c r="AX17" s="22">
        <v>0.28540481317409799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X17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57.6" x14ac:dyDescent="0.3">
      <c r="B9" s="15" t="s">
        <v>195</v>
      </c>
      <c r="C9" s="14">
        <v>0.18797341955413599</v>
      </c>
      <c r="D9" s="14">
        <v>0.226764131588896</v>
      </c>
      <c r="E9" s="14">
        <v>0.15140780471243401</v>
      </c>
      <c r="F9" s="14"/>
      <c r="G9" s="14">
        <v>0.15174789137427599</v>
      </c>
      <c r="H9" s="14">
        <v>0.17925838493200599</v>
      </c>
      <c r="I9" s="14">
        <v>0.211419020987658</v>
      </c>
      <c r="J9" s="14">
        <v>0.21297240071406401</v>
      </c>
      <c r="K9" s="14">
        <v>0.18662775172746901</v>
      </c>
      <c r="L9" s="14">
        <v>0.17998839424809099</v>
      </c>
      <c r="M9" s="14"/>
      <c r="N9" s="14">
        <v>0.158495147573705</v>
      </c>
      <c r="O9" s="14">
        <v>0.179595767045444</v>
      </c>
      <c r="P9" s="14">
        <v>0.20741950780737101</v>
      </c>
      <c r="Q9" s="14">
        <v>0.19306590528440801</v>
      </c>
      <c r="R9" s="14"/>
      <c r="S9" s="14">
        <v>0.13297887775492201</v>
      </c>
      <c r="T9" s="14">
        <v>0.282333117347216</v>
      </c>
      <c r="U9" s="14">
        <v>0.16031540630249699</v>
      </c>
      <c r="V9" s="14"/>
      <c r="W9" s="14">
        <v>0.29050101484952201</v>
      </c>
      <c r="X9" s="14">
        <v>0.125114293859726</v>
      </c>
      <c r="Y9" s="14">
        <v>0.10142055152212601</v>
      </c>
      <c r="Z9" s="14"/>
      <c r="AA9" s="14">
        <v>0.164038722768442</v>
      </c>
      <c r="AB9" s="14">
        <v>0.174579295877128</v>
      </c>
      <c r="AC9" s="14">
        <v>0.14046860133703601</v>
      </c>
      <c r="AD9" s="14">
        <v>0.154073955577407</v>
      </c>
      <c r="AE9" s="14">
        <v>0.174115860619524</v>
      </c>
      <c r="AF9" s="14">
        <v>0.17795627503540901</v>
      </c>
      <c r="AG9" s="14">
        <v>0.248051022328933</v>
      </c>
      <c r="AH9" s="14">
        <v>0.31752246153744901</v>
      </c>
      <c r="AI9" s="14">
        <v>0.18076208187112999</v>
      </c>
      <c r="AJ9" s="14">
        <v>0.26647799785054099</v>
      </c>
      <c r="AK9" s="14">
        <v>0</v>
      </c>
      <c r="AL9" s="14">
        <v>0.121191079357974</v>
      </c>
      <c r="AM9" s="14"/>
      <c r="AN9" s="14">
        <v>0.20607799223777201</v>
      </c>
      <c r="AO9" s="14">
        <v>0.18049341638013</v>
      </c>
      <c r="AP9" s="14"/>
      <c r="AQ9" s="14">
        <v>0.174975460332702</v>
      </c>
      <c r="AR9" s="14">
        <v>0.19100794131895699</v>
      </c>
      <c r="AS9" s="14"/>
      <c r="AT9" s="14">
        <v>0.11643819902540101</v>
      </c>
      <c r="AU9" s="14">
        <v>0.13109571706822301</v>
      </c>
      <c r="AV9" s="14">
        <v>0.29765419738989302</v>
      </c>
      <c r="AW9" s="14"/>
      <c r="AX9" s="14">
        <v>0.20859155252147701</v>
      </c>
    </row>
    <row r="10" spans="2:50" ht="43.2" x14ac:dyDescent="0.3">
      <c r="B10" s="15" t="s">
        <v>196</v>
      </c>
      <c r="C10" s="14">
        <v>0.28893925940806198</v>
      </c>
      <c r="D10" s="14">
        <v>0.30403530033121501</v>
      </c>
      <c r="E10" s="14">
        <v>0.27486775271583302</v>
      </c>
      <c r="F10" s="14"/>
      <c r="G10" s="14">
        <v>0.236504610954688</v>
      </c>
      <c r="H10" s="14">
        <v>0.28688901179278098</v>
      </c>
      <c r="I10" s="14">
        <v>0.342786457467878</v>
      </c>
      <c r="J10" s="14">
        <v>0.29745451582177201</v>
      </c>
      <c r="K10" s="14">
        <v>0.27691356578161103</v>
      </c>
      <c r="L10" s="14">
        <v>0.28186502247177903</v>
      </c>
      <c r="M10" s="14"/>
      <c r="N10" s="14">
        <v>0.34907965245626099</v>
      </c>
      <c r="O10" s="14">
        <v>0.294468483359483</v>
      </c>
      <c r="P10" s="14">
        <v>0.27123826871259099</v>
      </c>
      <c r="Q10" s="14">
        <v>0.26982150424484103</v>
      </c>
      <c r="R10" s="14"/>
      <c r="S10" s="14">
        <v>0.33220152799415298</v>
      </c>
      <c r="T10" s="14">
        <v>0.24806680070359399</v>
      </c>
      <c r="U10" s="14">
        <v>0.30482888214800202</v>
      </c>
      <c r="V10" s="14"/>
      <c r="W10" s="14">
        <v>0.27668354682947299</v>
      </c>
      <c r="X10" s="14">
        <v>0.32987653411541601</v>
      </c>
      <c r="Y10" s="14">
        <v>0.242411881321179</v>
      </c>
      <c r="Z10" s="14"/>
      <c r="AA10" s="14">
        <v>0.174979636807711</v>
      </c>
      <c r="AB10" s="14">
        <v>0.26666204412883099</v>
      </c>
      <c r="AC10" s="14">
        <v>0.325951304550198</v>
      </c>
      <c r="AD10" s="14">
        <v>0.26270262962529201</v>
      </c>
      <c r="AE10" s="14">
        <v>0.30537973068462099</v>
      </c>
      <c r="AF10" s="14">
        <v>0.346374902503857</v>
      </c>
      <c r="AG10" s="14">
        <v>0.29112392447999103</v>
      </c>
      <c r="AH10" s="14">
        <v>0.32202275062463798</v>
      </c>
      <c r="AI10" s="14">
        <v>0.24344062203117101</v>
      </c>
      <c r="AJ10" s="14">
        <v>0.17149198053225001</v>
      </c>
      <c r="AK10" s="14">
        <v>0.40585620373155001</v>
      </c>
      <c r="AL10" s="14">
        <v>0.50626632234162905</v>
      </c>
      <c r="AM10" s="14"/>
      <c r="AN10" s="14">
        <v>0.27249631063221302</v>
      </c>
      <c r="AO10" s="14">
        <v>0.29573275358119699</v>
      </c>
      <c r="AP10" s="14"/>
      <c r="AQ10" s="14">
        <v>0.31411438254711899</v>
      </c>
      <c r="AR10" s="14">
        <v>0.283061839899657</v>
      </c>
      <c r="AS10" s="14"/>
      <c r="AT10" s="14">
        <v>0.30594900238621497</v>
      </c>
      <c r="AU10" s="14">
        <v>0.33373147261834502</v>
      </c>
      <c r="AV10" s="14">
        <v>0.25859865338718402</v>
      </c>
      <c r="AW10" s="14"/>
      <c r="AX10" s="14">
        <v>0.37182817628758402</v>
      </c>
    </row>
    <row r="11" spans="2:50" ht="57.6" x14ac:dyDescent="0.3">
      <c r="B11" s="15" t="s">
        <v>197</v>
      </c>
      <c r="C11" s="14">
        <v>0.200797309169824</v>
      </c>
      <c r="D11" s="14">
        <v>0.22774481950806999</v>
      </c>
      <c r="E11" s="14">
        <v>0.17614222882254901</v>
      </c>
      <c r="F11" s="14"/>
      <c r="G11" s="14">
        <v>0.269951635634267</v>
      </c>
      <c r="H11" s="14">
        <v>0.25567436379383401</v>
      </c>
      <c r="I11" s="14">
        <v>0.19619994188374901</v>
      </c>
      <c r="J11" s="14">
        <v>0.16847881156384201</v>
      </c>
      <c r="K11" s="14">
        <v>0.189478064439348</v>
      </c>
      <c r="L11" s="14">
        <v>0.15181328980862599</v>
      </c>
      <c r="M11" s="14"/>
      <c r="N11" s="14">
        <v>0.19993864752667101</v>
      </c>
      <c r="O11" s="14">
        <v>0.175512075476352</v>
      </c>
      <c r="P11" s="14">
        <v>0.219637912301127</v>
      </c>
      <c r="Q11" s="14">
        <v>0.20184869266566799</v>
      </c>
      <c r="R11" s="14"/>
      <c r="S11" s="14">
        <v>0.23260049484312201</v>
      </c>
      <c r="T11" s="14">
        <v>0.19294379139380999</v>
      </c>
      <c r="U11" s="14">
        <v>0.162887200502844</v>
      </c>
      <c r="V11" s="14"/>
      <c r="W11" s="14">
        <v>0.18587286049597701</v>
      </c>
      <c r="X11" s="14">
        <v>0.234584461368535</v>
      </c>
      <c r="Y11" s="14">
        <v>0.15581746313828601</v>
      </c>
      <c r="Z11" s="14"/>
      <c r="AA11" s="14">
        <v>0.16313402715757899</v>
      </c>
      <c r="AB11" s="14">
        <v>0.18468263449689901</v>
      </c>
      <c r="AC11" s="14">
        <v>0.163524757465356</v>
      </c>
      <c r="AD11" s="14">
        <v>0.181641627300002</v>
      </c>
      <c r="AE11" s="14">
        <v>0.21778466426281201</v>
      </c>
      <c r="AF11" s="14">
        <v>0.16830765289357399</v>
      </c>
      <c r="AG11" s="14">
        <v>0.24915699691159399</v>
      </c>
      <c r="AH11" s="14">
        <v>0.22188042576469999</v>
      </c>
      <c r="AI11" s="14">
        <v>0.25275935824391099</v>
      </c>
      <c r="AJ11" s="14">
        <v>0.32704715867921802</v>
      </c>
      <c r="AK11" s="14">
        <v>9.7360337103520697E-2</v>
      </c>
      <c r="AL11" s="14">
        <v>0.37254259830039599</v>
      </c>
      <c r="AM11" s="14"/>
      <c r="AN11" s="14">
        <v>0.20044492749252599</v>
      </c>
      <c r="AO11" s="14">
        <v>0.200942897586116</v>
      </c>
      <c r="AP11" s="14"/>
      <c r="AQ11" s="14">
        <v>0.19240731912150599</v>
      </c>
      <c r="AR11" s="14">
        <v>0.20275604799755201</v>
      </c>
      <c r="AS11" s="14"/>
      <c r="AT11" s="14">
        <v>0.25150256362165202</v>
      </c>
      <c r="AU11" s="14">
        <v>0.16870249084311001</v>
      </c>
      <c r="AV11" s="14">
        <v>0.219545267073252</v>
      </c>
      <c r="AW11" s="14"/>
      <c r="AX11" s="14">
        <v>0.181556997706632</v>
      </c>
    </row>
    <row r="12" spans="2:50" x14ac:dyDescent="0.3">
      <c r="B12" s="15" t="s">
        <v>79</v>
      </c>
      <c r="C12" s="20">
        <v>0.32229001186797701</v>
      </c>
      <c r="D12" s="20">
        <v>0.24145574857181801</v>
      </c>
      <c r="E12" s="20">
        <v>0.39758221374918401</v>
      </c>
      <c r="F12" s="20"/>
      <c r="G12" s="20">
        <v>0.34179586203676898</v>
      </c>
      <c r="H12" s="20">
        <v>0.27817823948137799</v>
      </c>
      <c r="I12" s="20">
        <v>0.24959457966071499</v>
      </c>
      <c r="J12" s="20">
        <v>0.32109427190032303</v>
      </c>
      <c r="K12" s="20">
        <v>0.34698061805157199</v>
      </c>
      <c r="L12" s="20">
        <v>0.38633329347150402</v>
      </c>
      <c r="M12" s="20"/>
      <c r="N12" s="20">
        <v>0.29248655244336302</v>
      </c>
      <c r="O12" s="20">
        <v>0.350423674118721</v>
      </c>
      <c r="P12" s="20">
        <v>0.301704311178911</v>
      </c>
      <c r="Q12" s="20">
        <v>0.33526389780508298</v>
      </c>
      <c r="R12" s="20"/>
      <c r="S12" s="20">
        <v>0.302219099407803</v>
      </c>
      <c r="T12" s="20">
        <v>0.27665629055537999</v>
      </c>
      <c r="U12" s="20">
        <v>0.37196851104665801</v>
      </c>
      <c r="V12" s="20"/>
      <c r="W12" s="20">
        <v>0.24694257782502799</v>
      </c>
      <c r="X12" s="20">
        <v>0.31042471065632299</v>
      </c>
      <c r="Y12" s="20">
        <v>0.50035010401840796</v>
      </c>
      <c r="Z12" s="20"/>
      <c r="AA12" s="20">
        <v>0.49784761326626698</v>
      </c>
      <c r="AB12" s="20">
        <v>0.37407602549714097</v>
      </c>
      <c r="AC12" s="20">
        <v>0.37005533664741103</v>
      </c>
      <c r="AD12" s="20">
        <v>0.401581787497299</v>
      </c>
      <c r="AE12" s="20">
        <v>0.302719744433042</v>
      </c>
      <c r="AF12" s="20">
        <v>0.30736116956715898</v>
      </c>
      <c r="AG12" s="20">
        <v>0.21166805627948199</v>
      </c>
      <c r="AH12" s="20">
        <v>0.138574362073214</v>
      </c>
      <c r="AI12" s="20">
        <v>0.32303793785378798</v>
      </c>
      <c r="AJ12" s="20">
        <v>0.234982862937991</v>
      </c>
      <c r="AK12" s="20">
        <v>0.496783459164929</v>
      </c>
      <c r="AL12" s="20">
        <v>0</v>
      </c>
      <c r="AM12" s="20"/>
      <c r="AN12" s="20">
        <v>0.32098076963749</v>
      </c>
      <c r="AO12" s="20">
        <v>0.32283093245255701</v>
      </c>
      <c r="AP12" s="20"/>
      <c r="AQ12" s="20">
        <v>0.31850283799867302</v>
      </c>
      <c r="AR12" s="20">
        <v>0.32317417078383298</v>
      </c>
      <c r="AS12" s="20"/>
      <c r="AT12" s="20">
        <v>0.32611023496673203</v>
      </c>
      <c r="AU12" s="20">
        <v>0.36647031947032299</v>
      </c>
      <c r="AV12" s="20">
        <v>0.22420188214967099</v>
      </c>
      <c r="AW12" s="20"/>
      <c r="AX12" s="20">
        <v>0.23802327348430599</v>
      </c>
    </row>
    <row r="13" spans="2:50" x14ac:dyDescent="0.3">
      <c r="B13" s="16"/>
    </row>
    <row r="14" spans="2:50" x14ac:dyDescent="0.3">
      <c r="B14" t="s">
        <v>81</v>
      </c>
    </row>
    <row r="15" spans="2:50" x14ac:dyDescent="0.3">
      <c r="B15" t="s">
        <v>352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198</v>
      </c>
      <c r="C9" s="14">
        <v>0.417332922407461</v>
      </c>
      <c r="D9" s="14">
        <v>0.46432742862113402</v>
      </c>
      <c r="E9" s="14">
        <v>0.374430111141144</v>
      </c>
      <c r="F9" s="14"/>
      <c r="G9" s="14">
        <v>0.31413199816597098</v>
      </c>
      <c r="H9" s="14">
        <v>0.43093770497454498</v>
      </c>
      <c r="I9" s="14">
        <v>0.45699339095752101</v>
      </c>
      <c r="J9" s="14">
        <v>0.43566864726190702</v>
      </c>
      <c r="K9" s="14">
        <v>0.42739585933917201</v>
      </c>
      <c r="L9" s="14">
        <v>0.41213376298941301</v>
      </c>
      <c r="M9" s="14"/>
      <c r="N9" s="14">
        <v>0.40710395478542699</v>
      </c>
      <c r="O9" s="14">
        <v>0.39218763270507401</v>
      </c>
      <c r="P9" s="14">
        <v>0.446034761983927</v>
      </c>
      <c r="Q9" s="14">
        <v>0.416033273934582</v>
      </c>
      <c r="R9" s="14"/>
      <c r="S9" s="14">
        <v>0.30408964930194998</v>
      </c>
      <c r="T9" s="14">
        <v>0.61700729399906995</v>
      </c>
      <c r="U9" s="14">
        <v>0.35555908057713898</v>
      </c>
      <c r="V9" s="14"/>
      <c r="W9" s="14">
        <v>0.64902636203617203</v>
      </c>
      <c r="X9" s="14">
        <v>0.27414788214686098</v>
      </c>
      <c r="Y9" s="14">
        <v>0.298979361299333</v>
      </c>
      <c r="Z9" s="14"/>
      <c r="AA9" s="14">
        <v>0.27695503513952002</v>
      </c>
      <c r="AB9" s="14">
        <v>0.34879158081878198</v>
      </c>
      <c r="AC9" s="14">
        <v>0.331746814855015</v>
      </c>
      <c r="AD9" s="14">
        <v>0.39636650505897097</v>
      </c>
      <c r="AE9" s="14">
        <v>0.42374752437577301</v>
      </c>
      <c r="AF9" s="14">
        <v>0.45321419336171698</v>
      </c>
      <c r="AG9" s="14">
        <v>0.52480546022354102</v>
      </c>
      <c r="AH9" s="14">
        <v>0.53862163998613699</v>
      </c>
      <c r="AI9" s="14">
        <v>0.34978750336154402</v>
      </c>
      <c r="AJ9" s="14">
        <v>0.29867011212385602</v>
      </c>
      <c r="AK9" s="14">
        <v>0.24275531315141799</v>
      </c>
      <c r="AL9" s="14">
        <v>0.36175124084536903</v>
      </c>
      <c r="AM9" s="14"/>
      <c r="AN9" s="14">
        <v>0.41118091394746498</v>
      </c>
      <c r="AO9" s="14">
        <v>0.41987465833304199</v>
      </c>
      <c r="AP9" s="14"/>
      <c r="AQ9" s="14">
        <v>0.40739301304595499</v>
      </c>
      <c r="AR9" s="14">
        <v>0.41965350756886899</v>
      </c>
      <c r="AS9" s="14"/>
      <c r="AT9" s="14">
        <v>0.23730779335861399</v>
      </c>
      <c r="AU9" s="14">
        <v>0.36156680194076901</v>
      </c>
      <c r="AV9" s="14">
        <v>0.61992157821914096</v>
      </c>
      <c r="AW9" s="14"/>
      <c r="AX9" s="14">
        <v>0.493110226576291</v>
      </c>
    </row>
    <row r="10" spans="2:50" ht="43.2" x14ac:dyDescent="0.3">
      <c r="B10" s="15" t="s">
        <v>199</v>
      </c>
      <c r="C10" s="14">
        <v>0.24634429936386201</v>
      </c>
      <c r="D10" s="14">
        <v>0.26526073816781698</v>
      </c>
      <c r="E10" s="14">
        <v>0.226801180061876</v>
      </c>
      <c r="F10" s="14"/>
      <c r="G10" s="14">
        <v>0.31138087980497398</v>
      </c>
      <c r="H10" s="14">
        <v>0.290154927685496</v>
      </c>
      <c r="I10" s="14">
        <v>0.24663715361880401</v>
      </c>
      <c r="J10" s="14">
        <v>0.203678427794074</v>
      </c>
      <c r="K10" s="14">
        <v>0.219311713947346</v>
      </c>
      <c r="L10" s="14">
        <v>0.22542513180498</v>
      </c>
      <c r="M10" s="14"/>
      <c r="N10" s="14">
        <v>0.25932054371778102</v>
      </c>
      <c r="O10" s="14">
        <v>0.24819003202904499</v>
      </c>
      <c r="P10" s="14">
        <v>0.25006225295391799</v>
      </c>
      <c r="Q10" s="14">
        <v>0.236780947842678</v>
      </c>
      <c r="R10" s="14"/>
      <c r="S10" s="14">
        <v>0.36397561376044901</v>
      </c>
      <c r="T10" s="14">
        <v>0.145112396675913</v>
      </c>
      <c r="U10" s="14">
        <v>0.234963271655387</v>
      </c>
      <c r="V10" s="14"/>
      <c r="W10" s="14">
        <v>0.14192374926798099</v>
      </c>
      <c r="X10" s="14">
        <v>0.37740688126449601</v>
      </c>
      <c r="Y10" s="14">
        <v>0.157665081821147</v>
      </c>
      <c r="Z10" s="14"/>
      <c r="AA10" s="14">
        <v>0.23724040453477499</v>
      </c>
      <c r="AB10" s="14">
        <v>0.23089643061166201</v>
      </c>
      <c r="AC10" s="14">
        <v>0.290472535993823</v>
      </c>
      <c r="AD10" s="14">
        <v>0.242411348304094</v>
      </c>
      <c r="AE10" s="14">
        <v>0.25147602431878302</v>
      </c>
      <c r="AF10" s="14">
        <v>0.21266898244205501</v>
      </c>
      <c r="AG10" s="14">
        <v>0.25452387001389898</v>
      </c>
      <c r="AH10" s="14">
        <v>0.207425429888206</v>
      </c>
      <c r="AI10" s="14">
        <v>0.31956792305756399</v>
      </c>
      <c r="AJ10" s="14">
        <v>0.36004646283793301</v>
      </c>
      <c r="AK10" s="14">
        <v>0.36195779652458998</v>
      </c>
      <c r="AL10" s="14">
        <v>0.36966495404946997</v>
      </c>
      <c r="AM10" s="14"/>
      <c r="AN10" s="14">
        <v>0.25499569843679898</v>
      </c>
      <c r="AO10" s="14">
        <v>0.24276992654347301</v>
      </c>
      <c r="AP10" s="14"/>
      <c r="AQ10" s="14">
        <v>0.25671150789265201</v>
      </c>
      <c r="AR10" s="14">
        <v>0.243923956340384</v>
      </c>
      <c r="AS10" s="14"/>
      <c r="AT10" s="14">
        <v>0.41613928129657102</v>
      </c>
      <c r="AU10" s="14">
        <v>0.22486753937696499</v>
      </c>
      <c r="AV10" s="14">
        <v>0.18241590262725199</v>
      </c>
      <c r="AW10" s="14"/>
      <c r="AX10" s="14">
        <v>0.174830528167078</v>
      </c>
    </row>
    <row r="11" spans="2:50" x14ac:dyDescent="0.3">
      <c r="B11" s="15" t="s">
        <v>79</v>
      </c>
      <c r="C11" s="20">
        <v>0.33632277822867701</v>
      </c>
      <c r="D11" s="20">
        <v>0.270411833211049</v>
      </c>
      <c r="E11" s="20">
        <v>0.39876870879698001</v>
      </c>
      <c r="F11" s="20"/>
      <c r="G11" s="20">
        <v>0.37448712202905499</v>
      </c>
      <c r="H11" s="20">
        <v>0.27890736733995902</v>
      </c>
      <c r="I11" s="20">
        <v>0.29636945542367499</v>
      </c>
      <c r="J11" s="20">
        <v>0.36065292494401902</v>
      </c>
      <c r="K11" s="20">
        <v>0.35329242671348199</v>
      </c>
      <c r="L11" s="20">
        <v>0.36244110520560702</v>
      </c>
      <c r="M11" s="20"/>
      <c r="N11" s="20">
        <v>0.33357550149679099</v>
      </c>
      <c r="O11" s="20">
        <v>0.359622335265881</v>
      </c>
      <c r="P11" s="20">
        <v>0.30390298506215502</v>
      </c>
      <c r="Q11" s="20">
        <v>0.34718577822273999</v>
      </c>
      <c r="R11" s="20"/>
      <c r="S11" s="20">
        <v>0.331934736937601</v>
      </c>
      <c r="T11" s="20">
        <v>0.237880309325018</v>
      </c>
      <c r="U11" s="20">
        <v>0.40947764776747397</v>
      </c>
      <c r="V11" s="20"/>
      <c r="W11" s="20">
        <v>0.20904988869584601</v>
      </c>
      <c r="X11" s="20">
        <v>0.34844523658864301</v>
      </c>
      <c r="Y11" s="20">
        <v>0.54335555687951997</v>
      </c>
      <c r="Z11" s="20"/>
      <c r="AA11" s="20">
        <v>0.48580456032570501</v>
      </c>
      <c r="AB11" s="20">
        <v>0.42031198856955598</v>
      </c>
      <c r="AC11" s="20">
        <v>0.377780649151162</v>
      </c>
      <c r="AD11" s="20">
        <v>0.36122214663693503</v>
      </c>
      <c r="AE11" s="20">
        <v>0.32477645130544502</v>
      </c>
      <c r="AF11" s="20">
        <v>0.33411682419622801</v>
      </c>
      <c r="AG11" s="20">
        <v>0.22067066976256</v>
      </c>
      <c r="AH11" s="20">
        <v>0.25395293012565701</v>
      </c>
      <c r="AI11" s="20">
        <v>0.330644573580892</v>
      </c>
      <c r="AJ11" s="20">
        <v>0.34128342503821102</v>
      </c>
      <c r="AK11" s="20">
        <v>0.395286890323992</v>
      </c>
      <c r="AL11" s="20">
        <v>0.268583805105161</v>
      </c>
      <c r="AM11" s="20"/>
      <c r="AN11" s="20">
        <v>0.33382338761573699</v>
      </c>
      <c r="AO11" s="20">
        <v>0.33735541512348499</v>
      </c>
      <c r="AP11" s="20"/>
      <c r="AQ11" s="20">
        <v>0.335895479061393</v>
      </c>
      <c r="AR11" s="20">
        <v>0.33642253609074702</v>
      </c>
      <c r="AS11" s="20"/>
      <c r="AT11" s="20">
        <v>0.34655292534481502</v>
      </c>
      <c r="AU11" s="20">
        <v>0.41356565868226702</v>
      </c>
      <c r="AV11" s="20">
        <v>0.197662519153607</v>
      </c>
      <c r="AW11" s="20"/>
      <c r="AX11" s="20">
        <v>0.332059245256631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203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0.13997272039492201</v>
      </c>
      <c r="D9" s="14">
        <v>0.182129709732397</v>
      </c>
      <c r="E9" s="14">
        <v>0.10110460135051599</v>
      </c>
      <c r="F9" s="14"/>
      <c r="G9" s="14">
        <v>0.119567547933475</v>
      </c>
      <c r="H9" s="14">
        <v>0.17088804405833</v>
      </c>
      <c r="I9" s="14">
        <v>0.140355464483116</v>
      </c>
      <c r="J9" s="14">
        <v>0.14869598314882401</v>
      </c>
      <c r="K9" s="14">
        <v>0.121014663701182</v>
      </c>
      <c r="L9" s="14">
        <v>0.13332808722191</v>
      </c>
      <c r="M9" s="14"/>
      <c r="N9" s="14">
        <v>9.7917576773056195E-2</v>
      </c>
      <c r="O9" s="14">
        <v>0.14163695772374901</v>
      </c>
      <c r="P9" s="14">
        <v>0.160130341660184</v>
      </c>
      <c r="Q9" s="14">
        <v>0.14515794170632801</v>
      </c>
      <c r="R9" s="14"/>
      <c r="S9" s="14">
        <v>4.4875701237328099E-2</v>
      </c>
      <c r="T9" s="14">
        <v>0.28723952008632597</v>
      </c>
      <c r="U9" s="14">
        <v>9.0773168918213104E-2</v>
      </c>
      <c r="V9" s="14"/>
      <c r="W9" s="14">
        <v>0.29097866096393799</v>
      </c>
      <c r="X9" s="14">
        <v>3.6222899825797801E-2</v>
      </c>
      <c r="Y9" s="14">
        <v>7.8658418397152804E-2</v>
      </c>
      <c r="Z9" s="14"/>
      <c r="AA9" s="14">
        <v>3.8747071609056598E-2</v>
      </c>
      <c r="AB9" s="14">
        <v>0.119543303093717</v>
      </c>
      <c r="AC9" s="14">
        <v>7.6093869508117098E-2</v>
      </c>
      <c r="AD9" s="14">
        <v>0.14556264102203301</v>
      </c>
      <c r="AE9" s="14">
        <v>0.12885185303552599</v>
      </c>
      <c r="AF9" s="14">
        <v>0.15886185875653799</v>
      </c>
      <c r="AG9" s="14">
        <v>0.18670846964454901</v>
      </c>
      <c r="AH9" s="14">
        <v>0.223110256143981</v>
      </c>
      <c r="AI9" s="14">
        <v>0.15393509642658901</v>
      </c>
      <c r="AJ9" s="14">
        <v>6.5772312227916199E-2</v>
      </c>
      <c r="AK9" s="14">
        <v>0</v>
      </c>
      <c r="AL9" s="14">
        <v>0.24847387469149601</v>
      </c>
      <c r="AM9" s="14"/>
      <c r="AN9" s="14">
        <v>0.165566258698747</v>
      </c>
      <c r="AO9" s="14">
        <v>0.12939861013604401</v>
      </c>
      <c r="AP9" s="14"/>
      <c r="AQ9" s="14">
        <v>0.12892299877309699</v>
      </c>
      <c r="AR9" s="14">
        <v>0.14255240388103099</v>
      </c>
      <c r="AS9" s="14"/>
      <c r="AT9" s="14">
        <v>2.8186642625600201E-2</v>
      </c>
      <c r="AU9" s="14">
        <v>7.2929734212803299E-2</v>
      </c>
      <c r="AV9" s="14">
        <v>0.28933955529516697</v>
      </c>
      <c r="AW9" s="14"/>
      <c r="AX9" s="14">
        <v>0.14061502823424399</v>
      </c>
    </row>
    <row r="10" spans="2:50" x14ac:dyDescent="0.3">
      <c r="B10" s="15" t="s">
        <v>200</v>
      </c>
      <c r="C10" s="14">
        <v>0.20034116113311601</v>
      </c>
      <c r="D10" s="14">
        <v>0.22694149411336501</v>
      </c>
      <c r="E10" s="14">
        <v>0.17670598396373499</v>
      </c>
      <c r="F10" s="14"/>
      <c r="G10" s="14">
        <v>0.156626669693154</v>
      </c>
      <c r="H10" s="14">
        <v>0.22392861783187501</v>
      </c>
      <c r="I10" s="14">
        <v>0.22122466733008</v>
      </c>
      <c r="J10" s="14">
        <v>0.21594414665487499</v>
      </c>
      <c r="K10" s="14">
        <v>0.204165104859339</v>
      </c>
      <c r="L10" s="14">
        <v>0.174293841876688</v>
      </c>
      <c r="M10" s="14"/>
      <c r="N10" s="14">
        <v>0.19080974572107101</v>
      </c>
      <c r="O10" s="14">
        <v>0.210341593567347</v>
      </c>
      <c r="P10" s="14">
        <v>0.18660723924991901</v>
      </c>
      <c r="Q10" s="14">
        <v>0.20879118103295</v>
      </c>
      <c r="R10" s="14"/>
      <c r="S10" s="14">
        <v>0.10505338474025699</v>
      </c>
      <c r="T10" s="14">
        <v>0.34889894241664998</v>
      </c>
      <c r="U10" s="14">
        <v>0.16185441508447401</v>
      </c>
      <c r="V10" s="14"/>
      <c r="W10" s="14">
        <v>0.38142496090209399</v>
      </c>
      <c r="X10" s="14">
        <v>7.9118474712141104E-2</v>
      </c>
      <c r="Y10" s="14">
        <v>0.115836197073415</v>
      </c>
      <c r="Z10" s="14"/>
      <c r="AA10" s="14">
        <v>0.223900685577925</v>
      </c>
      <c r="AB10" s="14">
        <v>0.130982181518704</v>
      </c>
      <c r="AC10" s="14">
        <v>0.17373048505716401</v>
      </c>
      <c r="AD10" s="14">
        <v>0.163529644484328</v>
      </c>
      <c r="AE10" s="14">
        <v>0.22264961007211201</v>
      </c>
      <c r="AF10" s="14">
        <v>0.20576835790627401</v>
      </c>
      <c r="AG10" s="14">
        <v>0.26337525395186101</v>
      </c>
      <c r="AH10" s="14">
        <v>0.26976316829490599</v>
      </c>
      <c r="AI10" s="14">
        <v>0.14139742358257701</v>
      </c>
      <c r="AJ10" s="14">
        <v>0.25911016524556701</v>
      </c>
      <c r="AK10" s="14">
        <v>0.11099095015844899</v>
      </c>
      <c r="AL10" s="14">
        <v>0.245426442851023</v>
      </c>
      <c r="AM10" s="14"/>
      <c r="AN10" s="14">
        <v>0.20851254556878801</v>
      </c>
      <c r="AO10" s="14">
        <v>0.19696510898414099</v>
      </c>
      <c r="AP10" s="14"/>
      <c r="AQ10" s="14">
        <v>0.18663151328258701</v>
      </c>
      <c r="AR10" s="14">
        <v>0.20354183472207901</v>
      </c>
      <c r="AS10" s="14"/>
      <c r="AT10" s="14">
        <v>5.0151603741469597E-2</v>
      </c>
      <c r="AU10" s="14">
        <v>0.15603937192148801</v>
      </c>
      <c r="AV10" s="14">
        <v>0.34874891353447401</v>
      </c>
      <c r="AW10" s="14"/>
      <c r="AX10" s="14">
        <v>0.35488903148227102</v>
      </c>
    </row>
    <row r="11" spans="2:50" x14ac:dyDescent="0.3">
      <c r="B11" s="15" t="s">
        <v>201</v>
      </c>
      <c r="C11" s="14">
        <v>0.158102606946181</v>
      </c>
      <c r="D11" s="14">
        <v>0.141073035586507</v>
      </c>
      <c r="E11" s="14">
        <v>0.17449121209396301</v>
      </c>
      <c r="F11" s="14"/>
      <c r="G11" s="14">
        <v>0.16318273963715799</v>
      </c>
      <c r="H11" s="14">
        <v>0.16825967187808899</v>
      </c>
      <c r="I11" s="14">
        <v>0.167716577825264</v>
      </c>
      <c r="J11" s="14">
        <v>0.14957793888414</v>
      </c>
      <c r="K11" s="14">
        <v>0.15593822393522999</v>
      </c>
      <c r="L11" s="14">
        <v>0.14731973647474</v>
      </c>
      <c r="M11" s="14"/>
      <c r="N11" s="14">
        <v>0.15793690850772299</v>
      </c>
      <c r="O11" s="14">
        <v>0.15637281629993499</v>
      </c>
      <c r="P11" s="14">
        <v>0.163169502839695</v>
      </c>
      <c r="Q11" s="14">
        <v>0.15567176765941099</v>
      </c>
      <c r="R11" s="14"/>
      <c r="S11" s="14">
        <v>0.110730172304197</v>
      </c>
      <c r="T11" s="14">
        <v>0.17492638067590599</v>
      </c>
      <c r="U11" s="14">
        <v>0.204550384631174</v>
      </c>
      <c r="V11" s="14"/>
      <c r="W11" s="14">
        <v>0.16950874140652999</v>
      </c>
      <c r="X11" s="14">
        <v>9.8621364170216497E-2</v>
      </c>
      <c r="Y11" s="14">
        <v>0.26792054088872203</v>
      </c>
      <c r="Z11" s="14"/>
      <c r="AA11" s="14">
        <v>0.222667226325927</v>
      </c>
      <c r="AB11" s="14">
        <v>0.18787669414677299</v>
      </c>
      <c r="AC11" s="14">
        <v>0.17293227072702699</v>
      </c>
      <c r="AD11" s="14">
        <v>0.16895171309948101</v>
      </c>
      <c r="AE11" s="14">
        <v>0.17038016708338499</v>
      </c>
      <c r="AF11" s="14">
        <v>0.15742935635080399</v>
      </c>
      <c r="AG11" s="14">
        <v>0.14555885483391401</v>
      </c>
      <c r="AH11" s="14">
        <v>7.4369631656972301E-2</v>
      </c>
      <c r="AI11" s="14">
        <v>9.0609427024399905E-2</v>
      </c>
      <c r="AJ11" s="14">
        <v>0</v>
      </c>
      <c r="AK11" s="14">
        <v>0.31997031204819598</v>
      </c>
      <c r="AL11" s="14">
        <v>0.24215602804948899</v>
      </c>
      <c r="AM11" s="14"/>
      <c r="AN11" s="14">
        <v>0.15738455936031601</v>
      </c>
      <c r="AO11" s="14">
        <v>0.158399272231532</v>
      </c>
      <c r="AP11" s="14"/>
      <c r="AQ11" s="14">
        <v>0.19020775926991701</v>
      </c>
      <c r="AR11" s="14">
        <v>0.15060729311809701</v>
      </c>
      <c r="AS11" s="14"/>
      <c r="AT11" s="14">
        <v>5.4375139752859403E-2</v>
      </c>
      <c r="AU11" s="14">
        <v>0.22970639520768099</v>
      </c>
      <c r="AV11" s="14">
        <v>0.15284040157590401</v>
      </c>
      <c r="AW11" s="14"/>
      <c r="AX11" s="14">
        <v>0.19239135372864499</v>
      </c>
    </row>
    <row r="12" spans="2:50" x14ac:dyDescent="0.3">
      <c r="B12" s="15" t="s">
        <v>202</v>
      </c>
      <c r="C12" s="14">
        <v>0.14812450711035</v>
      </c>
      <c r="D12" s="14">
        <v>0.12351485900463</v>
      </c>
      <c r="E12" s="14">
        <v>0.17098970990502299</v>
      </c>
      <c r="F12" s="14"/>
      <c r="G12" s="14">
        <v>0.15505011198067201</v>
      </c>
      <c r="H12" s="14">
        <v>0.13048754913400101</v>
      </c>
      <c r="I12" s="14">
        <v>0.13402903808546501</v>
      </c>
      <c r="J12" s="14">
        <v>0.142178056480743</v>
      </c>
      <c r="K12" s="14">
        <v>0.15556686228802299</v>
      </c>
      <c r="L12" s="14">
        <v>0.16869679689186001</v>
      </c>
      <c r="M12" s="14"/>
      <c r="N12" s="14">
        <v>0.16232033861888501</v>
      </c>
      <c r="O12" s="14">
        <v>0.16111827227494199</v>
      </c>
      <c r="P12" s="14">
        <v>0.148616361441058</v>
      </c>
      <c r="Q12" s="14">
        <v>0.13427092843622301</v>
      </c>
      <c r="R12" s="14"/>
      <c r="S12" s="14">
        <v>0.19370263092024101</v>
      </c>
      <c r="T12" s="14">
        <v>9.3231303300646995E-2</v>
      </c>
      <c r="U12" s="14">
        <v>0.15770219705915101</v>
      </c>
      <c r="V12" s="14"/>
      <c r="W12" s="14">
        <v>8.6179271462729204E-2</v>
      </c>
      <c r="X12" s="14">
        <v>0.195662733060426</v>
      </c>
      <c r="Y12" s="14">
        <v>0.16363891628163399</v>
      </c>
      <c r="Z12" s="14"/>
      <c r="AA12" s="14">
        <v>7.9102784635911194E-2</v>
      </c>
      <c r="AB12" s="14">
        <v>0.15412236726373499</v>
      </c>
      <c r="AC12" s="14">
        <v>0.197393182596106</v>
      </c>
      <c r="AD12" s="14">
        <v>0.14766793680686599</v>
      </c>
      <c r="AE12" s="14">
        <v>0.13090678598199401</v>
      </c>
      <c r="AF12" s="14">
        <v>0.142806551026539</v>
      </c>
      <c r="AG12" s="14">
        <v>0.12430481565375</v>
      </c>
      <c r="AH12" s="14">
        <v>0.19095556182436699</v>
      </c>
      <c r="AI12" s="14">
        <v>0.113115103677023</v>
      </c>
      <c r="AJ12" s="14">
        <v>0.25021645947902799</v>
      </c>
      <c r="AK12" s="14">
        <v>0.27796295221473499</v>
      </c>
      <c r="AL12" s="14">
        <v>0</v>
      </c>
      <c r="AM12" s="14"/>
      <c r="AN12" s="14">
        <v>0.116586311043807</v>
      </c>
      <c r="AO12" s="14">
        <v>0.16115468522073401</v>
      </c>
      <c r="AP12" s="14"/>
      <c r="AQ12" s="14">
        <v>0.175060872492727</v>
      </c>
      <c r="AR12" s="14">
        <v>0.14183590552101699</v>
      </c>
      <c r="AS12" s="14"/>
      <c r="AT12" s="14">
        <v>0.18298186322493601</v>
      </c>
      <c r="AU12" s="14">
        <v>0.19093502897120601</v>
      </c>
      <c r="AV12" s="14">
        <v>9.2265595546041898E-2</v>
      </c>
      <c r="AW12" s="14"/>
      <c r="AX12" s="14">
        <v>0.15391741850736601</v>
      </c>
    </row>
    <row r="13" spans="2:50" x14ac:dyDescent="0.3">
      <c r="B13" s="15" t="s">
        <v>178</v>
      </c>
      <c r="C13" s="14">
        <v>0.29724674470971002</v>
      </c>
      <c r="D13" s="14">
        <v>0.29752335302475902</v>
      </c>
      <c r="E13" s="14">
        <v>0.29406954006495101</v>
      </c>
      <c r="F13" s="14"/>
      <c r="G13" s="14">
        <v>0.329680072551434</v>
      </c>
      <c r="H13" s="14">
        <v>0.25610533481373798</v>
      </c>
      <c r="I13" s="14">
        <v>0.28791816042266999</v>
      </c>
      <c r="J13" s="14">
        <v>0.26054052589103399</v>
      </c>
      <c r="K13" s="14">
        <v>0.30898186023304802</v>
      </c>
      <c r="L13" s="14">
        <v>0.33945080783271703</v>
      </c>
      <c r="M13" s="14"/>
      <c r="N13" s="14">
        <v>0.33493336522389</v>
      </c>
      <c r="O13" s="14">
        <v>0.27590786599883399</v>
      </c>
      <c r="P13" s="14">
        <v>0.30118763363652701</v>
      </c>
      <c r="Q13" s="14">
        <v>0.28823412120125902</v>
      </c>
      <c r="R13" s="14"/>
      <c r="S13" s="14">
        <v>0.51030973288580805</v>
      </c>
      <c r="T13" s="14">
        <v>6.5414457290761299E-2</v>
      </c>
      <c r="U13" s="14">
        <v>0.32629119421716302</v>
      </c>
      <c r="V13" s="14"/>
      <c r="W13" s="14">
        <v>4.5417560041761097E-2</v>
      </c>
      <c r="X13" s="14">
        <v>0.56939244654343901</v>
      </c>
      <c r="Y13" s="14">
        <v>0.21227257241778399</v>
      </c>
      <c r="Z13" s="14"/>
      <c r="AA13" s="14">
        <v>0.119953238112656</v>
      </c>
      <c r="AB13" s="14">
        <v>0.24167568985520599</v>
      </c>
      <c r="AC13" s="14">
        <v>0.30254870182994797</v>
      </c>
      <c r="AD13" s="14">
        <v>0.31902343760934498</v>
      </c>
      <c r="AE13" s="14">
        <v>0.31744857042013003</v>
      </c>
      <c r="AF13" s="14">
        <v>0.31620261635055202</v>
      </c>
      <c r="AG13" s="14">
        <v>0.27419986919877398</v>
      </c>
      <c r="AH13" s="14">
        <v>0.23388022936876801</v>
      </c>
      <c r="AI13" s="14">
        <v>0.50094294928941197</v>
      </c>
      <c r="AJ13" s="14">
        <v>0.39245767909071899</v>
      </c>
      <c r="AK13" s="14">
        <v>0.29107578557861902</v>
      </c>
      <c r="AL13" s="14">
        <v>0.263943654407992</v>
      </c>
      <c r="AM13" s="14"/>
      <c r="AN13" s="14">
        <v>0.309719303653888</v>
      </c>
      <c r="AO13" s="14">
        <v>0.29209363879991102</v>
      </c>
      <c r="AP13" s="14"/>
      <c r="AQ13" s="14">
        <v>0.28067702943624401</v>
      </c>
      <c r="AR13" s="14">
        <v>0.30111513364505199</v>
      </c>
      <c r="AS13" s="14"/>
      <c r="AT13" s="14">
        <v>0.66502583039423002</v>
      </c>
      <c r="AU13" s="14">
        <v>0.29755317715990398</v>
      </c>
      <c r="AV13" s="14">
        <v>9.0145847953483099E-2</v>
      </c>
      <c r="AW13" s="14"/>
      <c r="AX13" s="14">
        <v>7.5566214522742203E-2</v>
      </c>
    </row>
    <row r="14" spans="2:50" x14ac:dyDescent="0.3">
      <c r="B14" s="15" t="s">
        <v>79</v>
      </c>
      <c r="C14" s="14">
        <v>5.6212259705720802E-2</v>
      </c>
      <c r="D14" s="14">
        <v>2.8817548538342501E-2</v>
      </c>
      <c r="E14" s="14">
        <v>8.2638952621811798E-2</v>
      </c>
      <c r="F14" s="14"/>
      <c r="G14" s="14">
        <v>7.5892858204107197E-2</v>
      </c>
      <c r="H14" s="14">
        <v>5.0330782283966098E-2</v>
      </c>
      <c r="I14" s="14">
        <v>4.8756091853406201E-2</v>
      </c>
      <c r="J14" s="14">
        <v>8.3063348940383197E-2</v>
      </c>
      <c r="K14" s="14">
        <v>5.4333284983178999E-2</v>
      </c>
      <c r="L14" s="14">
        <v>3.6910729702085102E-2</v>
      </c>
      <c r="M14" s="14"/>
      <c r="N14" s="14">
        <v>5.60820651553759E-2</v>
      </c>
      <c r="O14" s="14">
        <v>5.4622494135192698E-2</v>
      </c>
      <c r="P14" s="14">
        <v>4.02889211726171E-2</v>
      </c>
      <c r="Q14" s="14">
        <v>6.7874059963828601E-2</v>
      </c>
      <c r="R14" s="14"/>
      <c r="S14" s="14">
        <v>3.5328377912168897E-2</v>
      </c>
      <c r="T14" s="14">
        <v>3.0289396229709602E-2</v>
      </c>
      <c r="U14" s="14">
        <v>5.8828640089824302E-2</v>
      </c>
      <c r="V14" s="14"/>
      <c r="W14" s="14">
        <v>2.64908052229486E-2</v>
      </c>
      <c r="X14" s="14">
        <v>2.0982081687979999E-2</v>
      </c>
      <c r="Y14" s="14">
        <v>0.16167335494129201</v>
      </c>
      <c r="Z14" s="14"/>
      <c r="AA14" s="14">
        <v>0.31562899373852499</v>
      </c>
      <c r="AB14" s="14">
        <v>0.16579976412186501</v>
      </c>
      <c r="AC14" s="14">
        <v>7.73014902816372E-2</v>
      </c>
      <c r="AD14" s="14">
        <v>5.52646269779462E-2</v>
      </c>
      <c r="AE14" s="14">
        <v>2.97630134068524E-2</v>
      </c>
      <c r="AF14" s="14">
        <v>1.8931259609293E-2</v>
      </c>
      <c r="AG14" s="14">
        <v>5.8527367171527303E-3</v>
      </c>
      <c r="AH14" s="14">
        <v>7.9211527110052294E-3</v>
      </c>
      <c r="AI14" s="14">
        <v>0</v>
      </c>
      <c r="AJ14" s="14">
        <v>3.2443383956769399E-2</v>
      </c>
      <c r="AK14" s="14">
        <v>0</v>
      </c>
      <c r="AL14" s="14">
        <v>0</v>
      </c>
      <c r="AM14" s="14"/>
      <c r="AN14" s="14">
        <v>4.2231021674454201E-2</v>
      </c>
      <c r="AO14" s="14">
        <v>6.1988684627637597E-2</v>
      </c>
      <c r="AP14" s="14"/>
      <c r="AQ14" s="14">
        <v>3.8499826745427103E-2</v>
      </c>
      <c r="AR14" s="14">
        <v>6.0347429112723797E-2</v>
      </c>
      <c r="AS14" s="14"/>
      <c r="AT14" s="14">
        <v>1.9278920260904799E-2</v>
      </c>
      <c r="AU14" s="14">
        <v>5.2836292526917503E-2</v>
      </c>
      <c r="AV14" s="14">
        <v>2.6659686094929701E-2</v>
      </c>
      <c r="AW14" s="14"/>
      <c r="AX14" s="14">
        <v>8.2620953524732102E-2</v>
      </c>
    </row>
    <row r="15" spans="2:50" x14ac:dyDescent="0.3">
      <c r="B15" s="15" t="s">
        <v>179</v>
      </c>
      <c r="C15" s="21">
        <v>0.34031388152803799</v>
      </c>
      <c r="D15" s="21">
        <v>0.40907120384576201</v>
      </c>
      <c r="E15" s="21">
        <v>0.27781058531425101</v>
      </c>
      <c r="F15" s="21"/>
      <c r="G15" s="21">
        <v>0.27619421762662899</v>
      </c>
      <c r="H15" s="21">
        <v>0.39481666189020498</v>
      </c>
      <c r="I15" s="21">
        <v>0.36158013181319598</v>
      </c>
      <c r="J15" s="21">
        <v>0.36464012980369898</v>
      </c>
      <c r="K15" s="21">
        <v>0.325179768560521</v>
      </c>
      <c r="L15" s="21">
        <v>0.30762192909859798</v>
      </c>
      <c r="M15" s="21"/>
      <c r="N15" s="21">
        <v>0.28872732249412703</v>
      </c>
      <c r="O15" s="21">
        <v>0.35197855129109701</v>
      </c>
      <c r="P15" s="21">
        <v>0.34673758091010298</v>
      </c>
      <c r="Q15" s="21">
        <v>0.35394912273927798</v>
      </c>
      <c r="R15" s="21"/>
      <c r="S15" s="21">
        <v>0.149929085977585</v>
      </c>
      <c r="T15" s="21">
        <v>0.63613846250297601</v>
      </c>
      <c r="U15" s="21">
        <v>0.25262758400268698</v>
      </c>
      <c r="V15" s="21"/>
      <c r="W15" s="21">
        <v>0.67240362186603098</v>
      </c>
      <c r="X15" s="21">
        <v>0.115341374537939</v>
      </c>
      <c r="Y15" s="21">
        <v>0.19449461547056701</v>
      </c>
      <c r="Z15" s="21"/>
      <c r="AA15" s="21">
        <v>0.26264775718698102</v>
      </c>
      <c r="AB15" s="21">
        <v>0.25052548461242102</v>
      </c>
      <c r="AC15" s="21">
        <v>0.24982435456528099</v>
      </c>
      <c r="AD15" s="21">
        <v>0.30909228550636098</v>
      </c>
      <c r="AE15" s="21">
        <v>0.35150146310763802</v>
      </c>
      <c r="AF15" s="21">
        <v>0.36463021666281198</v>
      </c>
      <c r="AG15" s="21">
        <v>0.45008372359641002</v>
      </c>
      <c r="AH15" s="21">
        <v>0.49287342443888699</v>
      </c>
      <c r="AI15" s="21">
        <v>0.29533252000916599</v>
      </c>
      <c r="AJ15" s="21">
        <v>0.32488247747348298</v>
      </c>
      <c r="AK15" s="21">
        <v>0.11099095015844899</v>
      </c>
      <c r="AL15" s="21">
        <v>0.49390031754251901</v>
      </c>
      <c r="AM15" s="21"/>
      <c r="AN15" s="21">
        <v>0.37407880426753498</v>
      </c>
      <c r="AO15" s="21">
        <v>0.32636371912018503</v>
      </c>
      <c r="AP15" s="21"/>
      <c r="AQ15" s="21">
        <v>0.31555451205568402</v>
      </c>
      <c r="AR15" s="21">
        <v>0.34609423860311</v>
      </c>
      <c r="AS15" s="21"/>
      <c r="AT15" s="21">
        <v>7.8338246367069805E-2</v>
      </c>
      <c r="AU15" s="21">
        <v>0.228969106134291</v>
      </c>
      <c r="AV15" s="21">
        <v>0.63808846882964099</v>
      </c>
      <c r="AW15" s="21"/>
      <c r="AX15" s="21">
        <v>0.49550405971651501</v>
      </c>
    </row>
    <row r="16" spans="2:50" x14ac:dyDescent="0.3">
      <c r="B16" s="15" t="s">
        <v>180</v>
      </c>
      <c r="C16" s="21">
        <v>0.44537125182005999</v>
      </c>
      <c r="D16" s="21">
        <v>0.42103821202938901</v>
      </c>
      <c r="E16" s="21">
        <v>0.465059249969975</v>
      </c>
      <c r="F16" s="21"/>
      <c r="G16" s="21">
        <v>0.48473018453210598</v>
      </c>
      <c r="H16" s="21">
        <v>0.386592883947739</v>
      </c>
      <c r="I16" s="21">
        <v>0.421947198508134</v>
      </c>
      <c r="J16" s="21">
        <v>0.40271858237177699</v>
      </c>
      <c r="K16" s="21">
        <v>0.46454872252107099</v>
      </c>
      <c r="L16" s="21">
        <v>0.50814760472457698</v>
      </c>
      <c r="M16" s="21"/>
      <c r="N16" s="21">
        <v>0.49725370384277401</v>
      </c>
      <c r="O16" s="21">
        <v>0.43702613827377601</v>
      </c>
      <c r="P16" s="21">
        <v>0.44980399507758501</v>
      </c>
      <c r="Q16" s="21">
        <v>0.42250504963748198</v>
      </c>
      <c r="R16" s="21"/>
      <c r="S16" s="21">
        <v>0.70401236380604904</v>
      </c>
      <c r="T16" s="21">
        <v>0.158645760591408</v>
      </c>
      <c r="U16" s="21">
        <v>0.48399339127631402</v>
      </c>
      <c r="V16" s="21"/>
      <c r="W16" s="21">
        <v>0.13159683150449</v>
      </c>
      <c r="X16" s="21">
        <v>0.76505517960386404</v>
      </c>
      <c r="Y16" s="21">
        <v>0.37591148869941798</v>
      </c>
      <c r="Z16" s="21"/>
      <c r="AA16" s="21">
        <v>0.19905602274856701</v>
      </c>
      <c r="AB16" s="21">
        <v>0.395798057118942</v>
      </c>
      <c r="AC16" s="21">
        <v>0.49994188442605503</v>
      </c>
      <c r="AD16" s="21">
        <v>0.466691374416211</v>
      </c>
      <c r="AE16" s="21">
        <v>0.44835535640212398</v>
      </c>
      <c r="AF16" s="21">
        <v>0.45900916737709102</v>
      </c>
      <c r="AG16" s="21">
        <v>0.39850468485252299</v>
      </c>
      <c r="AH16" s="21">
        <v>0.42483579119313503</v>
      </c>
      <c r="AI16" s="21">
        <v>0.61405805296643401</v>
      </c>
      <c r="AJ16" s="21">
        <v>0.64267413856974698</v>
      </c>
      <c r="AK16" s="21">
        <v>0.56903873779335501</v>
      </c>
      <c r="AL16" s="21">
        <v>0.263943654407992</v>
      </c>
      <c r="AM16" s="21"/>
      <c r="AN16" s="21">
        <v>0.42630561469769501</v>
      </c>
      <c r="AO16" s="21">
        <v>0.45324832402064602</v>
      </c>
      <c r="AP16" s="21"/>
      <c r="AQ16" s="21">
        <v>0.45573790192897201</v>
      </c>
      <c r="AR16" s="21">
        <v>0.44295103916606898</v>
      </c>
      <c r="AS16" s="21"/>
      <c r="AT16" s="21">
        <v>0.84800769361916595</v>
      </c>
      <c r="AU16" s="21">
        <v>0.48848820613110999</v>
      </c>
      <c r="AV16" s="21">
        <v>0.18241144349952501</v>
      </c>
      <c r="AW16" s="21"/>
      <c r="AX16" s="21">
        <v>0.22948363303010799</v>
      </c>
    </row>
    <row r="17" spans="2:50" x14ac:dyDescent="0.3">
      <c r="B17" s="15" t="s">
        <v>108</v>
      </c>
      <c r="C17" s="22">
        <v>-0.105057370292022</v>
      </c>
      <c r="D17" s="22">
        <v>-1.1967008183626801E-2</v>
      </c>
      <c r="E17" s="22">
        <v>-0.18724866465572401</v>
      </c>
      <c r="F17" s="22"/>
      <c r="G17" s="22">
        <v>-0.20853596690547699</v>
      </c>
      <c r="H17" s="22">
        <v>8.2237779424657008E-3</v>
      </c>
      <c r="I17" s="22">
        <v>-6.0367066694938701E-2</v>
      </c>
      <c r="J17" s="22">
        <v>-3.8078452568078403E-2</v>
      </c>
      <c r="K17" s="22">
        <v>-0.13936895396054999</v>
      </c>
      <c r="L17" s="22">
        <v>-0.20052567562597901</v>
      </c>
      <c r="M17" s="22"/>
      <c r="N17" s="22">
        <v>-0.20852638134864701</v>
      </c>
      <c r="O17" s="22">
        <v>-8.5047586982679294E-2</v>
      </c>
      <c r="P17" s="22">
        <v>-0.103066414167481</v>
      </c>
      <c r="Q17" s="22">
        <v>-6.8555926898203404E-2</v>
      </c>
      <c r="R17" s="22"/>
      <c r="S17" s="22">
        <v>-0.554083277828465</v>
      </c>
      <c r="T17" s="22">
        <v>0.47749270191156701</v>
      </c>
      <c r="U17" s="22">
        <v>-0.23136580727362699</v>
      </c>
      <c r="V17" s="22"/>
      <c r="W17" s="22">
        <v>0.540806790361541</v>
      </c>
      <c r="X17" s="22">
        <v>-0.64971380506592502</v>
      </c>
      <c r="Y17" s="22">
        <v>-0.18141687322885</v>
      </c>
      <c r="Z17" s="22"/>
      <c r="AA17" s="22">
        <v>6.3591734438414094E-2</v>
      </c>
      <c r="AB17" s="22">
        <v>-0.14527257250652101</v>
      </c>
      <c r="AC17" s="22">
        <v>-0.25011752986077401</v>
      </c>
      <c r="AD17" s="22">
        <v>-0.15759908890985</v>
      </c>
      <c r="AE17" s="22">
        <v>-9.6853893294486307E-2</v>
      </c>
      <c r="AF17" s="22">
        <v>-9.4378950714279805E-2</v>
      </c>
      <c r="AG17" s="22">
        <v>5.15790387438863E-2</v>
      </c>
      <c r="AH17" s="22">
        <v>6.8037633245751697E-2</v>
      </c>
      <c r="AI17" s="22">
        <v>-0.31872553295726902</v>
      </c>
      <c r="AJ17" s="22">
        <v>-0.317791661096264</v>
      </c>
      <c r="AK17" s="22">
        <v>-0.458047787634906</v>
      </c>
      <c r="AL17" s="22">
        <v>0.22995666313452801</v>
      </c>
      <c r="AM17" s="22"/>
      <c r="AN17" s="22">
        <v>-5.2226810430159802E-2</v>
      </c>
      <c r="AO17" s="22">
        <v>-0.12688460490046</v>
      </c>
      <c r="AP17" s="22"/>
      <c r="AQ17" s="22">
        <v>-0.14018338987328699</v>
      </c>
      <c r="AR17" s="22">
        <v>-9.6856800562959394E-2</v>
      </c>
      <c r="AS17" s="22"/>
      <c r="AT17" s="22">
        <v>-0.76966944725209596</v>
      </c>
      <c r="AU17" s="22">
        <v>-0.25951909999681899</v>
      </c>
      <c r="AV17" s="22">
        <v>0.455677025330116</v>
      </c>
      <c r="AW17" s="22"/>
      <c r="AX17" s="22">
        <v>0.26602042668640702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X16"/>
  <sheetViews>
    <sheetView showGridLines="0" topLeftCell="A3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206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86.4" x14ac:dyDescent="0.3">
      <c r="B9" s="15" t="s">
        <v>204</v>
      </c>
      <c r="C9" s="14">
        <v>0.46289696893634802</v>
      </c>
      <c r="D9" s="14">
        <v>0.52538662651606705</v>
      </c>
      <c r="E9" s="14">
        <v>0.40629390687491801</v>
      </c>
      <c r="F9" s="14"/>
      <c r="G9" s="14">
        <v>0.422258920649977</v>
      </c>
      <c r="H9" s="14">
        <v>0.41889972883277199</v>
      </c>
      <c r="I9" s="14">
        <v>0.44434379098308002</v>
      </c>
      <c r="J9" s="14">
        <v>0.45003124059547001</v>
      </c>
      <c r="K9" s="14">
        <v>0.46758462517656202</v>
      </c>
      <c r="L9" s="14">
        <v>0.54370672305989698</v>
      </c>
      <c r="M9" s="14"/>
      <c r="N9" s="14">
        <v>0.49939186480775399</v>
      </c>
      <c r="O9" s="14">
        <v>0.46507434327418201</v>
      </c>
      <c r="P9" s="14">
        <v>0.46321975725520498</v>
      </c>
      <c r="Q9" s="14">
        <v>0.44444284441812498</v>
      </c>
      <c r="R9" s="14"/>
      <c r="S9" s="14">
        <v>0.376992856106457</v>
      </c>
      <c r="T9" s="14">
        <v>0.57627389334287704</v>
      </c>
      <c r="U9" s="14">
        <v>0.49473557310890898</v>
      </c>
      <c r="V9" s="14"/>
      <c r="W9" s="14">
        <v>0.57430800297837203</v>
      </c>
      <c r="X9" s="14">
        <v>0.40275399118970401</v>
      </c>
      <c r="Y9" s="14">
        <v>0.36954791703980899</v>
      </c>
      <c r="Z9" s="14"/>
      <c r="AA9" s="14">
        <v>0.28255247357001501</v>
      </c>
      <c r="AB9" s="14">
        <v>0.34581268399273202</v>
      </c>
      <c r="AC9" s="14">
        <v>0.44475751253114498</v>
      </c>
      <c r="AD9" s="14">
        <v>0.466489553051538</v>
      </c>
      <c r="AE9" s="14">
        <v>0.49071820775976099</v>
      </c>
      <c r="AF9" s="14">
        <v>0.48173199631708102</v>
      </c>
      <c r="AG9" s="14">
        <v>0.51783133793654301</v>
      </c>
      <c r="AH9" s="14">
        <v>0.51749441447967903</v>
      </c>
      <c r="AI9" s="14">
        <v>0.379246041311052</v>
      </c>
      <c r="AJ9" s="14">
        <v>0.55622257321459501</v>
      </c>
      <c r="AK9" s="14">
        <v>0.50102181919274102</v>
      </c>
      <c r="AL9" s="14">
        <v>0.49613707294902998</v>
      </c>
      <c r="AM9" s="14"/>
      <c r="AN9" s="14">
        <v>0.45741491049123001</v>
      </c>
      <c r="AO9" s="14">
        <v>0.46516191135095902</v>
      </c>
      <c r="AP9" s="14"/>
      <c r="AQ9" s="14">
        <v>0.46029063110199903</v>
      </c>
      <c r="AR9" s="14">
        <v>0.46350544821760098</v>
      </c>
      <c r="AS9" s="14"/>
      <c r="AT9" s="14">
        <v>0.38797278351578202</v>
      </c>
      <c r="AU9" s="14">
        <v>0.44026427478700297</v>
      </c>
      <c r="AV9" s="14">
        <v>0.56864233374824202</v>
      </c>
      <c r="AW9" s="14"/>
      <c r="AX9" s="14">
        <v>0.48502177728226498</v>
      </c>
    </row>
    <row r="10" spans="2:50" ht="72" x14ac:dyDescent="0.3">
      <c r="B10" s="15" t="s">
        <v>205</v>
      </c>
      <c r="C10" s="14">
        <v>0.34157605499785998</v>
      </c>
      <c r="D10" s="14">
        <v>0.33575614184591002</v>
      </c>
      <c r="E10" s="14">
        <v>0.34752013778275198</v>
      </c>
      <c r="F10" s="14"/>
      <c r="G10" s="14">
        <v>0.34283396010845602</v>
      </c>
      <c r="H10" s="14">
        <v>0.41066449956909401</v>
      </c>
      <c r="I10" s="14">
        <v>0.38022082764083998</v>
      </c>
      <c r="J10" s="14">
        <v>0.31858195066460498</v>
      </c>
      <c r="K10" s="14">
        <v>0.32469005921535499</v>
      </c>
      <c r="L10" s="14">
        <v>0.28306859703446602</v>
      </c>
      <c r="M10" s="14"/>
      <c r="N10" s="14">
        <v>0.31751132198634102</v>
      </c>
      <c r="O10" s="14">
        <v>0.32198441156180102</v>
      </c>
      <c r="P10" s="14">
        <v>0.35757990290904201</v>
      </c>
      <c r="Q10" s="14">
        <v>0.35239448418647101</v>
      </c>
      <c r="R10" s="14"/>
      <c r="S10" s="14">
        <v>0.41707867527568598</v>
      </c>
      <c r="T10" s="14">
        <v>0.31575959274701898</v>
      </c>
      <c r="U10" s="14">
        <v>0.29006426343359598</v>
      </c>
      <c r="V10" s="14"/>
      <c r="W10" s="14">
        <v>0.34001111591662297</v>
      </c>
      <c r="X10" s="14">
        <v>0.40531703712425698</v>
      </c>
      <c r="Y10" s="14">
        <v>0.223523002125532</v>
      </c>
      <c r="Z10" s="14"/>
      <c r="AA10" s="14">
        <v>0.227194678868268</v>
      </c>
      <c r="AB10" s="14">
        <v>0.32372567122141999</v>
      </c>
      <c r="AC10" s="14">
        <v>0.30373797197769498</v>
      </c>
      <c r="AD10" s="14">
        <v>0.34418903857844202</v>
      </c>
      <c r="AE10" s="14">
        <v>0.35228580740409599</v>
      </c>
      <c r="AF10" s="14">
        <v>0.33618209409641198</v>
      </c>
      <c r="AG10" s="14">
        <v>0.38458928430036898</v>
      </c>
      <c r="AH10" s="14">
        <v>0.36930403828434299</v>
      </c>
      <c r="AI10" s="14">
        <v>0.42831372895696102</v>
      </c>
      <c r="AJ10" s="14">
        <v>0.31582666468578302</v>
      </c>
      <c r="AK10" s="14">
        <v>0.29107578557861902</v>
      </c>
      <c r="AL10" s="14">
        <v>0.50386292705097002</v>
      </c>
      <c r="AM10" s="14"/>
      <c r="AN10" s="14">
        <v>0.36408284114598799</v>
      </c>
      <c r="AO10" s="14">
        <v>0.33227725326602803</v>
      </c>
      <c r="AP10" s="14"/>
      <c r="AQ10" s="14">
        <v>0.31201166132087599</v>
      </c>
      <c r="AR10" s="14">
        <v>0.348478199753678</v>
      </c>
      <c r="AS10" s="14"/>
      <c r="AT10" s="14">
        <v>0.39733592993219502</v>
      </c>
      <c r="AU10" s="14">
        <v>0.32718172249140098</v>
      </c>
      <c r="AV10" s="14">
        <v>0.34782436795537203</v>
      </c>
      <c r="AW10" s="14"/>
      <c r="AX10" s="14">
        <v>0.39328676780257599</v>
      </c>
    </row>
    <row r="11" spans="2:50" x14ac:dyDescent="0.3">
      <c r="B11" s="15" t="s">
        <v>79</v>
      </c>
      <c r="C11" s="20">
        <v>0.195526976065791</v>
      </c>
      <c r="D11" s="20">
        <v>0.13885723163802299</v>
      </c>
      <c r="E11" s="20">
        <v>0.24618595534233001</v>
      </c>
      <c r="F11" s="20"/>
      <c r="G11" s="20">
        <v>0.23490711924156699</v>
      </c>
      <c r="H11" s="20">
        <v>0.170435771598134</v>
      </c>
      <c r="I11" s="20">
        <v>0.17543538137608</v>
      </c>
      <c r="J11" s="20">
        <v>0.23138680873992501</v>
      </c>
      <c r="K11" s="20">
        <v>0.20772531560808299</v>
      </c>
      <c r="L11" s="20">
        <v>0.173224679905637</v>
      </c>
      <c r="M11" s="20"/>
      <c r="N11" s="20">
        <v>0.18309681320590401</v>
      </c>
      <c r="O11" s="20">
        <v>0.21294124516401799</v>
      </c>
      <c r="P11" s="20">
        <v>0.17920033983575301</v>
      </c>
      <c r="Q11" s="20">
        <v>0.203162671395404</v>
      </c>
      <c r="R11" s="20"/>
      <c r="S11" s="20">
        <v>0.20592846861785699</v>
      </c>
      <c r="T11" s="20">
        <v>0.10796651391010301</v>
      </c>
      <c r="U11" s="20">
        <v>0.21520016345749499</v>
      </c>
      <c r="V11" s="20"/>
      <c r="W11" s="20">
        <v>8.5680881105005005E-2</v>
      </c>
      <c r="X11" s="20">
        <v>0.19192897168603901</v>
      </c>
      <c r="Y11" s="20">
        <v>0.40692908083465901</v>
      </c>
      <c r="Z11" s="20"/>
      <c r="AA11" s="20">
        <v>0.490252847561717</v>
      </c>
      <c r="AB11" s="20">
        <v>0.330461644785847</v>
      </c>
      <c r="AC11" s="20">
        <v>0.25150451549115999</v>
      </c>
      <c r="AD11" s="20">
        <v>0.18932140837002001</v>
      </c>
      <c r="AE11" s="20">
        <v>0.15699598483614299</v>
      </c>
      <c r="AF11" s="20">
        <v>0.182085909586507</v>
      </c>
      <c r="AG11" s="20">
        <v>9.7579377763087893E-2</v>
      </c>
      <c r="AH11" s="20">
        <v>0.113201547235978</v>
      </c>
      <c r="AI11" s="20">
        <v>0.19244022973198599</v>
      </c>
      <c r="AJ11" s="20">
        <v>0.127950762099623</v>
      </c>
      <c r="AK11" s="20">
        <v>0.20790239522863899</v>
      </c>
      <c r="AL11" s="20">
        <v>0</v>
      </c>
      <c r="AM11" s="20"/>
      <c r="AN11" s="20">
        <v>0.178502248362782</v>
      </c>
      <c r="AO11" s="20">
        <v>0.20256083538301201</v>
      </c>
      <c r="AP11" s="20"/>
      <c r="AQ11" s="20">
        <v>0.22769770757712501</v>
      </c>
      <c r="AR11" s="20">
        <v>0.188016352028721</v>
      </c>
      <c r="AS11" s="20"/>
      <c r="AT11" s="20">
        <v>0.21469128655202299</v>
      </c>
      <c r="AU11" s="20">
        <v>0.23255400272159599</v>
      </c>
      <c r="AV11" s="20">
        <v>8.3533298296385894E-2</v>
      </c>
      <c r="AW11" s="20"/>
      <c r="AX11" s="20">
        <v>0.12169145491515899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207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0.11346427148110701</v>
      </c>
      <c r="D9" s="14">
        <v>0.14121918711200601</v>
      </c>
      <c r="E9" s="14">
        <v>8.8043948448237902E-2</v>
      </c>
      <c r="F9" s="14"/>
      <c r="G9" s="14">
        <v>8.2188377236490404E-2</v>
      </c>
      <c r="H9" s="14">
        <v>0.14001681096917601</v>
      </c>
      <c r="I9" s="14">
        <v>0.13024747328474801</v>
      </c>
      <c r="J9" s="14">
        <v>0.11626942889255901</v>
      </c>
      <c r="K9" s="14">
        <v>0.108970181997921</v>
      </c>
      <c r="L9" s="14">
        <v>9.7187803531271197E-2</v>
      </c>
      <c r="M9" s="14"/>
      <c r="N9" s="14">
        <v>9.6041945199187198E-2</v>
      </c>
      <c r="O9" s="14">
        <v>0.13158967650876799</v>
      </c>
      <c r="P9" s="14">
        <v>0.12260947784430901</v>
      </c>
      <c r="Q9" s="14">
        <v>0.10584892518970899</v>
      </c>
      <c r="R9" s="14"/>
      <c r="S9" s="14">
        <v>5.0183379042681303E-2</v>
      </c>
      <c r="T9" s="14">
        <v>0.22031307892801699</v>
      </c>
      <c r="U9" s="14">
        <v>7.2980067449261402E-2</v>
      </c>
      <c r="V9" s="14"/>
      <c r="W9" s="14">
        <v>0.23615964733158901</v>
      </c>
      <c r="X9" s="14">
        <v>3.9480381119162897E-2</v>
      </c>
      <c r="Y9" s="14">
        <v>3.8308823126075697E-2</v>
      </c>
      <c r="Z9" s="14"/>
      <c r="AA9" s="14">
        <v>8.5144920034163907E-2</v>
      </c>
      <c r="AB9" s="14">
        <v>8.9921316068799897E-2</v>
      </c>
      <c r="AC9" s="14">
        <v>8.9144709712251996E-2</v>
      </c>
      <c r="AD9" s="14">
        <v>0.115349878441972</v>
      </c>
      <c r="AE9" s="14">
        <v>8.7450940482746903E-2</v>
      </c>
      <c r="AF9" s="14">
        <v>0.12603415516128399</v>
      </c>
      <c r="AG9" s="14">
        <v>0.149954753249703</v>
      </c>
      <c r="AH9" s="14">
        <v>0.18207369245569899</v>
      </c>
      <c r="AI9" s="14">
        <v>0.107268473495284</v>
      </c>
      <c r="AJ9" s="14">
        <v>5.6701501367760899E-2</v>
      </c>
      <c r="AK9" s="14">
        <v>0</v>
      </c>
      <c r="AL9" s="14">
        <v>0.37030584289388602</v>
      </c>
      <c r="AM9" s="14"/>
      <c r="AN9" s="14">
        <v>0.12032460578913599</v>
      </c>
      <c r="AO9" s="14">
        <v>0.110629886859305</v>
      </c>
      <c r="AP9" s="14"/>
      <c r="AQ9" s="14">
        <v>9.9151543049594407E-2</v>
      </c>
      <c r="AR9" s="14">
        <v>0.116805741107183</v>
      </c>
      <c r="AS9" s="14"/>
      <c r="AT9" s="14">
        <v>2.6266288621446698E-2</v>
      </c>
      <c r="AU9" s="14">
        <v>5.2105864411564597E-2</v>
      </c>
      <c r="AV9" s="14">
        <v>0.23921122092257199</v>
      </c>
      <c r="AW9" s="14"/>
      <c r="AX9" s="14">
        <v>0.122663407056281</v>
      </c>
    </row>
    <row r="10" spans="2:50" x14ac:dyDescent="0.3">
      <c r="B10" s="15" t="s">
        <v>200</v>
      </c>
      <c r="C10" s="14">
        <v>0.21924909113095301</v>
      </c>
      <c r="D10" s="14">
        <v>0.26534639186075398</v>
      </c>
      <c r="E10" s="14">
        <v>0.177273929224947</v>
      </c>
      <c r="F10" s="14"/>
      <c r="G10" s="14">
        <v>0.16710942138875701</v>
      </c>
      <c r="H10" s="14">
        <v>0.25042492057029903</v>
      </c>
      <c r="I10" s="14">
        <v>0.24989693168688101</v>
      </c>
      <c r="J10" s="14">
        <v>0.22340977441592599</v>
      </c>
      <c r="K10" s="14">
        <v>0.19159185650253499</v>
      </c>
      <c r="L10" s="14">
        <v>0.217311295452259</v>
      </c>
      <c r="M10" s="14"/>
      <c r="N10" s="14">
        <v>0.188691623074731</v>
      </c>
      <c r="O10" s="14">
        <v>0.22880843510505999</v>
      </c>
      <c r="P10" s="14">
        <v>0.215563137410794</v>
      </c>
      <c r="Q10" s="14">
        <v>0.230985597658277</v>
      </c>
      <c r="R10" s="14"/>
      <c r="S10" s="14">
        <v>0.12291621834970499</v>
      </c>
      <c r="T10" s="14">
        <v>0.36568577145024</v>
      </c>
      <c r="U10" s="14">
        <v>0.19291866194337501</v>
      </c>
      <c r="V10" s="14"/>
      <c r="W10" s="14">
        <v>0.38606540203871997</v>
      </c>
      <c r="X10" s="14">
        <v>0.106769074411572</v>
      </c>
      <c r="Y10" s="14">
        <v>0.157986708409524</v>
      </c>
      <c r="Z10" s="14"/>
      <c r="AA10" s="14">
        <v>0.13617330677440101</v>
      </c>
      <c r="AB10" s="14">
        <v>0.167312393086331</v>
      </c>
      <c r="AC10" s="14">
        <v>0.16259169081116401</v>
      </c>
      <c r="AD10" s="14">
        <v>0.172504587468195</v>
      </c>
      <c r="AE10" s="14">
        <v>0.25721541272470899</v>
      </c>
      <c r="AF10" s="14">
        <v>0.22267700190213099</v>
      </c>
      <c r="AG10" s="14">
        <v>0.29326963806160999</v>
      </c>
      <c r="AH10" s="14">
        <v>0.320420353038122</v>
      </c>
      <c r="AI10" s="14">
        <v>0.23527142945545801</v>
      </c>
      <c r="AJ10" s="14">
        <v>0.21620546957901501</v>
      </c>
      <c r="AK10" s="14">
        <v>0</v>
      </c>
      <c r="AL10" s="14">
        <v>0.123594474648633</v>
      </c>
      <c r="AM10" s="14"/>
      <c r="AN10" s="14">
        <v>0.234534209814553</v>
      </c>
      <c r="AO10" s="14">
        <v>0.21293396078978</v>
      </c>
      <c r="AP10" s="14"/>
      <c r="AQ10" s="14">
        <v>0.215067946904302</v>
      </c>
      <c r="AR10" s="14">
        <v>0.22022522691823099</v>
      </c>
      <c r="AS10" s="14"/>
      <c r="AT10" s="14">
        <v>7.21098083002681E-2</v>
      </c>
      <c r="AU10" s="14">
        <v>0.17749760836811199</v>
      </c>
      <c r="AV10" s="14">
        <v>0.373492429416241</v>
      </c>
      <c r="AW10" s="14"/>
      <c r="AX10" s="14">
        <v>0.37804497612590598</v>
      </c>
    </row>
    <row r="11" spans="2:50" x14ac:dyDescent="0.3">
      <c r="B11" s="15" t="s">
        <v>201</v>
      </c>
      <c r="C11" s="14">
        <v>0.19393016623617301</v>
      </c>
      <c r="D11" s="14">
        <v>0.178519865731389</v>
      </c>
      <c r="E11" s="14">
        <v>0.20741731716390699</v>
      </c>
      <c r="F11" s="14"/>
      <c r="G11" s="14">
        <v>0.20832099377661401</v>
      </c>
      <c r="H11" s="14">
        <v>0.19374770149079801</v>
      </c>
      <c r="I11" s="14">
        <v>0.17714203488090599</v>
      </c>
      <c r="J11" s="14">
        <v>0.204955739141294</v>
      </c>
      <c r="K11" s="14">
        <v>0.220581332348422</v>
      </c>
      <c r="L11" s="14">
        <v>0.169673980192139</v>
      </c>
      <c r="M11" s="14"/>
      <c r="N11" s="14">
        <v>0.199159223955723</v>
      </c>
      <c r="O11" s="14">
        <v>0.18711264866076199</v>
      </c>
      <c r="P11" s="14">
        <v>0.19723139741929099</v>
      </c>
      <c r="Q11" s="14">
        <v>0.192859328542758</v>
      </c>
      <c r="R11" s="14"/>
      <c r="S11" s="14">
        <v>0.14665253870709799</v>
      </c>
      <c r="T11" s="14">
        <v>0.219346279098693</v>
      </c>
      <c r="U11" s="14">
        <v>0.20906609169950899</v>
      </c>
      <c r="V11" s="14"/>
      <c r="W11" s="14">
        <v>0.204232650214758</v>
      </c>
      <c r="X11" s="14">
        <v>0.13813237758404001</v>
      </c>
      <c r="Y11" s="14">
        <v>0.29881052333443298</v>
      </c>
      <c r="Z11" s="14"/>
      <c r="AA11" s="14">
        <v>0.26111457970651702</v>
      </c>
      <c r="AB11" s="14">
        <v>0.251762177577664</v>
      </c>
      <c r="AC11" s="14">
        <v>0.21679494992464399</v>
      </c>
      <c r="AD11" s="14">
        <v>0.20477195558835401</v>
      </c>
      <c r="AE11" s="14">
        <v>0.186270920708246</v>
      </c>
      <c r="AF11" s="14">
        <v>0.18353801421216001</v>
      </c>
      <c r="AG11" s="14">
        <v>0.16769463949160299</v>
      </c>
      <c r="AH11" s="14">
        <v>0.148867940639616</v>
      </c>
      <c r="AI11" s="14">
        <v>9.2658223313097199E-2</v>
      </c>
      <c r="AJ11" s="14">
        <v>0.166739233769676</v>
      </c>
      <c r="AK11" s="14">
        <v>0.31997031204819598</v>
      </c>
      <c r="AL11" s="14">
        <v>0.24215602804948899</v>
      </c>
      <c r="AM11" s="14"/>
      <c r="AN11" s="14">
        <v>0.19534931193867799</v>
      </c>
      <c r="AO11" s="14">
        <v>0.19334383843133501</v>
      </c>
      <c r="AP11" s="14"/>
      <c r="AQ11" s="14">
        <v>0.226801336221608</v>
      </c>
      <c r="AR11" s="14">
        <v>0.18625601685190199</v>
      </c>
      <c r="AS11" s="14"/>
      <c r="AT11" s="14">
        <v>8.7847336844787502E-2</v>
      </c>
      <c r="AU11" s="14">
        <v>0.273284854207971</v>
      </c>
      <c r="AV11" s="14">
        <v>0.181194830511438</v>
      </c>
      <c r="AW11" s="14"/>
      <c r="AX11" s="14">
        <v>0.207704670793599</v>
      </c>
    </row>
    <row r="12" spans="2:50" x14ac:dyDescent="0.3">
      <c r="B12" s="15" t="s">
        <v>202</v>
      </c>
      <c r="C12" s="14">
        <v>0.16974258878962201</v>
      </c>
      <c r="D12" s="14">
        <v>0.13706062532303401</v>
      </c>
      <c r="E12" s="14">
        <v>0.201052646190157</v>
      </c>
      <c r="F12" s="14"/>
      <c r="G12" s="14">
        <v>0.20217703110874899</v>
      </c>
      <c r="H12" s="14">
        <v>0.12711018558381501</v>
      </c>
      <c r="I12" s="14">
        <v>0.137927764280009</v>
      </c>
      <c r="J12" s="14">
        <v>0.16981688260823899</v>
      </c>
      <c r="K12" s="14">
        <v>0.15830735688844499</v>
      </c>
      <c r="L12" s="14">
        <v>0.22088621385262</v>
      </c>
      <c r="M12" s="14"/>
      <c r="N12" s="14">
        <v>0.19297681655709001</v>
      </c>
      <c r="O12" s="14">
        <v>0.19580457238760601</v>
      </c>
      <c r="P12" s="14">
        <v>0.16097052280831101</v>
      </c>
      <c r="Q12" s="14">
        <v>0.151002400886003</v>
      </c>
      <c r="R12" s="14"/>
      <c r="S12" s="14">
        <v>0.233366248551446</v>
      </c>
      <c r="T12" s="14">
        <v>8.7371174999914203E-2</v>
      </c>
      <c r="U12" s="14">
        <v>0.20054846766600101</v>
      </c>
      <c r="V12" s="14"/>
      <c r="W12" s="14">
        <v>8.4121195918387306E-2</v>
      </c>
      <c r="X12" s="14">
        <v>0.248096056744702</v>
      </c>
      <c r="Y12" s="14">
        <v>0.163817057943455</v>
      </c>
      <c r="Z12" s="14"/>
      <c r="AA12" s="14">
        <v>6.8791820723162297E-2</v>
      </c>
      <c r="AB12" s="14">
        <v>0.101275295025763</v>
      </c>
      <c r="AC12" s="14">
        <v>0.214554015157956</v>
      </c>
      <c r="AD12" s="14">
        <v>0.165255977288465</v>
      </c>
      <c r="AE12" s="14">
        <v>0.223853524892658</v>
      </c>
      <c r="AF12" s="14">
        <v>0.17081130286701801</v>
      </c>
      <c r="AG12" s="14">
        <v>0.152071323890655</v>
      </c>
      <c r="AH12" s="14">
        <v>0.14320993769988699</v>
      </c>
      <c r="AI12" s="14">
        <v>0.124123396200205</v>
      </c>
      <c r="AJ12" s="14">
        <v>0.25405140036268598</v>
      </c>
      <c r="AK12" s="14">
        <v>0.55663991672406499</v>
      </c>
      <c r="AL12" s="14">
        <v>0.14275257505001801</v>
      </c>
      <c r="AM12" s="14"/>
      <c r="AN12" s="14">
        <v>0.15434961239721801</v>
      </c>
      <c r="AO12" s="14">
        <v>0.176102281132797</v>
      </c>
      <c r="AP12" s="14"/>
      <c r="AQ12" s="14">
        <v>0.191646311172048</v>
      </c>
      <c r="AR12" s="14">
        <v>0.16462891508379399</v>
      </c>
      <c r="AS12" s="14"/>
      <c r="AT12" s="14">
        <v>0.24094848781037201</v>
      </c>
      <c r="AU12" s="14">
        <v>0.20108093062969201</v>
      </c>
      <c r="AV12" s="14">
        <v>9.5933030475485806E-2</v>
      </c>
      <c r="AW12" s="14"/>
      <c r="AX12" s="14">
        <v>0.13661849939013801</v>
      </c>
    </row>
    <row r="13" spans="2:50" x14ac:dyDescent="0.3">
      <c r="B13" s="15" t="s">
        <v>178</v>
      </c>
      <c r="C13" s="14">
        <v>0.227294595332246</v>
      </c>
      <c r="D13" s="14">
        <v>0.234042430764727</v>
      </c>
      <c r="E13" s="14">
        <v>0.21915166711493</v>
      </c>
      <c r="F13" s="14"/>
      <c r="G13" s="14">
        <v>0.23427530815838099</v>
      </c>
      <c r="H13" s="14">
        <v>0.21779518865290701</v>
      </c>
      <c r="I13" s="14">
        <v>0.21947477626916601</v>
      </c>
      <c r="J13" s="14">
        <v>0.20590930752700701</v>
      </c>
      <c r="K13" s="14">
        <v>0.241767806262594</v>
      </c>
      <c r="L13" s="14">
        <v>0.24227172580697701</v>
      </c>
      <c r="M13" s="14"/>
      <c r="N13" s="14">
        <v>0.245502753745309</v>
      </c>
      <c r="O13" s="14">
        <v>0.198779997928239</v>
      </c>
      <c r="P13" s="14">
        <v>0.239789973310017</v>
      </c>
      <c r="Q13" s="14">
        <v>0.22541695287251301</v>
      </c>
      <c r="R13" s="14"/>
      <c r="S13" s="14">
        <v>0.39502653190159198</v>
      </c>
      <c r="T13" s="14">
        <v>5.4807086619236597E-2</v>
      </c>
      <c r="U13" s="14">
        <v>0.24028497204688201</v>
      </c>
      <c r="V13" s="14"/>
      <c r="W13" s="14">
        <v>4.1567044029791902E-2</v>
      </c>
      <c r="X13" s="14">
        <v>0.43181859908515702</v>
      </c>
      <c r="Y13" s="14">
        <v>0.14916613802659201</v>
      </c>
      <c r="Z13" s="14"/>
      <c r="AA13" s="14">
        <v>0.123621042461659</v>
      </c>
      <c r="AB13" s="14">
        <v>0.17472699769771</v>
      </c>
      <c r="AC13" s="14">
        <v>0.21166854963309301</v>
      </c>
      <c r="AD13" s="14">
        <v>0.269021047059467</v>
      </c>
      <c r="AE13" s="14">
        <v>0.19263801726198701</v>
      </c>
      <c r="AF13" s="14">
        <v>0.244770718116223</v>
      </c>
      <c r="AG13" s="14">
        <v>0.22332954756698301</v>
      </c>
      <c r="AH13" s="14">
        <v>0.20542807616667499</v>
      </c>
      <c r="AI13" s="14">
        <v>0.42836329593436301</v>
      </c>
      <c r="AJ13" s="14">
        <v>0.30630239492086198</v>
      </c>
      <c r="AK13" s="14">
        <v>0.12338977122774</v>
      </c>
      <c r="AL13" s="14">
        <v>0</v>
      </c>
      <c r="AM13" s="14"/>
      <c r="AN13" s="14">
        <v>0.24467485051431001</v>
      </c>
      <c r="AO13" s="14">
        <v>0.22011384789353999</v>
      </c>
      <c r="AP13" s="14"/>
      <c r="AQ13" s="14">
        <v>0.207094416014658</v>
      </c>
      <c r="AR13" s="14">
        <v>0.23201055748816801</v>
      </c>
      <c r="AS13" s="14"/>
      <c r="AT13" s="14">
        <v>0.53720296713154103</v>
      </c>
      <c r="AU13" s="14">
        <v>0.22031458143301999</v>
      </c>
      <c r="AV13" s="14">
        <v>6.9427756236136104E-2</v>
      </c>
      <c r="AW13" s="14"/>
      <c r="AX13" s="14">
        <v>5.8649132188447098E-2</v>
      </c>
    </row>
    <row r="14" spans="2:50" x14ac:dyDescent="0.3">
      <c r="B14" s="15" t="s">
        <v>79</v>
      </c>
      <c r="C14" s="14">
        <v>7.6319287029900304E-2</v>
      </c>
      <c r="D14" s="14">
        <v>4.3811499208090299E-2</v>
      </c>
      <c r="E14" s="14">
        <v>0.107060491857821</v>
      </c>
      <c r="F14" s="14"/>
      <c r="G14" s="14">
        <v>0.105928868331007</v>
      </c>
      <c r="H14" s="14">
        <v>7.0905192733004899E-2</v>
      </c>
      <c r="I14" s="14">
        <v>8.5311019598290003E-2</v>
      </c>
      <c r="J14" s="14">
        <v>7.9638867414975001E-2</v>
      </c>
      <c r="K14" s="14">
        <v>7.87814660000829E-2</v>
      </c>
      <c r="L14" s="14">
        <v>5.2668981164733703E-2</v>
      </c>
      <c r="M14" s="14"/>
      <c r="N14" s="14">
        <v>7.7627637467959504E-2</v>
      </c>
      <c r="O14" s="14">
        <v>5.7904669409564902E-2</v>
      </c>
      <c r="P14" s="14">
        <v>6.3835491207277703E-2</v>
      </c>
      <c r="Q14" s="14">
        <v>9.3886794850739405E-2</v>
      </c>
      <c r="R14" s="14"/>
      <c r="S14" s="14">
        <v>5.1855083447477801E-2</v>
      </c>
      <c r="T14" s="14">
        <v>5.2476608903899401E-2</v>
      </c>
      <c r="U14" s="14">
        <v>8.4201739194972203E-2</v>
      </c>
      <c r="V14" s="14"/>
      <c r="W14" s="14">
        <v>4.7854060466753598E-2</v>
      </c>
      <c r="X14" s="14">
        <v>3.5703511055366698E-2</v>
      </c>
      <c r="Y14" s="14">
        <v>0.19191074915992101</v>
      </c>
      <c r="Z14" s="14"/>
      <c r="AA14" s="14">
        <v>0.32515433030009699</v>
      </c>
      <c r="AB14" s="14">
        <v>0.21500182054373199</v>
      </c>
      <c r="AC14" s="14">
        <v>0.10524608476089101</v>
      </c>
      <c r="AD14" s="14">
        <v>7.3096554153547599E-2</v>
      </c>
      <c r="AE14" s="14">
        <v>5.2571183929652897E-2</v>
      </c>
      <c r="AF14" s="14">
        <v>5.21688077411845E-2</v>
      </c>
      <c r="AG14" s="14">
        <v>1.3680097739445901E-2</v>
      </c>
      <c r="AH14" s="14">
        <v>0</v>
      </c>
      <c r="AI14" s="14">
        <v>1.23151816015929E-2</v>
      </c>
      <c r="AJ14" s="14">
        <v>0</v>
      </c>
      <c r="AK14" s="14">
        <v>0</v>
      </c>
      <c r="AL14" s="14">
        <v>0.121191079357974</v>
      </c>
      <c r="AM14" s="14"/>
      <c r="AN14" s="14">
        <v>5.0767409546105799E-2</v>
      </c>
      <c r="AO14" s="14">
        <v>8.6876184893242295E-2</v>
      </c>
      <c r="AP14" s="14"/>
      <c r="AQ14" s="14">
        <v>6.0238446637789003E-2</v>
      </c>
      <c r="AR14" s="14">
        <v>8.0073542550721397E-2</v>
      </c>
      <c r="AS14" s="14"/>
      <c r="AT14" s="14">
        <v>3.5625111291585E-2</v>
      </c>
      <c r="AU14" s="14">
        <v>7.5716160949639497E-2</v>
      </c>
      <c r="AV14" s="14">
        <v>4.0740732438126599E-2</v>
      </c>
      <c r="AW14" s="14"/>
      <c r="AX14" s="14">
        <v>9.6319314445629606E-2</v>
      </c>
    </row>
    <row r="15" spans="2:50" x14ac:dyDescent="0.3">
      <c r="B15" s="15" t="s">
        <v>179</v>
      </c>
      <c r="C15" s="21">
        <v>0.33271336261206003</v>
      </c>
      <c r="D15" s="21">
        <v>0.40656557897276002</v>
      </c>
      <c r="E15" s="21">
        <v>0.26531787767318399</v>
      </c>
      <c r="F15" s="21"/>
      <c r="G15" s="21">
        <v>0.24929779862524801</v>
      </c>
      <c r="H15" s="21">
        <v>0.39044173153947498</v>
      </c>
      <c r="I15" s="21">
        <v>0.38014440497162799</v>
      </c>
      <c r="J15" s="21">
        <v>0.339679203308485</v>
      </c>
      <c r="K15" s="21">
        <v>0.30056203850045599</v>
      </c>
      <c r="L15" s="21">
        <v>0.31449909898353101</v>
      </c>
      <c r="M15" s="21"/>
      <c r="N15" s="21">
        <v>0.28473356827391799</v>
      </c>
      <c r="O15" s="21">
        <v>0.36039811161382801</v>
      </c>
      <c r="P15" s="21">
        <v>0.338172615255103</v>
      </c>
      <c r="Q15" s="21">
        <v>0.33683452284798598</v>
      </c>
      <c r="R15" s="21"/>
      <c r="S15" s="21">
        <v>0.17309959739238701</v>
      </c>
      <c r="T15" s="21">
        <v>0.58599885037825705</v>
      </c>
      <c r="U15" s="21">
        <v>0.26589872939263598</v>
      </c>
      <c r="V15" s="21"/>
      <c r="W15" s="21">
        <v>0.62222504937030898</v>
      </c>
      <c r="X15" s="21">
        <v>0.14624945553073501</v>
      </c>
      <c r="Y15" s="21">
        <v>0.1962955315356</v>
      </c>
      <c r="Z15" s="21"/>
      <c r="AA15" s="21">
        <v>0.221318226808565</v>
      </c>
      <c r="AB15" s="21">
        <v>0.257233709155131</v>
      </c>
      <c r="AC15" s="21">
        <v>0.251736400523416</v>
      </c>
      <c r="AD15" s="21">
        <v>0.287854465910167</v>
      </c>
      <c r="AE15" s="21">
        <v>0.34466635320745598</v>
      </c>
      <c r="AF15" s="21">
        <v>0.34871115706341499</v>
      </c>
      <c r="AG15" s="21">
        <v>0.44322439131131403</v>
      </c>
      <c r="AH15" s="21">
        <v>0.50249404549382104</v>
      </c>
      <c r="AI15" s="21">
        <v>0.34253990295074199</v>
      </c>
      <c r="AJ15" s="21">
        <v>0.27290697094677602</v>
      </c>
      <c r="AK15" s="21">
        <v>0</v>
      </c>
      <c r="AL15" s="21">
        <v>0.49390031754251901</v>
      </c>
      <c r="AM15" s="21"/>
      <c r="AN15" s="21">
        <v>0.35485881560368898</v>
      </c>
      <c r="AO15" s="21">
        <v>0.32356384764908502</v>
      </c>
      <c r="AP15" s="21"/>
      <c r="AQ15" s="21">
        <v>0.31421948995389698</v>
      </c>
      <c r="AR15" s="21">
        <v>0.33703096802541399</v>
      </c>
      <c r="AS15" s="21"/>
      <c r="AT15" s="21">
        <v>9.8376096921714798E-2</v>
      </c>
      <c r="AU15" s="21">
        <v>0.22960347277967699</v>
      </c>
      <c r="AV15" s="21">
        <v>0.61270365033881302</v>
      </c>
      <c r="AW15" s="21"/>
      <c r="AX15" s="21">
        <v>0.50070838318218702</v>
      </c>
    </row>
    <row r="16" spans="2:50" x14ac:dyDescent="0.3">
      <c r="B16" s="15" t="s">
        <v>180</v>
      </c>
      <c r="C16" s="21">
        <v>0.397037184121868</v>
      </c>
      <c r="D16" s="21">
        <v>0.37110305608776101</v>
      </c>
      <c r="E16" s="21">
        <v>0.42020431330508801</v>
      </c>
      <c r="F16" s="21"/>
      <c r="G16" s="21">
        <v>0.43645233926713001</v>
      </c>
      <c r="H16" s="21">
        <v>0.34490537423672202</v>
      </c>
      <c r="I16" s="21">
        <v>0.35740254054917497</v>
      </c>
      <c r="J16" s="21">
        <v>0.375726190135246</v>
      </c>
      <c r="K16" s="21">
        <v>0.40007516315103903</v>
      </c>
      <c r="L16" s="21">
        <v>0.46315793965959701</v>
      </c>
      <c r="M16" s="21"/>
      <c r="N16" s="21">
        <v>0.43847957030239898</v>
      </c>
      <c r="O16" s="21">
        <v>0.39458457031584498</v>
      </c>
      <c r="P16" s="21">
        <v>0.40076049611832798</v>
      </c>
      <c r="Q16" s="21">
        <v>0.37641935375851698</v>
      </c>
      <c r="R16" s="21"/>
      <c r="S16" s="21">
        <v>0.62839278045303804</v>
      </c>
      <c r="T16" s="21">
        <v>0.14217826161915101</v>
      </c>
      <c r="U16" s="21">
        <v>0.44083343971288302</v>
      </c>
      <c r="V16" s="21"/>
      <c r="W16" s="21">
        <v>0.12568823994817899</v>
      </c>
      <c r="X16" s="21">
        <v>0.67991465582985799</v>
      </c>
      <c r="Y16" s="21">
        <v>0.31298319597004598</v>
      </c>
      <c r="Z16" s="21"/>
      <c r="AA16" s="21">
        <v>0.19241286318482101</v>
      </c>
      <c r="AB16" s="21">
        <v>0.27600229272347299</v>
      </c>
      <c r="AC16" s="21">
        <v>0.42622256479104897</v>
      </c>
      <c r="AD16" s="21">
        <v>0.43427702434793197</v>
      </c>
      <c r="AE16" s="21">
        <v>0.41649154215464501</v>
      </c>
      <c r="AF16" s="21">
        <v>0.41558202098324099</v>
      </c>
      <c r="AG16" s="21">
        <v>0.37540087145763701</v>
      </c>
      <c r="AH16" s="21">
        <v>0.34863801386656201</v>
      </c>
      <c r="AI16" s="21">
        <v>0.55248669213456802</v>
      </c>
      <c r="AJ16" s="21">
        <v>0.56035379528354801</v>
      </c>
      <c r="AK16" s="21">
        <v>0.68002968795180396</v>
      </c>
      <c r="AL16" s="21">
        <v>0.14275257505001801</v>
      </c>
      <c r="AM16" s="21"/>
      <c r="AN16" s="21">
        <v>0.39902446291152799</v>
      </c>
      <c r="AO16" s="21">
        <v>0.39621612902633802</v>
      </c>
      <c r="AP16" s="21"/>
      <c r="AQ16" s="21">
        <v>0.398740727186706</v>
      </c>
      <c r="AR16" s="21">
        <v>0.39663947257196203</v>
      </c>
      <c r="AS16" s="21"/>
      <c r="AT16" s="21">
        <v>0.77815145494191296</v>
      </c>
      <c r="AU16" s="21">
        <v>0.42139551206271297</v>
      </c>
      <c r="AV16" s="21">
        <v>0.16536078671162199</v>
      </c>
      <c r="AW16" s="21"/>
      <c r="AX16" s="21">
        <v>0.19526763157858501</v>
      </c>
    </row>
    <row r="17" spans="2:50" x14ac:dyDescent="0.3">
      <c r="B17" s="15" t="s">
        <v>108</v>
      </c>
      <c r="C17" s="22">
        <v>-6.4323821509808102E-2</v>
      </c>
      <c r="D17" s="22">
        <v>3.5462522884999202E-2</v>
      </c>
      <c r="E17" s="22">
        <v>-0.15488643563190299</v>
      </c>
      <c r="F17" s="22"/>
      <c r="G17" s="22">
        <v>-0.187154540641883</v>
      </c>
      <c r="H17" s="22">
        <v>4.5536357302753502E-2</v>
      </c>
      <c r="I17" s="22">
        <v>2.27418644224529E-2</v>
      </c>
      <c r="J17" s="22">
        <v>-3.6046986826760802E-2</v>
      </c>
      <c r="K17" s="22">
        <v>-9.9513124650582999E-2</v>
      </c>
      <c r="L17" s="22">
        <v>-0.148658840676066</v>
      </c>
      <c r="M17" s="22"/>
      <c r="N17" s="22">
        <v>-0.15374600202848099</v>
      </c>
      <c r="O17" s="22">
        <v>-3.41864587020171E-2</v>
      </c>
      <c r="P17" s="22">
        <v>-6.2587880863225503E-2</v>
      </c>
      <c r="Q17" s="22">
        <v>-3.9584830910530201E-2</v>
      </c>
      <c r="R17" s="22"/>
      <c r="S17" s="22">
        <v>-0.45529318306065097</v>
      </c>
      <c r="T17" s="22">
        <v>0.44382058875910602</v>
      </c>
      <c r="U17" s="22">
        <v>-0.17493471032024599</v>
      </c>
      <c r="V17" s="22"/>
      <c r="W17" s="22">
        <v>0.49653680942213002</v>
      </c>
      <c r="X17" s="22">
        <v>-0.53366520029912301</v>
      </c>
      <c r="Y17" s="22">
        <v>-0.116687664434446</v>
      </c>
      <c r="Z17" s="22"/>
      <c r="AA17" s="22">
        <v>2.8905363623743401E-2</v>
      </c>
      <c r="AB17" s="22">
        <v>-1.8768583568342299E-2</v>
      </c>
      <c r="AC17" s="22">
        <v>-0.174486164267633</v>
      </c>
      <c r="AD17" s="22">
        <v>-0.146422558437765</v>
      </c>
      <c r="AE17" s="22">
        <v>-7.1825188947188603E-2</v>
      </c>
      <c r="AF17" s="22">
        <v>-6.6870863919825801E-2</v>
      </c>
      <c r="AG17" s="22">
        <v>6.7823519853676295E-2</v>
      </c>
      <c r="AH17" s="22">
        <v>0.153856031627259</v>
      </c>
      <c r="AI17" s="22">
        <v>-0.209946789183826</v>
      </c>
      <c r="AJ17" s="22">
        <v>-0.28744682433677299</v>
      </c>
      <c r="AK17" s="22">
        <v>-0.68002968795180396</v>
      </c>
      <c r="AL17" s="22">
        <v>0.35114774249250202</v>
      </c>
      <c r="AM17" s="22"/>
      <c r="AN17" s="22">
        <v>-4.4165647307839298E-2</v>
      </c>
      <c r="AO17" s="22">
        <v>-7.2652281377252506E-2</v>
      </c>
      <c r="AP17" s="22"/>
      <c r="AQ17" s="22">
        <v>-8.4521237232809202E-2</v>
      </c>
      <c r="AR17" s="22">
        <v>-5.9608504546548202E-2</v>
      </c>
      <c r="AS17" s="22"/>
      <c r="AT17" s="22">
        <v>-0.67977535802019795</v>
      </c>
      <c r="AU17" s="22">
        <v>-0.19179203928303601</v>
      </c>
      <c r="AV17" s="22">
        <v>0.447342863627191</v>
      </c>
      <c r="AW17" s="22"/>
      <c r="AX17" s="22">
        <v>0.30544075160360101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210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72" x14ac:dyDescent="0.3">
      <c r="B9" s="15" t="s">
        <v>208</v>
      </c>
      <c r="C9" s="14">
        <v>0.351468340960777</v>
      </c>
      <c r="D9" s="14">
        <v>0.42706882827136</v>
      </c>
      <c r="E9" s="14">
        <v>0.282563857730396</v>
      </c>
      <c r="F9" s="14"/>
      <c r="G9" s="14">
        <v>0.25355434247588399</v>
      </c>
      <c r="H9" s="14">
        <v>0.36248261902389001</v>
      </c>
      <c r="I9" s="14">
        <v>0.32555621301646798</v>
      </c>
      <c r="J9" s="14">
        <v>0.34316740005346102</v>
      </c>
      <c r="K9" s="14">
        <v>0.381461901472675</v>
      </c>
      <c r="L9" s="14">
        <v>0.40069459175457001</v>
      </c>
      <c r="M9" s="14"/>
      <c r="N9" s="14">
        <v>0.31721024434634498</v>
      </c>
      <c r="O9" s="14">
        <v>0.36682852465688298</v>
      </c>
      <c r="P9" s="14">
        <v>0.37141838706036101</v>
      </c>
      <c r="Q9" s="14">
        <v>0.345896388002152</v>
      </c>
      <c r="R9" s="14"/>
      <c r="S9" s="14">
        <v>0.25836631812122102</v>
      </c>
      <c r="T9" s="14">
        <v>0.50020560502779499</v>
      </c>
      <c r="U9" s="14">
        <v>0.33801089448562299</v>
      </c>
      <c r="V9" s="14"/>
      <c r="W9" s="14">
        <v>0.505431590775828</v>
      </c>
      <c r="X9" s="14">
        <v>0.253022112880054</v>
      </c>
      <c r="Y9" s="14">
        <v>0.245812932336166</v>
      </c>
      <c r="Z9" s="14"/>
      <c r="AA9" s="14">
        <v>0.27451946815725697</v>
      </c>
      <c r="AB9" s="14">
        <v>0.24837517059739</v>
      </c>
      <c r="AC9" s="14">
        <v>0.32105536731737599</v>
      </c>
      <c r="AD9" s="14">
        <v>0.323462788967874</v>
      </c>
      <c r="AE9" s="14">
        <v>0.36741399099810701</v>
      </c>
      <c r="AF9" s="14">
        <v>0.37686857637687299</v>
      </c>
      <c r="AG9" s="14">
        <v>0.431927702820399</v>
      </c>
      <c r="AH9" s="14">
        <v>0.44989570075066898</v>
      </c>
      <c r="AI9" s="14">
        <v>0.29327782987336598</v>
      </c>
      <c r="AJ9" s="14">
        <v>0.38491965198726202</v>
      </c>
      <c r="AK9" s="14">
        <v>0.33576092685786701</v>
      </c>
      <c r="AL9" s="14">
        <v>0.38946394329527101</v>
      </c>
      <c r="AM9" s="14"/>
      <c r="AN9" s="14">
        <v>0.39154893130982998</v>
      </c>
      <c r="AO9" s="14">
        <v>0.33490882595505</v>
      </c>
      <c r="AP9" s="14"/>
      <c r="AQ9" s="14">
        <v>0.358442724952581</v>
      </c>
      <c r="AR9" s="14">
        <v>0.349840091505705</v>
      </c>
      <c r="AS9" s="14"/>
      <c r="AT9" s="14">
        <v>0.212895305625769</v>
      </c>
      <c r="AU9" s="14">
        <v>0.28241967349709401</v>
      </c>
      <c r="AV9" s="14">
        <v>0.53990018715799803</v>
      </c>
      <c r="AW9" s="14"/>
      <c r="AX9" s="14">
        <v>0.40037454122191901</v>
      </c>
    </row>
    <row r="10" spans="2:50" ht="72" x14ac:dyDescent="0.3">
      <c r="B10" s="15" t="s">
        <v>209</v>
      </c>
      <c r="C10" s="14">
        <v>0.45558350744777398</v>
      </c>
      <c r="D10" s="14">
        <v>0.42608572981144999</v>
      </c>
      <c r="E10" s="14">
        <v>0.48157775155649901</v>
      </c>
      <c r="F10" s="14"/>
      <c r="G10" s="14">
        <v>0.54609837650494497</v>
      </c>
      <c r="H10" s="14">
        <v>0.48981711925803001</v>
      </c>
      <c r="I10" s="14">
        <v>0.50314477722311801</v>
      </c>
      <c r="J10" s="14">
        <v>0.42564377477571502</v>
      </c>
      <c r="K10" s="14">
        <v>0.38883382879420803</v>
      </c>
      <c r="L10" s="14">
        <v>0.41319527019026397</v>
      </c>
      <c r="M10" s="14"/>
      <c r="N10" s="14">
        <v>0.50928168930446704</v>
      </c>
      <c r="O10" s="14">
        <v>0.44664808305048298</v>
      </c>
      <c r="P10" s="14">
        <v>0.43711536416847702</v>
      </c>
      <c r="Q10" s="14">
        <v>0.447654119216913</v>
      </c>
      <c r="R10" s="14"/>
      <c r="S10" s="14">
        <v>0.58910065499674202</v>
      </c>
      <c r="T10" s="14">
        <v>0.350969093477141</v>
      </c>
      <c r="U10" s="14">
        <v>0.42759104263954401</v>
      </c>
      <c r="V10" s="14"/>
      <c r="W10" s="14">
        <v>0.35795440437916798</v>
      </c>
      <c r="X10" s="14">
        <v>0.59585159983380398</v>
      </c>
      <c r="Y10" s="14">
        <v>0.37582788245446702</v>
      </c>
      <c r="Z10" s="14"/>
      <c r="AA10" s="14">
        <v>0.270138968614966</v>
      </c>
      <c r="AB10" s="14">
        <v>0.42735568244857403</v>
      </c>
      <c r="AC10" s="14">
        <v>0.44369013407343899</v>
      </c>
      <c r="AD10" s="14">
        <v>0.50041197706512397</v>
      </c>
      <c r="AE10" s="14">
        <v>0.47147862218749098</v>
      </c>
      <c r="AF10" s="14">
        <v>0.46889120482513302</v>
      </c>
      <c r="AG10" s="14">
        <v>0.44680177092224799</v>
      </c>
      <c r="AH10" s="14">
        <v>0.44551965973227398</v>
      </c>
      <c r="AI10" s="14">
        <v>0.48320779395991098</v>
      </c>
      <c r="AJ10" s="14">
        <v>0.44896362623118102</v>
      </c>
      <c r="AK10" s="14">
        <v>0.48534756775233001</v>
      </c>
      <c r="AL10" s="14">
        <v>0.48934497734675497</v>
      </c>
      <c r="AM10" s="14"/>
      <c r="AN10" s="14">
        <v>0.42399260795412502</v>
      </c>
      <c r="AO10" s="14">
        <v>0.46863546026717301</v>
      </c>
      <c r="AP10" s="14"/>
      <c r="AQ10" s="14">
        <v>0.47852790235011899</v>
      </c>
      <c r="AR10" s="14">
        <v>0.45022687687787599</v>
      </c>
      <c r="AS10" s="14"/>
      <c r="AT10" s="14">
        <v>0.64981476785917702</v>
      </c>
      <c r="AU10" s="14">
        <v>0.47264997936709402</v>
      </c>
      <c r="AV10" s="14">
        <v>0.348071032399422</v>
      </c>
      <c r="AW10" s="14"/>
      <c r="AX10" s="14">
        <v>0.43630397807753901</v>
      </c>
    </row>
    <row r="11" spans="2:50" x14ac:dyDescent="0.3">
      <c r="B11" s="15" t="s">
        <v>79</v>
      </c>
      <c r="C11" s="20">
        <v>0.19294815159144901</v>
      </c>
      <c r="D11" s="20">
        <v>0.14684544191719101</v>
      </c>
      <c r="E11" s="20">
        <v>0.23585839071310399</v>
      </c>
      <c r="F11" s="20"/>
      <c r="G11" s="20">
        <v>0.20034728101917201</v>
      </c>
      <c r="H11" s="20">
        <v>0.14770026171808001</v>
      </c>
      <c r="I11" s="20">
        <v>0.17129900976041401</v>
      </c>
      <c r="J11" s="20">
        <v>0.23118882517082501</v>
      </c>
      <c r="K11" s="20">
        <v>0.229704269733117</v>
      </c>
      <c r="L11" s="20">
        <v>0.18611013805516599</v>
      </c>
      <c r="M11" s="20"/>
      <c r="N11" s="20">
        <v>0.173508066349188</v>
      </c>
      <c r="O11" s="20">
        <v>0.18652339229263401</v>
      </c>
      <c r="P11" s="20">
        <v>0.191466248771162</v>
      </c>
      <c r="Q11" s="20">
        <v>0.206449492780935</v>
      </c>
      <c r="R11" s="20"/>
      <c r="S11" s="20">
        <v>0.15253302688203699</v>
      </c>
      <c r="T11" s="20">
        <v>0.14882530149506501</v>
      </c>
      <c r="U11" s="20">
        <v>0.234398062874834</v>
      </c>
      <c r="V11" s="20"/>
      <c r="W11" s="20">
        <v>0.13661400484500399</v>
      </c>
      <c r="X11" s="20">
        <v>0.151126287286142</v>
      </c>
      <c r="Y11" s="20">
        <v>0.37835918520936701</v>
      </c>
      <c r="Z11" s="20"/>
      <c r="AA11" s="20">
        <v>0.45534156322777702</v>
      </c>
      <c r="AB11" s="20">
        <v>0.32426914695403602</v>
      </c>
      <c r="AC11" s="20">
        <v>0.23525449860918499</v>
      </c>
      <c r="AD11" s="20">
        <v>0.176125233967002</v>
      </c>
      <c r="AE11" s="20">
        <v>0.16110738681440201</v>
      </c>
      <c r="AF11" s="20">
        <v>0.15424021879799399</v>
      </c>
      <c r="AG11" s="20">
        <v>0.121270526257353</v>
      </c>
      <c r="AH11" s="20">
        <v>0.104584639517057</v>
      </c>
      <c r="AI11" s="20">
        <v>0.22351437616672301</v>
      </c>
      <c r="AJ11" s="20">
        <v>0.16611672178155701</v>
      </c>
      <c r="AK11" s="20">
        <v>0.178891505389803</v>
      </c>
      <c r="AL11" s="20">
        <v>0.121191079357974</v>
      </c>
      <c r="AM11" s="20"/>
      <c r="AN11" s="20">
        <v>0.18445846073604499</v>
      </c>
      <c r="AO11" s="20">
        <v>0.19645571377777701</v>
      </c>
      <c r="AP11" s="20"/>
      <c r="AQ11" s="20">
        <v>0.1630293726973</v>
      </c>
      <c r="AR11" s="20">
        <v>0.19993303161641901</v>
      </c>
      <c r="AS11" s="20"/>
      <c r="AT11" s="20">
        <v>0.13728992651505301</v>
      </c>
      <c r="AU11" s="20">
        <v>0.24493034713581199</v>
      </c>
      <c r="AV11" s="20">
        <v>0.11202878044257999</v>
      </c>
      <c r="AW11" s="20"/>
      <c r="AX11" s="20">
        <v>0.163321480700542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213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72" x14ac:dyDescent="0.3">
      <c r="B9" s="15" t="s">
        <v>211</v>
      </c>
      <c r="C9" s="14">
        <v>0.27298151589217801</v>
      </c>
      <c r="D9" s="14">
        <v>0.33193052781682503</v>
      </c>
      <c r="E9" s="14">
        <v>0.21924514144208199</v>
      </c>
      <c r="F9" s="14"/>
      <c r="G9" s="14">
        <v>0.27816030715515599</v>
      </c>
      <c r="H9" s="14">
        <v>0.31000111817262999</v>
      </c>
      <c r="I9" s="14">
        <v>0.296515220847622</v>
      </c>
      <c r="J9" s="14">
        <v>0.29051881954373598</v>
      </c>
      <c r="K9" s="14">
        <v>0.24503088062640099</v>
      </c>
      <c r="L9" s="14">
        <v>0.22908038175947401</v>
      </c>
      <c r="M9" s="14"/>
      <c r="N9" s="14">
        <v>0.22014995762119499</v>
      </c>
      <c r="O9" s="14">
        <v>0.25056089198688303</v>
      </c>
      <c r="P9" s="14">
        <v>0.31162674803639401</v>
      </c>
      <c r="Q9" s="14">
        <v>0.28346408569015302</v>
      </c>
      <c r="R9" s="14"/>
      <c r="S9" s="14">
        <v>0.19053676138853401</v>
      </c>
      <c r="T9" s="14">
        <v>0.39877354384661501</v>
      </c>
      <c r="U9" s="14">
        <v>0.24595026858381899</v>
      </c>
      <c r="V9" s="14"/>
      <c r="W9" s="14">
        <v>0.43033768998842498</v>
      </c>
      <c r="X9" s="14">
        <v>0.173311611511549</v>
      </c>
      <c r="Y9" s="14">
        <v>0.18991225167592399</v>
      </c>
      <c r="Z9" s="14"/>
      <c r="AA9" s="14">
        <v>0.192966623675913</v>
      </c>
      <c r="AB9" s="14">
        <v>0.27268377602914101</v>
      </c>
      <c r="AC9" s="14">
        <v>0.21749650532727599</v>
      </c>
      <c r="AD9" s="14">
        <v>0.25641415507972398</v>
      </c>
      <c r="AE9" s="14">
        <v>0.26183378736725399</v>
      </c>
      <c r="AF9" s="14">
        <v>0.30453587679612598</v>
      </c>
      <c r="AG9" s="14">
        <v>0.32555569891713199</v>
      </c>
      <c r="AH9" s="14">
        <v>0.27644467901590902</v>
      </c>
      <c r="AI9" s="14">
        <v>0.31705618966169702</v>
      </c>
      <c r="AJ9" s="14">
        <v>0.31092102752879602</v>
      </c>
      <c r="AK9" s="14">
        <v>0.44336008327593501</v>
      </c>
      <c r="AL9" s="14">
        <v>0.37030584289388602</v>
      </c>
      <c r="AM9" s="14"/>
      <c r="AN9" s="14">
        <v>0.31067684615764701</v>
      </c>
      <c r="AO9" s="14">
        <v>0.25740748412915399</v>
      </c>
      <c r="AP9" s="14"/>
      <c r="AQ9" s="14">
        <v>0.28490783590711499</v>
      </c>
      <c r="AR9" s="14">
        <v>0.27019718051744701</v>
      </c>
      <c r="AS9" s="14"/>
      <c r="AT9" s="14">
        <v>0.13150923752624699</v>
      </c>
      <c r="AU9" s="14">
        <v>0.19941082372614199</v>
      </c>
      <c r="AV9" s="14">
        <v>0.45268879722154198</v>
      </c>
      <c r="AW9" s="14"/>
      <c r="AX9" s="14">
        <v>0.38804244870520799</v>
      </c>
    </row>
    <row r="10" spans="2:50" ht="72" x14ac:dyDescent="0.3">
      <c r="B10" s="15" t="s">
        <v>212</v>
      </c>
      <c r="C10" s="14">
        <v>0.57640618367150398</v>
      </c>
      <c r="D10" s="14">
        <v>0.56960374291106897</v>
      </c>
      <c r="E10" s="14">
        <v>0.58183687832523301</v>
      </c>
      <c r="F10" s="14"/>
      <c r="G10" s="14">
        <v>0.55857133717725604</v>
      </c>
      <c r="H10" s="14">
        <v>0.57280818252216903</v>
      </c>
      <c r="I10" s="14">
        <v>0.54765155523275799</v>
      </c>
      <c r="J10" s="14">
        <v>0.50844495762484698</v>
      </c>
      <c r="K10" s="14">
        <v>0.57724484786210195</v>
      </c>
      <c r="L10" s="14">
        <v>0.66259650665375103</v>
      </c>
      <c r="M10" s="14"/>
      <c r="N10" s="14">
        <v>0.646135970232809</v>
      </c>
      <c r="O10" s="14">
        <v>0.60609369449265904</v>
      </c>
      <c r="P10" s="14">
        <v>0.55007583241617297</v>
      </c>
      <c r="Q10" s="14">
        <v>0.54584654775144004</v>
      </c>
      <c r="R10" s="14"/>
      <c r="S10" s="14">
        <v>0.70351082113250996</v>
      </c>
      <c r="T10" s="14">
        <v>0.46998732964923201</v>
      </c>
      <c r="U10" s="14">
        <v>0.58048243299778901</v>
      </c>
      <c r="V10" s="14"/>
      <c r="W10" s="14">
        <v>0.45951730954146502</v>
      </c>
      <c r="X10" s="14">
        <v>0.72989261460181898</v>
      </c>
      <c r="Y10" s="14">
        <v>0.49252973801737698</v>
      </c>
      <c r="Z10" s="14"/>
      <c r="AA10" s="14">
        <v>0.39681715770648701</v>
      </c>
      <c r="AB10" s="14">
        <v>0.41091339846987102</v>
      </c>
      <c r="AC10" s="14">
        <v>0.58257322046812199</v>
      </c>
      <c r="AD10" s="14">
        <v>0.59763576952326103</v>
      </c>
      <c r="AE10" s="14">
        <v>0.62916350986897995</v>
      </c>
      <c r="AF10" s="14">
        <v>0.56884518884497504</v>
      </c>
      <c r="AG10" s="14">
        <v>0.60150968892949497</v>
      </c>
      <c r="AH10" s="14">
        <v>0.67087491427274404</v>
      </c>
      <c r="AI10" s="14">
        <v>0.61671498035069605</v>
      </c>
      <c r="AJ10" s="14">
        <v>0.59636578836221898</v>
      </c>
      <c r="AK10" s="14">
        <v>0.37774841133426101</v>
      </c>
      <c r="AL10" s="14">
        <v>0.50850307774813996</v>
      </c>
      <c r="AM10" s="14"/>
      <c r="AN10" s="14">
        <v>0.5541421382942</v>
      </c>
      <c r="AO10" s="14">
        <v>0.58560469572691198</v>
      </c>
      <c r="AP10" s="14"/>
      <c r="AQ10" s="14">
        <v>0.58048621794225796</v>
      </c>
      <c r="AR10" s="14">
        <v>0.57545365315614405</v>
      </c>
      <c r="AS10" s="14"/>
      <c r="AT10" s="14">
        <v>0.798376766286649</v>
      </c>
      <c r="AU10" s="14">
        <v>0.59639328587770302</v>
      </c>
      <c r="AV10" s="14">
        <v>0.46225389199692302</v>
      </c>
      <c r="AW10" s="14"/>
      <c r="AX10" s="14">
        <v>0.49729985845700397</v>
      </c>
    </row>
    <row r="11" spans="2:50" x14ac:dyDescent="0.3">
      <c r="B11" s="15" t="s">
        <v>79</v>
      </c>
      <c r="C11" s="20">
        <v>0.15061230043631799</v>
      </c>
      <c r="D11" s="20">
        <v>9.8465729272105895E-2</v>
      </c>
      <c r="E11" s="20">
        <v>0.198917980232685</v>
      </c>
      <c r="F11" s="20"/>
      <c r="G11" s="20">
        <v>0.16326835566758799</v>
      </c>
      <c r="H11" s="20">
        <v>0.117190699305201</v>
      </c>
      <c r="I11" s="20">
        <v>0.15583322391962001</v>
      </c>
      <c r="J11" s="20">
        <v>0.20103622283141701</v>
      </c>
      <c r="K11" s="20">
        <v>0.177724271511498</v>
      </c>
      <c r="L11" s="20">
        <v>0.108323111586775</v>
      </c>
      <c r="M11" s="20"/>
      <c r="N11" s="20">
        <v>0.13371407214599601</v>
      </c>
      <c r="O11" s="20">
        <v>0.14334541352045799</v>
      </c>
      <c r="P11" s="20">
        <v>0.13829741954743299</v>
      </c>
      <c r="Q11" s="20">
        <v>0.170689366558407</v>
      </c>
      <c r="R11" s="20"/>
      <c r="S11" s="20">
        <v>0.10595241747895601</v>
      </c>
      <c r="T11" s="20">
        <v>0.13123912650415301</v>
      </c>
      <c r="U11" s="20">
        <v>0.173567298418392</v>
      </c>
      <c r="V11" s="20"/>
      <c r="W11" s="20">
        <v>0.11014500047011</v>
      </c>
      <c r="X11" s="20">
        <v>9.6795773886631797E-2</v>
      </c>
      <c r="Y11" s="20">
        <v>0.3175580103067</v>
      </c>
      <c r="Z11" s="20"/>
      <c r="AA11" s="20">
        <v>0.41021621861759999</v>
      </c>
      <c r="AB11" s="20">
        <v>0.31640282550098803</v>
      </c>
      <c r="AC11" s="20">
        <v>0.19993027420460199</v>
      </c>
      <c r="AD11" s="20">
        <v>0.14595007539701499</v>
      </c>
      <c r="AE11" s="20">
        <v>0.109002702763766</v>
      </c>
      <c r="AF11" s="20">
        <v>0.12661893435889901</v>
      </c>
      <c r="AG11" s="20">
        <v>7.2934612153373393E-2</v>
      </c>
      <c r="AH11" s="20">
        <v>5.26804067113468E-2</v>
      </c>
      <c r="AI11" s="20">
        <v>6.6228829987606805E-2</v>
      </c>
      <c r="AJ11" s="20">
        <v>9.27131841089852E-2</v>
      </c>
      <c r="AK11" s="20">
        <v>0.178891505389803</v>
      </c>
      <c r="AL11" s="20">
        <v>0.121191079357974</v>
      </c>
      <c r="AM11" s="20"/>
      <c r="AN11" s="20">
        <v>0.13518101554815301</v>
      </c>
      <c r="AO11" s="20">
        <v>0.156987820143933</v>
      </c>
      <c r="AP11" s="20"/>
      <c r="AQ11" s="20">
        <v>0.13460594615062799</v>
      </c>
      <c r="AR11" s="20">
        <v>0.15434916632640899</v>
      </c>
      <c r="AS11" s="20"/>
      <c r="AT11" s="20">
        <v>7.0113996187103594E-2</v>
      </c>
      <c r="AU11" s="20">
        <v>0.20419589039615499</v>
      </c>
      <c r="AV11" s="20">
        <v>8.5057310781534695E-2</v>
      </c>
      <c r="AW11" s="20"/>
      <c r="AX11" s="20">
        <v>0.114657692837788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216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72" x14ac:dyDescent="0.3">
      <c r="B9" s="15" t="s">
        <v>214</v>
      </c>
      <c r="C9" s="14">
        <v>0.29402823175516601</v>
      </c>
      <c r="D9" s="14">
        <v>0.35830331854652198</v>
      </c>
      <c r="E9" s="14">
        <v>0.23540800975227699</v>
      </c>
      <c r="F9" s="14"/>
      <c r="G9" s="14">
        <v>0.29804969338252502</v>
      </c>
      <c r="H9" s="14">
        <v>0.32599075154839602</v>
      </c>
      <c r="I9" s="14">
        <v>0.36096390876774898</v>
      </c>
      <c r="J9" s="14">
        <v>0.30741422918268801</v>
      </c>
      <c r="K9" s="14">
        <v>0.24300328500820101</v>
      </c>
      <c r="L9" s="14">
        <v>0.242722777701285</v>
      </c>
      <c r="M9" s="14"/>
      <c r="N9" s="14">
        <v>0.28879777809097601</v>
      </c>
      <c r="O9" s="14">
        <v>0.29670534942381899</v>
      </c>
      <c r="P9" s="14">
        <v>0.31381895471941001</v>
      </c>
      <c r="Q9" s="14">
        <v>0.28168719512145901</v>
      </c>
      <c r="R9" s="14"/>
      <c r="S9" s="14">
        <v>0.245639202608947</v>
      </c>
      <c r="T9" s="14">
        <v>0.382232323653454</v>
      </c>
      <c r="U9" s="14">
        <v>0.27042143497316501</v>
      </c>
      <c r="V9" s="14"/>
      <c r="W9" s="14">
        <v>0.408904740320013</v>
      </c>
      <c r="X9" s="14">
        <v>0.22762362830636901</v>
      </c>
      <c r="Y9" s="14">
        <v>0.22158097453932901</v>
      </c>
      <c r="Z9" s="14"/>
      <c r="AA9" s="14">
        <v>0.236553001869197</v>
      </c>
      <c r="AB9" s="14">
        <v>0.23569283748801201</v>
      </c>
      <c r="AC9" s="14">
        <v>0.23606245368220699</v>
      </c>
      <c r="AD9" s="14">
        <v>0.28867447989349398</v>
      </c>
      <c r="AE9" s="14">
        <v>0.29810904407613598</v>
      </c>
      <c r="AF9" s="14">
        <v>0.31130336538334602</v>
      </c>
      <c r="AG9" s="14">
        <v>0.38309905802524302</v>
      </c>
      <c r="AH9" s="14">
        <v>0.31847343150768398</v>
      </c>
      <c r="AI9" s="14">
        <v>0.29747075875925699</v>
      </c>
      <c r="AJ9" s="14">
        <v>0.19422106640820799</v>
      </c>
      <c r="AK9" s="14">
        <v>0.19036595080997001</v>
      </c>
      <c r="AL9" s="14">
        <v>0.39041577330755101</v>
      </c>
      <c r="AM9" s="14"/>
      <c r="AN9" s="14">
        <v>0.29804429593110798</v>
      </c>
      <c r="AO9" s="14">
        <v>0.29236897288681302</v>
      </c>
      <c r="AP9" s="14"/>
      <c r="AQ9" s="14">
        <v>0.282450633612226</v>
      </c>
      <c r="AR9" s="14">
        <v>0.29673115403323902</v>
      </c>
      <c r="AS9" s="14"/>
      <c r="AT9" s="14">
        <v>0.18528332392043201</v>
      </c>
      <c r="AU9" s="14">
        <v>0.252242279759054</v>
      </c>
      <c r="AV9" s="14">
        <v>0.42510108953322101</v>
      </c>
      <c r="AW9" s="14"/>
      <c r="AX9" s="14">
        <v>0.42806914655807998</v>
      </c>
    </row>
    <row r="10" spans="2:50" ht="72" x14ac:dyDescent="0.3">
      <c r="B10" s="15" t="s">
        <v>215</v>
      </c>
      <c r="C10" s="14">
        <v>0.53369416712636397</v>
      </c>
      <c r="D10" s="14">
        <v>0.51650235388282595</v>
      </c>
      <c r="E10" s="14">
        <v>0.54794415753645798</v>
      </c>
      <c r="F10" s="14"/>
      <c r="G10" s="14">
        <v>0.48146570251773702</v>
      </c>
      <c r="H10" s="14">
        <v>0.523073137430354</v>
      </c>
      <c r="I10" s="14">
        <v>0.49491670719756098</v>
      </c>
      <c r="J10" s="14">
        <v>0.47906692920121502</v>
      </c>
      <c r="K10" s="14">
        <v>0.56396645614219398</v>
      </c>
      <c r="L10" s="14">
        <v>0.62003308728765405</v>
      </c>
      <c r="M10" s="14"/>
      <c r="N10" s="14">
        <v>0.55009120271635603</v>
      </c>
      <c r="O10" s="14">
        <v>0.51312986867695998</v>
      </c>
      <c r="P10" s="14">
        <v>0.53865341225138696</v>
      </c>
      <c r="Q10" s="14">
        <v>0.53354951362115699</v>
      </c>
      <c r="R10" s="14"/>
      <c r="S10" s="14">
        <v>0.62183007794556799</v>
      </c>
      <c r="T10" s="14">
        <v>0.47371877911668098</v>
      </c>
      <c r="U10" s="14">
        <v>0.52336578336488204</v>
      </c>
      <c r="V10" s="14"/>
      <c r="W10" s="14">
        <v>0.46016973141474399</v>
      </c>
      <c r="X10" s="14">
        <v>0.65400105346567405</v>
      </c>
      <c r="Y10" s="14">
        <v>0.42537534696276602</v>
      </c>
      <c r="Z10" s="14"/>
      <c r="AA10" s="14">
        <v>0.37921057760031102</v>
      </c>
      <c r="AB10" s="14">
        <v>0.45444882651771401</v>
      </c>
      <c r="AC10" s="14">
        <v>0.52983330842760401</v>
      </c>
      <c r="AD10" s="14">
        <v>0.53195259495034197</v>
      </c>
      <c r="AE10" s="14">
        <v>0.58718278374431598</v>
      </c>
      <c r="AF10" s="14">
        <v>0.54472087746128695</v>
      </c>
      <c r="AG10" s="14">
        <v>0.52172065988503502</v>
      </c>
      <c r="AH10" s="14">
        <v>0.610245283581064</v>
      </c>
      <c r="AI10" s="14">
        <v>0.61045640978250304</v>
      </c>
      <c r="AJ10" s="14">
        <v>0.65923236299905796</v>
      </c>
      <c r="AK10" s="14">
        <v>0.51804048392036595</v>
      </c>
      <c r="AL10" s="14">
        <v>0.48839314733447498</v>
      </c>
      <c r="AM10" s="14"/>
      <c r="AN10" s="14">
        <v>0.52696473838482005</v>
      </c>
      <c r="AO10" s="14">
        <v>0.53647446739776905</v>
      </c>
      <c r="AP10" s="14"/>
      <c r="AQ10" s="14">
        <v>0.55799696918101804</v>
      </c>
      <c r="AR10" s="14">
        <v>0.52802040092009805</v>
      </c>
      <c r="AS10" s="14"/>
      <c r="AT10" s="14">
        <v>0.72158027883877196</v>
      </c>
      <c r="AU10" s="14">
        <v>0.53007491777232196</v>
      </c>
      <c r="AV10" s="14">
        <v>0.46768592700032202</v>
      </c>
      <c r="AW10" s="14"/>
      <c r="AX10" s="14">
        <v>0.39454667488761802</v>
      </c>
    </row>
    <row r="11" spans="2:50" x14ac:dyDescent="0.3">
      <c r="B11" s="15" t="s">
        <v>79</v>
      </c>
      <c r="C11" s="20">
        <v>0.17227760111846999</v>
      </c>
      <c r="D11" s="20">
        <v>0.12519432757065199</v>
      </c>
      <c r="E11" s="20">
        <v>0.216647832711265</v>
      </c>
      <c r="F11" s="20"/>
      <c r="G11" s="20">
        <v>0.220484604099738</v>
      </c>
      <c r="H11" s="20">
        <v>0.15093611102125001</v>
      </c>
      <c r="I11" s="20">
        <v>0.14411938403468999</v>
      </c>
      <c r="J11" s="20">
        <v>0.21351884161609799</v>
      </c>
      <c r="K11" s="20">
        <v>0.19303025884960501</v>
      </c>
      <c r="L11" s="20">
        <v>0.137244135011061</v>
      </c>
      <c r="M11" s="20"/>
      <c r="N11" s="20">
        <v>0.16111101919266799</v>
      </c>
      <c r="O11" s="20">
        <v>0.19016478189922101</v>
      </c>
      <c r="P11" s="20">
        <v>0.14752763302920199</v>
      </c>
      <c r="Q11" s="20">
        <v>0.184763291257384</v>
      </c>
      <c r="R11" s="20"/>
      <c r="S11" s="20">
        <v>0.132530719445486</v>
      </c>
      <c r="T11" s="20">
        <v>0.144048897229865</v>
      </c>
      <c r="U11" s="20">
        <v>0.206212781661953</v>
      </c>
      <c r="V11" s="20"/>
      <c r="W11" s="20">
        <v>0.13092552826524301</v>
      </c>
      <c r="X11" s="20">
        <v>0.11837531822795699</v>
      </c>
      <c r="Y11" s="20">
        <v>0.35304367849790402</v>
      </c>
      <c r="Z11" s="20"/>
      <c r="AA11" s="20">
        <v>0.38423642053049201</v>
      </c>
      <c r="AB11" s="20">
        <v>0.30985833599427398</v>
      </c>
      <c r="AC11" s="20">
        <v>0.234104237890189</v>
      </c>
      <c r="AD11" s="20">
        <v>0.17937292515616399</v>
      </c>
      <c r="AE11" s="20">
        <v>0.114708172179548</v>
      </c>
      <c r="AF11" s="20">
        <v>0.14397575715536701</v>
      </c>
      <c r="AG11" s="20">
        <v>9.5180282089721499E-2</v>
      </c>
      <c r="AH11" s="20">
        <v>7.1281284911252005E-2</v>
      </c>
      <c r="AI11" s="20">
        <v>9.2072831458239801E-2</v>
      </c>
      <c r="AJ11" s="20">
        <v>0.14654657059273499</v>
      </c>
      <c r="AK11" s="20">
        <v>0.29159356526966401</v>
      </c>
      <c r="AL11" s="20">
        <v>0.121191079357974</v>
      </c>
      <c r="AM11" s="20"/>
      <c r="AN11" s="20">
        <v>0.17499096568407199</v>
      </c>
      <c r="AO11" s="20">
        <v>0.17115655971541699</v>
      </c>
      <c r="AP11" s="20"/>
      <c r="AQ11" s="20">
        <v>0.15955239720675601</v>
      </c>
      <c r="AR11" s="20">
        <v>0.17524844504666201</v>
      </c>
      <c r="AS11" s="20"/>
      <c r="AT11" s="20">
        <v>9.3136397240796101E-2</v>
      </c>
      <c r="AU11" s="20">
        <v>0.21768280246862401</v>
      </c>
      <c r="AV11" s="20">
        <v>0.107212983466457</v>
      </c>
      <c r="AW11" s="20"/>
      <c r="AX11" s="20">
        <v>0.177384178554302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219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72" x14ac:dyDescent="0.3">
      <c r="B9" s="15" t="s">
        <v>217</v>
      </c>
      <c r="C9" s="14">
        <v>0.31750452262365703</v>
      </c>
      <c r="D9" s="14">
        <v>0.38624659564004699</v>
      </c>
      <c r="E9" s="14">
        <v>0.25254168283190898</v>
      </c>
      <c r="F9" s="14"/>
      <c r="G9" s="14">
        <v>0.29800309512437501</v>
      </c>
      <c r="H9" s="14">
        <v>0.34255197872131499</v>
      </c>
      <c r="I9" s="14">
        <v>0.37123081108917699</v>
      </c>
      <c r="J9" s="14">
        <v>0.30320438746481998</v>
      </c>
      <c r="K9" s="14">
        <v>0.29576622891174698</v>
      </c>
      <c r="L9" s="14">
        <v>0.29368736656076799</v>
      </c>
      <c r="M9" s="14"/>
      <c r="N9" s="14">
        <v>0.265133253478543</v>
      </c>
      <c r="O9" s="14">
        <v>0.318218612305944</v>
      </c>
      <c r="P9" s="14">
        <v>0.32295035334741801</v>
      </c>
      <c r="Q9" s="14">
        <v>0.33796260441191101</v>
      </c>
      <c r="R9" s="14"/>
      <c r="S9" s="14">
        <v>0.24697202616664399</v>
      </c>
      <c r="T9" s="14">
        <v>0.42649280798981398</v>
      </c>
      <c r="U9" s="14">
        <v>0.29724710986196701</v>
      </c>
      <c r="V9" s="14"/>
      <c r="W9" s="14">
        <v>0.45103677257356301</v>
      </c>
      <c r="X9" s="14">
        <v>0.23468326852245699</v>
      </c>
      <c r="Y9" s="14">
        <v>0.24838432501114699</v>
      </c>
      <c r="Z9" s="14"/>
      <c r="AA9" s="14">
        <v>0.25889212025017999</v>
      </c>
      <c r="AB9" s="14">
        <v>0.24093855065327599</v>
      </c>
      <c r="AC9" s="14">
        <v>0.29207358316356402</v>
      </c>
      <c r="AD9" s="14">
        <v>0.28074808573124299</v>
      </c>
      <c r="AE9" s="14">
        <v>0.32492962995965602</v>
      </c>
      <c r="AF9" s="14">
        <v>0.36211783801346398</v>
      </c>
      <c r="AG9" s="14">
        <v>0.38964730669678799</v>
      </c>
      <c r="AH9" s="14">
        <v>0.38076602377708602</v>
      </c>
      <c r="AI9" s="14">
        <v>0.31252710566244701</v>
      </c>
      <c r="AJ9" s="14">
        <v>0.28947569249597799</v>
      </c>
      <c r="AK9" s="14">
        <v>0.22030121629792901</v>
      </c>
      <c r="AL9" s="14">
        <v>0.64065215444529</v>
      </c>
      <c r="AM9" s="14"/>
      <c r="AN9" s="14">
        <v>0.29855735461077598</v>
      </c>
      <c r="AO9" s="14">
        <v>0.32533264866403999</v>
      </c>
      <c r="AP9" s="14"/>
      <c r="AQ9" s="14">
        <v>0.31730357145392302</v>
      </c>
      <c r="AR9" s="14">
        <v>0.317551436965196</v>
      </c>
      <c r="AS9" s="14"/>
      <c r="AT9" s="14">
        <v>0.184559760095276</v>
      </c>
      <c r="AU9" s="14">
        <v>0.29377709269142999</v>
      </c>
      <c r="AV9" s="14">
        <v>0.44708489544426</v>
      </c>
      <c r="AW9" s="14"/>
      <c r="AX9" s="14">
        <v>0.43363676382987798</v>
      </c>
    </row>
    <row r="10" spans="2:50" ht="72" x14ac:dyDescent="0.3">
      <c r="B10" s="15" t="s">
        <v>218</v>
      </c>
      <c r="C10" s="14">
        <v>0.51051639083105904</v>
      </c>
      <c r="D10" s="14">
        <v>0.50178079635834205</v>
      </c>
      <c r="E10" s="14">
        <v>0.51954976224284499</v>
      </c>
      <c r="F10" s="14"/>
      <c r="G10" s="14">
        <v>0.50943549431007995</v>
      </c>
      <c r="H10" s="14">
        <v>0.51167768464755403</v>
      </c>
      <c r="I10" s="14">
        <v>0.47198524323239099</v>
      </c>
      <c r="J10" s="14">
        <v>0.48957444424143998</v>
      </c>
      <c r="K10" s="14">
        <v>0.51822706142478503</v>
      </c>
      <c r="L10" s="14">
        <v>0.54973995711791601</v>
      </c>
      <c r="M10" s="14"/>
      <c r="N10" s="14">
        <v>0.58778788143927996</v>
      </c>
      <c r="O10" s="14">
        <v>0.50302364763529805</v>
      </c>
      <c r="P10" s="14">
        <v>0.53290880248800399</v>
      </c>
      <c r="Q10" s="14">
        <v>0.46317858309457699</v>
      </c>
      <c r="R10" s="14"/>
      <c r="S10" s="14">
        <v>0.62256163580274404</v>
      </c>
      <c r="T10" s="14">
        <v>0.43040188985077699</v>
      </c>
      <c r="U10" s="14">
        <v>0.50279400825231702</v>
      </c>
      <c r="V10" s="14"/>
      <c r="W10" s="14">
        <v>0.424764509180798</v>
      </c>
      <c r="X10" s="14">
        <v>0.65252451768380904</v>
      </c>
      <c r="Y10" s="14">
        <v>0.37334974440870899</v>
      </c>
      <c r="Z10" s="14"/>
      <c r="AA10" s="14">
        <v>0.29310105811624998</v>
      </c>
      <c r="AB10" s="14">
        <v>0.438226471285034</v>
      </c>
      <c r="AC10" s="14">
        <v>0.46344975048301301</v>
      </c>
      <c r="AD10" s="14">
        <v>0.53074564015111303</v>
      </c>
      <c r="AE10" s="14">
        <v>0.55315072290476097</v>
      </c>
      <c r="AF10" s="14">
        <v>0.50266313756916403</v>
      </c>
      <c r="AG10" s="14">
        <v>0.53739029057400001</v>
      </c>
      <c r="AH10" s="14">
        <v>0.54870997356395002</v>
      </c>
      <c r="AI10" s="14">
        <v>0.61736567746114401</v>
      </c>
      <c r="AJ10" s="14">
        <v>0.64163317955389798</v>
      </c>
      <c r="AK10" s="14">
        <v>0.55600577366376003</v>
      </c>
      <c r="AL10" s="14">
        <v>0.12183196820239001</v>
      </c>
      <c r="AM10" s="14"/>
      <c r="AN10" s="14">
        <v>0.52676304039065702</v>
      </c>
      <c r="AO10" s="14">
        <v>0.50380399875220006</v>
      </c>
      <c r="AP10" s="14"/>
      <c r="AQ10" s="14">
        <v>0.51916186991350599</v>
      </c>
      <c r="AR10" s="14">
        <v>0.50849800517558397</v>
      </c>
      <c r="AS10" s="14"/>
      <c r="AT10" s="14">
        <v>0.72204812500931503</v>
      </c>
      <c r="AU10" s="14">
        <v>0.49201490228777001</v>
      </c>
      <c r="AV10" s="14">
        <v>0.44749769231491598</v>
      </c>
      <c r="AW10" s="14"/>
      <c r="AX10" s="14">
        <v>0.41634233406203203</v>
      </c>
    </row>
    <row r="11" spans="2:50" x14ac:dyDescent="0.3">
      <c r="B11" s="15" t="s">
        <v>79</v>
      </c>
      <c r="C11" s="20">
        <v>0.17197908654528499</v>
      </c>
      <c r="D11" s="20">
        <v>0.111972608001611</v>
      </c>
      <c r="E11" s="20">
        <v>0.227908554925246</v>
      </c>
      <c r="F11" s="20"/>
      <c r="G11" s="20">
        <v>0.19256141056554499</v>
      </c>
      <c r="H11" s="20">
        <v>0.14577033663113001</v>
      </c>
      <c r="I11" s="20">
        <v>0.15678394567843201</v>
      </c>
      <c r="J11" s="20">
        <v>0.20722116829373999</v>
      </c>
      <c r="K11" s="20">
        <v>0.186006709663468</v>
      </c>
      <c r="L11" s="20">
        <v>0.156572676321316</v>
      </c>
      <c r="M11" s="20"/>
      <c r="N11" s="20">
        <v>0.14707886508217699</v>
      </c>
      <c r="O11" s="20">
        <v>0.178757740058758</v>
      </c>
      <c r="P11" s="20">
        <v>0.14414084416457801</v>
      </c>
      <c r="Q11" s="20">
        <v>0.19885881249351101</v>
      </c>
      <c r="R11" s="20"/>
      <c r="S11" s="20">
        <v>0.130466338030612</v>
      </c>
      <c r="T11" s="20">
        <v>0.143105302159409</v>
      </c>
      <c r="U11" s="20">
        <v>0.19995888188571601</v>
      </c>
      <c r="V11" s="20"/>
      <c r="W11" s="20">
        <v>0.12419871824563899</v>
      </c>
      <c r="X11" s="20">
        <v>0.112792213793733</v>
      </c>
      <c r="Y11" s="20">
        <v>0.37826593058014302</v>
      </c>
      <c r="Z11" s="20"/>
      <c r="AA11" s="20">
        <v>0.44800682163356997</v>
      </c>
      <c r="AB11" s="20">
        <v>0.32083497806168998</v>
      </c>
      <c r="AC11" s="20">
        <v>0.24447666635342399</v>
      </c>
      <c r="AD11" s="20">
        <v>0.18850627411764401</v>
      </c>
      <c r="AE11" s="20">
        <v>0.121919647135583</v>
      </c>
      <c r="AF11" s="20">
        <v>0.13521902441737199</v>
      </c>
      <c r="AG11" s="20">
        <v>7.2962402729212505E-2</v>
      </c>
      <c r="AH11" s="20">
        <v>7.0524002658963497E-2</v>
      </c>
      <c r="AI11" s="20">
        <v>7.0107216876408696E-2</v>
      </c>
      <c r="AJ11" s="20">
        <v>6.8891127950123393E-2</v>
      </c>
      <c r="AK11" s="20">
        <v>0.22369301003830999</v>
      </c>
      <c r="AL11" s="20">
        <v>0.23751587735231999</v>
      </c>
      <c r="AM11" s="20"/>
      <c r="AN11" s="20">
        <v>0.174679604998567</v>
      </c>
      <c r="AO11" s="20">
        <v>0.17086335258376001</v>
      </c>
      <c r="AP11" s="20"/>
      <c r="AQ11" s="20">
        <v>0.16353455863257099</v>
      </c>
      <c r="AR11" s="20">
        <v>0.17395055785922101</v>
      </c>
      <c r="AS11" s="20"/>
      <c r="AT11" s="20">
        <v>9.3392114895409897E-2</v>
      </c>
      <c r="AU11" s="20">
        <v>0.21420800502080001</v>
      </c>
      <c r="AV11" s="20">
        <v>0.105417412240824</v>
      </c>
      <c r="AW11" s="20"/>
      <c r="AX11" s="20">
        <v>0.15002090210808999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57.6" x14ac:dyDescent="0.3">
      <c r="B9" s="15" t="s">
        <v>220</v>
      </c>
      <c r="C9" s="14">
        <v>0.73076119313078003</v>
      </c>
      <c r="D9" s="14">
        <v>0.77372038478027605</v>
      </c>
      <c r="E9" s="14">
        <v>0.68959327301741602</v>
      </c>
      <c r="F9" s="14"/>
      <c r="G9" s="14">
        <v>0.67816563105453498</v>
      </c>
      <c r="H9" s="14">
        <v>0.64377978928616997</v>
      </c>
      <c r="I9" s="14">
        <v>0.67144810763770801</v>
      </c>
      <c r="J9" s="14">
        <v>0.71042838077039805</v>
      </c>
      <c r="K9" s="14">
        <v>0.76231890145292303</v>
      </c>
      <c r="L9" s="14">
        <v>0.87092206897858404</v>
      </c>
      <c r="M9" s="14"/>
      <c r="N9" s="14">
        <v>0.73764494135072101</v>
      </c>
      <c r="O9" s="14">
        <v>0.79134699371295203</v>
      </c>
      <c r="P9" s="14">
        <v>0.73453970967108695</v>
      </c>
      <c r="Q9" s="14">
        <v>0.69292526501257801</v>
      </c>
      <c r="R9" s="14"/>
      <c r="S9" s="14">
        <v>0.74783374302128902</v>
      </c>
      <c r="T9" s="14">
        <v>0.74345065335301397</v>
      </c>
      <c r="U9" s="14">
        <v>0.75345326479070596</v>
      </c>
      <c r="V9" s="14"/>
      <c r="W9" s="14">
        <v>0.76690610869950104</v>
      </c>
      <c r="X9" s="14">
        <v>0.78342859641862705</v>
      </c>
      <c r="Y9" s="14">
        <v>0.56823175885936295</v>
      </c>
      <c r="Z9" s="14"/>
      <c r="AA9" s="14">
        <v>0.44248464726877401</v>
      </c>
      <c r="AB9" s="14">
        <v>0.54434042027566698</v>
      </c>
      <c r="AC9" s="14">
        <v>0.67424908312391796</v>
      </c>
      <c r="AD9" s="14">
        <v>0.74782833552567995</v>
      </c>
      <c r="AE9" s="14">
        <v>0.75328515001565699</v>
      </c>
      <c r="AF9" s="14">
        <v>0.77266844970224602</v>
      </c>
      <c r="AG9" s="14">
        <v>0.79467789122700105</v>
      </c>
      <c r="AH9" s="14">
        <v>0.81513981253305201</v>
      </c>
      <c r="AI9" s="14">
        <v>0.87025363178622195</v>
      </c>
      <c r="AJ9" s="14">
        <v>0.87952226310537096</v>
      </c>
      <c r="AK9" s="14">
        <v>0.69442950238059198</v>
      </c>
      <c r="AL9" s="14">
        <v>0.63338247779100298</v>
      </c>
      <c r="AM9" s="14"/>
      <c r="AN9" s="14">
        <v>0.73262417147951397</v>
      </c>
      <c r="AO9" s="14">
        <v>0.72999149344191505</v>
      </c>
      <c r="AP9" s="14"/>
      <c r="AQ9" s="14">
        <v>0.76633014736983596</v>
      </c>
      <c r="AR9" s="14">
        <v>0.72245721525613404</v>
      </c>
      <c r="AS9" s="14"/>
      <c r="AT9" s="14">
        <v>0.82677440832417703</v>
      </c>
      <c r="AU9" s="14">
        <v>0.70107578782694802</v>
      </c>
      <c r="AV9" s="14">
        <v>0.75730746673832705</v>
      </c>
      <c r="AW9" s="14"/>
      <c r="AX9" s="14">
        <v>0.78552452282197904</v>
      </c>
    </row>
    <row r="10" spans="2:50" ht="57.6" x14ac:dyDescent="0.3">
      <c r="B10" s="15" t="s">
        <v>221</v>
      </c>
      <c r="C10" s="14">
        <v>0.12662277782028</v>
      </c>
      <c r="D10" s="14">
        <v>0.14182018878017699</v>
      </c>
      <c r="E10" s="14">
        <v>0.11321605962817401</v>
      </c>
      <c r="F10" s="14"/>
      <c r="G10" s="14">
        <v>0.157760729783784</v>
      </c>
      <c r="H10" s="14">
        <v>0.21741148562274601</v>
      </c>
      <c r="I10" s="14">
        <v>0.162104409800365</v>
      </c>
      <c r="J10" s="14">
        <v>0.12192714418703</v>
      </c>
      <c r="K10" s="14">
        <v>7.6413336758935899E-2</v>
      </c>
      <c r="L10" s="14">
        <v>4.7398096907459497E-2</v>
      </c>
      <c r="M10" s="14"/>
      <c r="N10" s="14">
        <v>0.122238072612399</v>
      </c>
      <c r="O10" s="14">
        <v>8.5681357746894699E-2</v>
      </c>
      <c r="P10" s="14">
        <v>0.14950411905633601</v>
      </c>
      <c r="Q10" s="14">
        <v>0.13487920582888499</v>
      </c>
      <c r="R10" s="14"/>
      <c r="S10" s="14">
        <v>0.132916902720152</v>
      </c>
      <c r="T10" s="14">
        <v>0.141573113169537</v>
      </c>
      <c r="U10" s="14">
        <v>0.10727525979020899</v>
      </c>
      <c r="V10" s="14"/>
      <c r="W10" s="14">
        <v>0.135475562458786</v>
      </c>
      <c r="X10" s="14">
        <v>0.125190206651702</v>
      </c>
      <c r="Y10" s="14">
        <v>0.116860667187694</v>
      </c>
      <c r="Z10" s="14"/>
      <c r="AA10" s="14">
        <v>0.160123717709823</v>
      </c>
      <c r="AB10" s="14">
        <v>0.196527240172408</v>
      </c>
      <c r="AC10" s="14">
        <v>0.13003835775815001</v>
      </c>
      <c r="AD10" s="14">
        <v>8.8916800373787394E-2</v>
      </c>
      <c r="AE10" s="14">
        <v>0.12909669004185201</v>
      </c>
      <c r="AF10" s="14">
        <v>0.125181733942649</v>
      </c>
      <c r="AG10" s="14">
        <v>0.14553530114677399</v>
      </c>
      <c r="AH10" s="14">
        <v>0.12105996043025</v>
      </c>
      <c r="AI10" s="14">
        <v>9.8099415682555299E-2</v>
      </c>
      <c r="AJ10" s="14">
        <v>9.8006786167091894E-2</v>
      </c>
      <c r="AK10" s="14">
        <v>0</v>
      </c>
      <c r="AL10" s="14">
        <v>0.245426442851023</v>
      </c>
      <c r="AM10" s="14"/>
      <c r="AN10" s="14">
        <v>0.13477679041031601</v>
      </c>
      <c r="AO10" s="14">
        <v>0.123253902944294</v>
      </c>
      <c r="AP10" s="14"/>
      <c r="AQ10" s="14">
        <v>0.111978634573004</v>
      </c>
      <c r="AR10" s="14">
        <v>0.13004162001342401</v>
      </c>
      <c r="AS10" s="14"/>
      <c r="AT10" s="14">
        <v>8.3758677645681096E-2</v>
      </c>
      <c r="AU10" s="14">
        <v>0.121140891872603</v>
      </c>
      <c r="AV10" s="14">
        <v>0.173532316913074</v>
      </c>
      <c r="AW10" s="14"/>
      <c r="AX10" s="14">
        <v>0.101630955308789</v>
      </c>
    </row>
    <row r="11" spans="2:50" x14ac:dyDescent="0.3">
      <c r="B11" s="15" t="s">
        <v>79</v>
      </c>
      <c r="C11" s="20">
        <v>0.14261602904894</v>
      </c>
      <c r="D11" s="20">
        <v>8.4459426439547E-2</v>
      </c>
      <c r="E11" s="20">
        <v>0.19719066735440999</v>
      </c>
      <c r="F11" s="20"/>
      <c r="G11" s="20">
        <v>0.164073639161681</v>
      </c>
      <c r="H11" s="20">
        <v>0.138808725091084</v>
      </c>
      <c r="I11" s="20">
        <v>0.16644748256192601</v>
      </c>
      <c r="J11" s="20">
        <v>0.16764447504257099</v>
      </c>
      <c r="K11" s="20">
        <v>0.16126776178814101</v>
      </c>
      <c r="L11" s="20">
        <v>8.1679834113956296E-2</v>
      </c>
      <c r="M11" s="20"/>
      <c r="N11" s="20">
        <v>0.14011698603688</v>
      </c>
      <c r="O11" s="20">
        <v>0.12297164854015399</v>
      </c>
      <c r="P11" s="20">
        <v>0.115956171272577</v>
      </c>
      <c r="Q11" s="20">
        <v>0.172195529158537</v>
      </c>
      <c r="R11" s="20"/>
      <c r="S11" s="20">
        <v>0.11924935425855999</v>
      </c>
      <c r="T11" s="20">
        <v>0.11497623347744899</v>
      </c>
      <c r="U11" s="20">
        <v>0.13927147541908499</v>
      </c>
      <c r="V11" s="20"/>
      <c r="W11" s="20">
        <v>9.7618328841712093E-2</v>
      </c>
      <c r="X11" s="20">
        <v>9.1381196929670699E-2</v>
      </c>
      <c r="Y11" s="20">
        <v>0.314907573952943</v>
      </c>
      <c r="Z11" s="20"/>
      <c r="AA11" s="20">
        <v>0.39739163502140301</v>
      </c>
      <c r="AB11" s="20">
        <v>0.259132339551925</v>
      </c>
      <c r="AC11" s="20">
        <v>0.19571255911793201</v>
      </c>
      <c r="AD11" s="20">
        <v>0.163254864100532</v>
      </c>
      <c r="AE11" s="20">
        <v>0.117618159942491</v>
      </c>
      <c r="AF11" s="20">
        <v>0.10214981635510501</v>
      </c>
      <c r="AG11" s="20">
        <v>5.9786807626225E-2</v>
      </c>
      <c r="AH11" s="20">
        <v>6.3800227036697493E-2</v>
      </c>
      <c r="AI11" s="20">
        <v>3.1646952531222898E-2</v>
      </c>
      <c r="AJ11" s="20">
        <v>2.2470950727537398E-2</v>
      </c>
      <c r="AK11" s="20">
        <v>0.30557049761940802</v>
      </c>
      <c r="AL11" s="20">
        <v>0.121191079357974</v>
      </c>
      <c r="AM11" s="20"/>
      <c r="AN11" s="20">
        <v>0.13259903811016999</v>
      </c>
      <c r="AO11" s="20">
        <v>0.146754603613791</v>
      </c>
      <c r="AP11" s="20"/>
      <c r="AQ11" s="20">
        <v>0.121691218057159</v>
      </c>
      <c r="AR11" s="20">
        <v>0.147501164730441</v>
      </c>
      <c r="AS11" s="20"/>
      <c r="AT11" s="20">
        <v>8.9466914030141606E-2</v>
      </c>
      <c r="AU11" s="20">
        <v>0.17778332030044899</v>
      </c>
      <c r="AV11" s="20">
        <v>6.9160216348598799E-2</v>
      </c>
      <c r="AW11" s="20"/>
      <c r="AX11" s="20">
        <v>0.112844521869232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222</v>
      </c>
      <c r="C9" s="14">
        <v>0.39865979670762203</v>
      </c>
      <c r="D9" s="14">
        <v>0.48114333139235399</v>
      </c>
      <c r="E9" s="14">
        <v>0.32258496357731198</v>
      </c>
      <c r="F9" s="14"/>
      <c r="G9" s="14">
        <v>0.44175879619170599</v>
      </c>
      <c r="H9" s="14">
        <v>0.42553137387394602</v>
      </c>
      <c r="I9" s="14">
        <v>0.40509043526584898</v>
      </c>
      <c r="J9" s="14">
        <v>0.394823441570749</v>
      </c>
      <c r="K9" s="14">
        <v>0.34265167171316602</v>
      </c>
      <c r="L9" s="14">
        <v>0.39312299089878699</v>
      </c>
      <c r="M9" s="14"/>
      <c r="N9" s="14">
        <v>0.37610042736057803</v>
      </c>
      <c r="O9" s="14">
        <v>0.41279462251179699</v>
      </c>
      <c r="P9" s="14">
        <v>0.40335271198710299</v>
      </c>
      <c r="Q9" s="14">
        <v>0.39856934990346599</v>
      </c>
      <c r="R9" s="14"/>
      <c r="S9" s="14">
        <v>0.29058061262179102</v>
      </c>
      <c r="T9" s="14">
        <v>0.54809129297493198</v>
      </c>
      <c r="U9" s="14">
        <v>0.39778215163097802</v>
      </c>
      <c r="V9" s="14"/>
      <c r="W9" s="14">
        <v>0.564596332180333</v>
      </c>
      <c r="X9" s="14">
        <v>0.28226953030568103</v>
      </c>
      <c r="Y9" s="14">
        <v>0.32120525372370001</v>
      </c>
      <c r="Z9" s="14"/>
      <c r="AA9" s="14">
        <v>0.33073070783506903</v>
      </c>
      <c r="AB9" s="14">
        <v>0.32540427366051899</v>
      </c>
      <c r="AC9" s="14">
        <v>0.30760474009852201</v>
      </c>
      <c r="AD9" s="14">
        <v>0.367319457915945</v>
      </c>
      <c r="AE9" s="14">
        <v>0.41385826257702402</v>
      </c>
      <c r="AF9" s="14">
        <v>0.42374012628410301</v>
      </c>
      <c r="AG9" s="14">
        <v>0.46751684594728499</v>
      </c>
      <c r="AH9" s="14">
        <v>0.51049735526255402</v>
      </c>
      <c r="AI9" s="14">
        <v>0.39084019263693298</v>
      </c>
      <c r="AJ9" s="14">
        <v>0.53465016709394197</v>
      </c>
      <c r="AK9" s="14">
        <v>0.30306801068983102</v>
      </c>
      <c r="AL9" s="14">
        <v>0.51482092439014704</v>
      </c>
      <c r="AM9" s="14"/>
      <c r="AN9" s="14">
        <v>0.41412667114706703</v>
      </c>
      <c r="AO9" s="14">
        <v>0.39226957298234399</v>
      </c>
      <c r="AP9" s="14"/>
      <c r="AQ9" s="14">
        <v>0.39487649332519598</v>
      </c>
      <c r="AR9" s="14">
        <v>0.39954305201419099</v>
      </c>
      <c r="AS9" s="14"/>
      <c r="AT9" s="14">
        <v>0.26500058643599</v>
      </c>
      <c r="AU9" s="14">
        <v>0.35338967972979801</v>
      </c>
      <c r="AV9" s="14">
        <v>0.55797102551521005</v>
      </c>
      <c r="AW9" s="14"/>
      <c r="AX9" s="14">
        <v>0.47202487317484398</v>
      </c>
    </row>
    <row r="10" spans="2:50" ht="43.2" x14ac:dyDescent="0.3">
      <c r="B10" s="15" t="s">
        <v>223</v>
      </c>
      <c r="C10" s="14">
        <v>0.32879659459083899</v>
      </c>
      <c r="D10" s="14">
        <v>0.33160054439202802</v>
      </c>
      <c r="E10" s="14">
        <v>0.32518899056591299</v>
      </c>
      <c r="F10" s="14"/>
      <c r="G10" s="14">
        <v>0.30285141091310502</v>
      </c>
      <c r="H10" s="14">
        <v>0.36299020383441699</v>
      </c>
      <c r="I10" s="14">
        <v>0.36246042631045799</v>
      </c>
      <c r="J10" s="14">
        <v>0.302646389423192</v>
      </c>
      <c r="K10" s="14">
        <v>0.32652553195791201</v>
      </c>
      <c r="L10" s="14">
        <v>0.31013708151533897</v>
      </c>
      <c r="M10" s="14"/>
      <c r="N10" s="14">
        <v>0.35540967882893398</v>
      </c>
      <c r="O10" s="14">
        <v>0.32535906917651303</v>
      </c>
      <c r="P10" s="14">
        <v>0.35148847872059003</v>
      </c>
      <c r="Q10" s="14">
        <v>0.30282447506387</v>
      </c>
      <c r="R10" s="14"/>
      <c r="S10" s="14">
        <v>0.45465761078933098</v>
      </c>
      <c r="T10" s="14">
        <v>0.224869307805207</v>
      </c>
      <c r="U10" s="14">
        <v>0.31344023739573501</v>
      </c>
      <c r="V10" s="14"/>
      <c r="W10" s="14">
        <v>0.23763373971628299</v>
      </c>
      <c r="X10" s="14">
        <v>0.46599996194255999</v>
      </c>
      <c r="Y10" s="14">
        <v>0.22600294368158799</v>
      </c>
      <c r="Z10" s="14"/>
      <c r="AA10" s="14">
        <v>0.15767171316194001</v>
      </c>
      <c r="AB10" s="14">
        <v>0.27146130800192603</v>
      </c>
      <c r="AC10" s="14">
        <v>0.36399812711477902</v>
      </c>
      <c r="AD10" s="14">
        <v>0.329675618577776</v>
      </c>
      <c r="AE10" s="14">
        <v>0.35444558555824801</v>
      </c>
      <c r="AF10" s="14">
        <v>0.34260072904761801</v>
      </c>
      <c r="AG10" s="14">
        <v>0.32179154511999802</v>
      </c>
      <c r="AH10" s="14">
        <v>0.35762141730518299</v>
      </c>
      <c r="AI10" s="14">
        <v>0.463579926660667</v>
      </c>
      <c r="AJ10" s="14">
        <v>0.28202979447965298</v>
      </c>
      <c r="AK10" s="14">
        <v>0.33249801465242301</v>
      </c>
      <c r="AL10" s="14">
        <v>0.247663198257534</v>
      </c>
      <c r="AM10" s="14"/>
      <c r="AN10" s="14">
        <v>0.332739588350908</v>
      </c>
      <c r="AO10" s="14">
        <v>0.32716752516424802</v>
      </c>
      <c r="AP10" s="14"/>
      <c r="AQ10" s="14">
        <v>0.34161994014972902</v>
      </c>
      <c r="AR10" s="14">
        <v>0.32580283837624002</v>
      </c>
      <c r="AS10" s="14"/>
      <c r="AT10" s="14">
        <v>0.48270719080520902</v>
      </c>
      <c r="AU10" s="14">
        <v>0.32104942107143097</v>
      </c>
      <c r="AV10" s="14">
        <v>0.26718153517882398</v>
      </c>
      <c r="AW10" s="14"/>
      <c r="AX10" s="14">
        <v>0.32074038485609402</v>
      </c>
    </row>
    <row r="11" spans="2:50" x14ac:dyDescent="0.3">
      <c r="B11" s="15" t="s">
        <v>79</v>
      </c>
      <c r="C11" s="20">
        <v>0.27254360870153899</v>
      </c>
      <c r="D11" s="20">
        <v>0.18725612421561699</v>
      </c>
      <c r="E11" s="20">
        <v>0.35222604585677503</v>
      </c>
      <c r="F11" s="20"/>
      <c r="G11" s="20">
        <v>0.25538979289518898</v>
      </c>
      <c r="H11" s="20">
        <v>0.21147842229163699</v>
      </c>
      <c r="I11" s="20">
        <v>0.232449138423692</v>
      </c>
      <c r="J11" s="20">
        <v>0.30253016900606</v>
      </c>
      <c r="K11" s="20">
        <v>0.33082279632892098</v>
      </c>
      <c r="L11" s="20">
        <v>0.29673992758587397</v>
      </c>
      <c r="M11" s="20"/>
      <c r="N11" s="20">
        <v>0.26848989381048799</v>
      </c>
      <c r="O11" s="20">
        <v>0.26184630831168998</v>
      </c>
      <c r="P11" s="20">
        <v>0.24515880929230799</v>
      </c>
      <c r="Q11" s="20">
        <v>0.29860617503266401</v>
      </c>
      <c r="R11" s="20"/>
      <c r="S11" s="20">
        <v>0.254761776588878</v>
      </c>
      <c r="T11" s="20">
        <v>0.22703939921986099</v>
      </c>
      <c r="U11" s="20">
        <v>0.28877761097328702</v>
      </c>
      <c r="V11" s="20"/>
      <c r="W11" s="20">
        <v>0.19776992810338401</v>
      </c>
      <c r="X11" s="20">
        <v>0.25173050775175898</v>
      </c>
      <c r="Y11" s="20">
        <v>0.45279180259471202</v>
      </c>
      <c r="Z11" s="20"/>
      <c r="AA11" s="20">
        <v>0.51159757900299097</v>
      </c>
      <c r="AB11" s="20">
        <v>0.40313441833755498</v>
      </c>
      <c r="AC11" s="20">
        <v>0.32839713278669902</v>
      </c>
      <c r="AD11" s="20">
        <v>0.303004923506278</v>
      </c>
      <c r="AE11" s="20">
        <v>0.231696151864728</v>
      </c>
      <c r="AF11" s="20">
        <v>0.233659144668279</v>
      </c>
      <c r="AG11" s="20">
        <v>0.21069160893271699</v>
      </c>
      <c r="AH11" s="20">
        <v>0.13188122743226299</v>
      </c>
      <c r="AI11" s="20">
        <v>0.14557988070239999</v>
      </c>
      <c r="AJ11" s="20">
        <v>0.18332003842640399</v>
      </c>
      <c r="AK11" s="20">
        <v>0.36443397465774602</v>
      </c>
      <c r="AL11" s="20">
        <v>0.23751587735231999</v>
      </c>
      <c r="AM11" s="20"/>
      <c r="AN11" s="20">
        <v>0.25313374050202497</v>
      </c>
      <c r="AO11" s="20">
        <v>0.28056290185340899</v>
      </c>
      <c r="AP11" s="20"/>
      <c r="AQ11" s="20">
        <v>0.26350356652507501</v>
      </c>
      <c r="AR11" s="20">
        <v>0.27465410960956999</v>
      </c>
      <c r="AS11" s="20"/>
      <c r="AT11" s="20">
        <v>0.25229222275880098</v>
      </c>
      <c r="AU11" s="20">
        <v>0.32556089919877201</v>
      </c>
      <c r="AV11" s="20">
        <v>0.174847439305966</v>
      </c>
      <c r="AW11" s="20"/>
      <c r="AX11" s="20">
        <v>0.207234741969061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X17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224</v>
      </c>
      <c r="C9" s="14">
        <v>5.3615635731434699E-2</v>
      </c>
      <c r="D9" s="14">
        <v>5.8979580537410203E-2</v>
      </c>
      <c r="E9" s="14">
        <v>4.8954613523449202E-2</v>
      </c>
      <c r="F9" s="14"/>
      <c r="G9" s="14">
        <v>7.9745752096051906E-2</v>
      </c>
      <c r="H9" s="14">
        <v>8.2883094250635198E-2</v>
      </c>
      <c r="I9" s="14">
        <v>5.8686596461949798E-2</v>
      </c>
      <c r="J9" s="14">
        <v>5.4405370335089097E-2</v>
      </c>
      <c r="K9" s="14">
        <v>3.1260040976276902E-2</v>
      </c>
      <c r="L9" s="14">
        <v>2.6923960057950599E-2</v>
      </c>
      <c r="M9" s="14"/>
      <c r="N9" s="14">
        <v>3.9094735039763698E-2</v>
      </c>
      <c r="O9" s="14">
        <v>4.0582015304005799E-2</v>
      </c>
      <c r="P9" s="14">
        <v>7.09917560306349E-2</v>
      </c>
      <c r="Q9" s="14">
        <v>5.55688665127353E-2</v>
      </c>
      <c r="R9" s="14"/>
      <c r="S9" s="14">
        <v>5.3042276890077802E-2</v>
      </c>
      <c r="T9" s="14">
        <v>6.42167150541436E-2</v>
      </c>
      <c r="U9" s="14">
        <v>4.6949591521997999E-2</v>
      </c>
      <c r="V9" s="14"/>
      <c r="W9" s="14">
        <v>6.2726601263992002E-2</v>
      </c>
      <c r="X9" s="14">
        <v>4.02403067025442E-2</v>
      </c>
      <c r="Y9" s="14">
        <v>6.6680167594845505E-2</v>
      </c>
      <c r="Z9" s="14"/>
      <c r="AA9" s="14">
        <v>2.3846317124945001E-2</v>
      </c>
      <c r="AB9" s="14">
        <v>6.9340620494669297E-2</v>
      </c>
      <c r="AC9" s="14">
        <v>9.0609882748588694E-2</v>
      </c>
      <c r="AD9" s="14">
        <v>4.1977985480619602E-2</v>
      </c>
      <c r="AE9" s="14">
        <v>5.1348964980988801E-2</v>
      </c>
      <c r="AF9" s="14">
        <v>5.3546558813532402E-2</v>
      </c>
      <c r="AG9" s="14">
        <v>4.4716630979483002E-2</v>
      </c>
      <c r="AH9" s="14">
        <v>6.5871880499494107E-2</v>
      </c>
      <c r="AI9" s="14">
        <v>7.9536174299868007E-2</v>
      </c>
      <c r="AJ9" s="14">
        <v>1.55914804416236E-2</v>
      </c>
      <c r="AK9" s="14">
        <v>0</v>
      </c>
      <c r="AL9" s="14">
        <v>0</v>
      </c>
      <c r="AM9" s="14"/>
      <c r="AN9" s="14">
        <v>4.5613271695331102E-2</v>
      </c>
      <c r="AO9" s="14">
        <v>5.6921856178366897E-2</v>
      </c>
      <c r="AP9" s="14"/>
      <c r="AQ9" s="14">
        <v>4.3311184325901898E-2</v>
      </c>
      <c r="AR9" s="14">
        <v>5.60213273890195E-2</v>
      </c>
      <c r="AS9" s="14"/>
      <c r="AT9" s="14">
        <v>2.4173395971729201E-2</v>
      </c>
      <c r="AU9" s="14">
        <v>5.07128773986944E-2</v>
      </c>
      <c r="AV9" s="14">
        <v>7.62496322672465E-2</v>
      </c>
      <c r="AW9" s="14"/>
      <c r="AX9" s="14">
        <v>0.112742453115676</v>
      </c>
    </row>
    <row r="10" spans="2:50" ht="43.2" x14ac:dyDescent="0.3">
      <c r="B10" s="15" t="s">
        <v>225</v>
      </c>
      <c r="C10" s="14">
        <v>0.40077831340188902</v>
      </c>
      <c r="D10" s="14">
        <v>0.44126218041358201</v>
      </c>
      <c r="E10" s="14">
        <v>0.36429757590799799</v>
      </c>
      <c r="F10" s="14"/>
      <c r="G10" s="14">
        <v>0.44793886527539301</v>
      </c>
      <c r="H10" s="14">
        <v>0.44410387193512602</v>
      </c>
      <c r="I10" s="14">
        <v>0.40259444886704598</v>
      </c>
      <c r="J10" s="14">
        <v>0.36530045573323</v>
      </c>
      <c r="K10" s="14">
        <v>0.34698421771269899</v>
      </c>
      <c r="L10" s="14">
        <v>0.40476604186700399</v>
      </c>
      <c r="M10" s="14"/>
      <c r="N10" s="14">
        <v>0.39531299051336299</v>
      </c>
      <c r="O10" s="14">
        <v>0.427958813226058</v>
      </c>
      <c r="P10" s="14">
        <v>0.37159648120597299</v>
      </c>
      <c r="Q10" s="14">
        <v>0.40867205265343298</v>
      </c>
      <c r="R10" s="14"/>
      <c r="S10" s="14">
        <v>0.35298958339568998</v>
      </c>
      <c r="T10" s="14">
        <v>0.47807650974511501</v>
      </c>
      <c r="U10" s="14">
        <v>0.40214150398736698</v>
      </c>
      <c r="V10" s="14"/>
      <c r="W10" s="14">
        <v>0.48249771237915501</v>
      </c>
      <c r="X10" s="14">
        <v>0.363229742774002</v>
      </c>
      <c r="Y10" s="14">
        <v>0.32676649790373902</v>
      </c>
      <c r="Z10" s="14"/>
      <c r="AA10" s="14">
        <v>0.389894326785789</v>
      </c>
      <c r="AB10" s="14">
        <v>0.349710684276752</v>
      </c>
      <c r="AC10" s="14">
        <v>0.34712939382824898</v>
      </c>
      <c r="AD10" s="14">
        <v>0.38353967183113602</v>
      </c>
      <c r="AE10" s="14">
        <v>0.41313226178884099</v>
      </c>
      <c r="AF10" s="14">
        <v>0.43843315993775001</v>
      </c>
      <c r="AG10" s="14">
        <v>0.448823499199757</v>
      </c>
      <c r="AH10" s="14">
        <v>0.467023877836028</v>
      </c>
      <c r="AI10" s="14">
        <v>0.29988787863114302</v>
      </c>
      <c r="AJ10" s="14">
        <v>0.45045271420764699</v>
      </c>
      <c r="AK10" s="14">
        <v>0.30306801068983102</v>
      </c>
      <c r="AL10" s="14">
        <v>0.50850307774813996</v>
      </c>
      <c r="AM10" s="14"/>
      <c r="AN10" s="14">
        <v>0.37296368683602199</v>
      </c>
      <c r="AO10" s="14">
        <v>0.412270078417946</v>
      </c>
      <c r="AP10" s="14"/>
      <c r="AQ10" s="14">
        <v>0.44004254294391998</v>
      </c>
      <c r="AR10" s="14">
        <v>0.39161163137939498</v>
      </c>
      <c r="AS10" s="14"/>
      <c r="AT10" s="14">
        <v>0.355399428192607</v>
      </c>
      <c r="AU10" s="14">
        <v>0.38817446654726601</v>
      </c>
      <c r="AV10" s="14">
        <v>0.47705114703756502</v>
      </c>
      <c r="AW10" s="14"/>
      <c r="AX10" s="14">
        <v>0.45019529678193998</v>
      </c>
    </row>
    <row r="11" spans="2:50" ht="57.6" x14ac:dyDescent="0.3">
      <c r="B11" s="15" t="s">
        <v>226</v>
      </c>
      <c r="C11" s="14">
        <v>0.35711134788715798</v>
      </c>
      <c r="D11" s="14">
        <v>0.39226533315783502</v>
      </c>
      <c r="E11" s="14">
        <v>0.32260849565328098</v>
      </c>
      <c r="F11" s="14"/>
      <c r="G11" s="14">
        <v>0.24729479579586899</v>
      </c>
      <c r="H11" s="14">
        <v>0.309367421889502</v>
      </c>
      <c r="I11" s="14">
        <v>0.36635605067947102</v>
      </c>
      <c r="J11" s="14">
        <v>0.35136865578320797</v>
      </c>
      <c r="K11" s="14">
        <v>0.37896869023436602</v>
      </c>
      <c r="L11" s="14">
        <v>0.440154333378389</v>
      </c>
      <c r="M11" s="14"/>
      <c r="N11" s="14">
        <v>0.38182891984575701</v>
      </c>
      <c r="O11" s="14">
        <v>0.32251700176571702</v>
      </c>
      <c r="P11" s="14">
        <v>0.40653160440083103</v>
      </c>
      <c r="Q11" s="14">
        <v>0.33045319912219601</v>
      </c>
      <c r="R11" s="14"/>
      <c r="S11" s="14">
        <v>0.42818103224061799</v>
      </c>
      <c r="T11" s="14">
        <v>0.32121105922969501</v>
      </c>
      <c r="U11" s="14">
        <v>0.33636248423352</v>
      </c>
      <c r="V11" s="14"/>
      <c r="W11" s="14">
        <v>0.32529265649272998</v>
      </c>
      <c r="X11" s="14">
        <v>0.44502465978351102</v>
      </c>
      <c r="Y11" s="14">
        <v>0.22428921882246899</v>
      </c>
      <c r="Z11" s="14"/>
      <c r="AA11" s="14">
        <v>0.11453449879432399</v>
      </c>
      <c r="AB11" s="14">
        <v>0.26739251560706001</v>
      </c>
      <c r="AC11" s="14">
        <v>0.33717003487830899</v>
      </c>
      <c r="AD11" s="14">
        <v>0.33006069625039303</v>
      </c>
      <c r="AE11" s="14">
        <v>0.39311645279463497</v>
      </c>
      <c r="AF11" s="14">
        <v>0.353064619161995</v>
      </c>
      <c r="AG11" s="14">
        <v>0.412119670558388</v>
      </c>
      <c r="AH11" s="14">
        <v>0.42733564926810502</v>
      </c>
      <c r="AI11" s="14">
        <v>0.54944957601274302</v>
      </c>
      <c r="AJ11" s="14">
        <v>0.442304909982287</v>
      </c>
      <c r="AK11" s="14">
        <v>0.33249801465242301</v>
      </c>
      <c r="AL11" s="14">
        <v>0.37030584289388602</v>
      </c>
      <c r="AM11" s="14"/>
      <c r="AN11" s="14">
        <v>0.40094691327154403</v>
      </c>
      <c r="AO11" s="14">
        <v>0.33900044441878102</v>
      </c>
      <c r="AP11" s="14"/>
      <c r="AQ11" s="14">
        <v>0.330438268093253</v>
      </c>
      <c r="AR11" s="14">
        <v>0.36333848245424799</v>
      </c>
      <c r="AS11" s="14"/>
      <c r="AT11" s="14">
        <v>0.46545346227523199</v>
      </c>
      <c r="AU11" s="14">
        <v>0.33886799115426502</v>
      </c>
      <c r="AV11" s="14">
        <v>0.34622207460016602</v>
      </c>
      <c r="AW11" s="14"/>
      <c r="AX11" s="14">
        <v>0.245407562545014</v>
      </c>
    </row>
    <row r="12" spans="2:50" x14ac:dyDescent="0.3">
      <c r="B12" s="15" t="s">
        <v>79</v>
      </c>
      <c r="C12" s="20">
        <v>0.18849470297951801</v>
      </c>
      <c r="D12" s="20">
        <v>0.107492905891173</v>
      </c>
      <c r="E12" s="20">
        <v>0.26413931491527198</v>
      </c>
      <c r="F12" s="20"/>
      <c r="G12" s="20">
        <v>0.225020586832686</v>
      </c>
      <c r="H12" s="20">
        <v>0.16364561192473701</v>
      </c>
      <c r="I12" s="20">
        <v>0.17236290399153401</v>
      </c>
      <c r="J12" s="20">
        <v>0.22892551814847301</v>
      </c>
      <c r="K12" s="20">
        <v>0.24278705107665799</v>
      </c>
      <c r="L12" s="20">
        <v>0.12815566469665701</v>
      </c>
      <c r="M12" s="20"/>
      <c r="N12" s="20">
        <v>0.18376335460111601</v>
      </c>
      <c r="O12" s="20">
        <v>0.208942169704219</v>
      </c>
      <c r="P12" s="20">
        <v>0.15088015836256199</v>
      </c>
      <c r="Q12" s="20">
        <v>0.205305881711636</v>
      </c>
      <c r="R12" s="20"/>
      <c r="S12" s="20">
        <v>0.165787107473615</v>
      </c>
      <c r="T12" s="20">
        <v>0.13649571597104601</v>
      </c>
      <c r="U12" s="20">
        <v>0.21454642025711501</v>
      </c>
      <c r="V12" s="20"/>
      <c r="W12" s="20">
        <v>0.12948302986412299</v>
      </c>
      <c r="X12" s="20">
        <v>0.15150529073994301</v>
      </c>
      <c r="Y12" s="20">
        <v>0.38226411567894703</v>
      </c>
      <c r="Z12" s="20"/>
      <c r="AA12" s="20">
        <v>0.47172485729494201</v>
      </c>
      <c r="AB12" s="20">
        <v>0.31355617962151999</v>
      </c>
      <c r="AC12" s="20">
        <v>0.22509068854485301</v>
      </c>
      <c r="AD12" s="20">
        <v>0.244421646437851</v>
      </c>
      <c r="AE12" s="20">
        <v>0.142402320435535</v>
      </c>
      <c r="AF12" s="20">
        <v>0.15495566208672201</v>
      </c>
      <c r="AG12" s="20">
        <v>9.4340199262372498E-2</v>
      </c>
      <c r="AH12" s="20">
        <v>3.97685923963726E-2</v>
      </c>
      <c r="AI12" s="20">
        <v>7.1126371056245696E-2</v>
      </c>
      <c r="AJ12" s="20">
        <v>9.1650895368442203E-2</v>
      </c>
      <c r="AK12" s="20">
        <v>0.36443397465774602</v>
      </c>
      <c r="AL12" s="20">
        <v>0.121191079357974</v>
      </c>
      <c r="AM12" s="20"/>
      <c r="AN12" s="20">
        <v>0.18047612819710199</v>
      </c>
      <c r="AO12" s="20">
        <v>0.191807620984906</v>
      </c>
      <c r="AP12" s="20"/>
      <c r="AQ12" s="20">
        <v>0.18620800463692599</v>
      </c>
      <c r="AR12" s="20">
        <v>0.18902855877733701</v>
      </c>
      <c r="AS12" s="20"/>
      <c r="AT12" s="20">
        <v>0.15497371356043199</v>
      </c>
      <c r="AU12" s="20">
        <v>0.22224466489977501</v>
      </c>
      <c r="AV12" s="20">
        <v>0.10047714609502199</v>
      </c>
      <c r="AW12" s="20"/>
      <c r="AX12" s="20">
        <v>0.19165468755737</v>
      </c>
    </row>
    <row r="13" spans="2:50" x14ac:dyDescent="0.3">
      <c r="B13" s="16"/>
    </row>
    <row r="14" spans="2:50" x14ac:dyDescent="0.3">
      <c r="B14" t="s">
        <v>81</v>
      </c>
    </row>
    <row r="15" spans="2:50" x14ac:dyDescent="0.3">
      <c r="B15" t="s">
        <v>352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X17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230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227</v>
      </c>
      <c r="C9" s="14">
        <v>0.21357724090739499</v>
      </c>
      <c r="D9" s="14">
        <v>0.25677064650826098</v>
      </c>
      <c r="E9" s="14">
        <v>0.17303968223650301</v>
      </c>
      <c r="F9" s="14"/>
      <c r="G9" s="14">
        <v>0.16868437949142501</v>
      </c>
      <c r="H9" s="14">
        <v>0.19537802243642099</v>
      </c>
      <c r="I9" s="14">
        <v>0.23279620196821599</v>
      </c>
      <c r="J9" s="14">
        <v>0.21983282506259899</v>
      </c>
      <c r="K9" s="14">
        <v>0.22302306821877199</v>
      </c>
      <c r="L9" s="14">
        <v>0.227565859978796</v>
      </c>
      <c r="M9" s="14"/>
      <c r="N9" s="14">
        <v>0.226466753175807</v>
      </c>
      <c r="O9" s="14">
        <v>0.19329754210677699</v>
      </c>
      <c r="P9" s="14">
        <v>0.222213235532014</v>
      </c>
      <c r="Q9" s="14">
        <v>0.21243948465328599</v>
      </c>
      <c r="R9" s="14"/>
      <c r="S9" s="14">
        <v>0.151333846395725</v>
      </c>
      <c r="T9" s="14">
        <v>0.30443528346786303</v>
      </c>
      <c r="U9" s="14">
        <v>0.217455381808041</v>
      </c>
      <c r="V9" s="14"/>
      <c r="W9" s="14">
        <v>0.32171379824887297</v>
      </c>
      <c r="X9" s="14">
        <v>0.142542747380874</v>
      </c>
      <c r="Y9" s="14">
        <v>0.16708015816732</v>
      </c>
      <c r="Z9" s="14"/>
      <c r="AA9" s="14">
        <v>0.21798579539516499</v>
      </c>
      <c r="AB9" s="14">
        <v>0.132654410110631</v>
      </c>
      <c r="AC9" s="14">
        <v>0.15677370638646401</v>
      </c>
      <c r="AD9" s="14">
        <v>0.20465710810840501</v>
      </c>
      <c r="AE9" s="14">
        <v>0.23785644913175599</v>
      </c>
      <c r="AF9" s="14">
        <v>0.245307490395579</v>
      </c>
      <c r="AG9" s="14">
        <v>0.229788206116918</v>
      </c>
      <c r="AH9" s="14">
        <v>0.29846060719969703</v>
      </c>
      <c r="AI9" s="14">
        <v>0.20278882685089999</v>
      </c>
      <c r="AJ9" s="14">
        <v>0.28229053937493198</v>
      </c>
      <c r="AK9" s="14">
        <v>0</v>
      </c>
      <c r="AL9" s="14">
        <v>0.24847387469149601</v>
      </c>
      <c r="AM9" s="14"/>
      <c r="AN9" s="14">
        <v>0.21314856175584301</v>
      </c>
      <c r="AO9" s="14">
        <v>0.21375435204225901</v>
      </c>
      <c r="AP9" s="14"/>
      <c r="AQ9" s="14">
        <v>0.173822195108155</v>
      </c>
      <c r="AR9" s="14">
        <v>0.222858509580736</v>
      </c>
      <c r="AS9" s="14"/>
      <c r="AT9" s="14">
        <v>0.12931751138424699</v>
      </c>
      <c r="AU9" s="14">
        <v>0.17217540153511501</v>
      </c>
      <c r="AV9" s="14">
        <v>0.32458326768318702</v>
      </c>
      <c r="AW9" s="14"/>
      <c r="AX9" s="14">
        <v>0.28621304989365898</v>
      </c>
    </row>
    <row r="10" spans="2:50" ht="43.2" x14ac:dyDescent="0.3">
      <c r="B10" s="15" t="s">
        <v>228</v>
      </c>
      <c r="C10" s="14">
        <v>0.30434349939392602</v>
      </c>
      <c r="D10" s="14">
        <v>0.316388770031508</v>
      </c>
      <c r="E10" s="14">
        <v>0.29328760645802299</v>
      </c>
      <c r="F10" s="14"/>
      <c r="G10" s="14">
        <v>0.30957660141335502</v>
      </c>
      <c r="H10" s="14">
        <v>0.31381540446803402</v>
      </c>
      <c r="I10" s="14">
        <v>0.360178686549253</v>
      </c>
      <c r="J10" s="14">
        <v>0.297273856472272</v>
      </c>
      <c r="K10" s="14">
        <v>0.269494092474729</v>
      </c>
      <c r="L10" s="14">
        <v>0.28280527532807598</v>
      </c>
      <c r="M10" s="14"/>
      <c r="N10" s="14">
        <v>0.34450391873087399</v>
      </c>
      <c r="O10" s="14">
        <v>0.31398835623663401</v>
      </c>
      <c r="P10" s="14">
        <v>0.27795359798428598</v>
      </c>
      <c r="Q10" s="14">
        <v>0.29827199016388301</v>
      </c>
      <c r="R10" s="14"/>
      <c r="S10" s="14">
        <v>0.354944432606769</v>
      </c>
      <c r="T10" s="14">
        <v>0.291152540108708</v>
      </c>
      <c r="U10" s="14">
        <v>0.27325073924969001</v>
      </c>
      <c r="V10" s="14"/>
      <c r="W10" s="14">
        <v>0.29149741901546</v>
      </c>
      <c r="X10" s="14">
        <v>0.35765530272945301</v>
      </c>
      <c r="Y10" s="14">
        <v>0.21825127930004601</v>
      </c>
      <c r="Z10" s="14"/>
      <c r="AA10" s="14">
        <v>0.108042731979917</v>
      </c>
      <c r="AB10" s="14">
        <v>0.28770804338774603</v>
      </c>
      <c r="AC10" s="14">
        <v>0.30956790379322002</v>
      </c>
      <c r="AD10" s="14">
        <v>0.30884815445134001</v>
      </c>
      <c r="AE10" s="14">
        <v>0.32542263211258698</v>
      </c>
      <c r="AF10" s="14">
        <v>0.30815232535807902</v>
      </c>
      <c r="AG10" s="14">
        <v>0.34387765365261902</v>
      </c>
      <c r="AH10" s="14">
        <v>0.328637879241787</v>
      </c>
      <c r="AI10" s="14">
        <v>0.28146179573771002</v>
      </c>
      <c r="AJ10" s="14">
        <v>0.25221032119515002</v>
      </c>
      <c r="AK10" s="14">
        <v>0.19036595080997001</v>
      </c>
      <c r="AL10" s="14">
        <v>0.382671847692996</v>
      </c>
      <c r="AM10" s="14"/>
      <c r="AN10" s="14">
        <v>0.28140713704293402</v>
      </c>
      <c r="AO10" s="14">
        <v>0.31381978288227702</v>
      </c>
      <c r="AP10" s="14"/>
      <c r="AQ10" s="14">
        <v>0.33038888021702401</v>
      </c>
      <c r="AR10" s="14">
        <v>0.29826290830771801</v>
      </c>
      <c r="AS10" s="14"/>
      <c r="AT10" s="14">
        <v>0.32999032221305802</v>
      </c>
      <c r="AU10" s="14">
        <v>0.32649518999635302</v>
      </c>
      <c r="AV10" s="14">
        <v>0.29006533692297498</v>
      </c>
      <c r="AW10" s="14"/>
      <c r="AX10" s="14">
        <v>0.31908028594941401</v>
      </c>
    </row>
    <row r="11" spans="2:50" ht="43.2" x14ac:dyDescent="0.3">
      <c r="B11" s="15" t="s">
        <v>229</v>
      </c>
      <c r="C11" s="14">
        <v>0.181934137545506</v>
      </c>
      <c r="D11" s="14">
        <v>0.213943682668809</v>
      </c>
      <c r="E11" s="14">
        <v>0.153022833148865</v>
      </c>
      <c r="F11" s="14"/>
      <c r="G11" s="14">
        <v>0.22345064572290599</v>
      </c>
      <c r="H11" s="14">
        <v>0.23113956195643101</v>
      </c>
      <c r="I11" s="14">
        <v>0.16734968039151399</v>
      </c>
      <c r="J11" s="14">
        <v>0.179010181202615</v>
      </c>
      <c r="K11" s="14">
        <v>0.177957917371805</v>
      </c>
      <c r="L11" s="14">
        <v>0.13321363558576799</v>
      </c>
      <c r="M11" s="14"/>
      <c r="N11" s="14">
        <v>0.15828563389505601</v>
      </c>
      <c r="O11" s="14">
        <v>0.173425057469238</v>
      </c>
      <c r="P11" s="14">
        <v>0.22055818963326401</v>
      </c>
      <c r="Q11" s="14">
        <v>0.171408386003228</v>
      </c>
      <c r="R11" s="14"/>
      <c r="S11" s="14">
        <v>0.205186299967208</v>
      </c>
      <c r="T11" s="14">
        <v>0.17011367223638099</v>
      </c>
      <c r="U11" s="14">
        <v>0.16346276327676601</v>
      </c>
      <c r="V11" s="14"/>
      <c r="W11" s="14">
        <v>0.167861390061566</v>
      </c>
      <c r="X11" s="14">
        <v>0.20843620511408101</v>
      </c>
      <c r="Y11" s="14">
        <v>0.14818627124425801</v>
      </c>
      <c r="Z11" s="14"/>
      <c r="AA11" s="14">
        <v>0.20224661532997601</v>
      </c>
      <c r="AB11" s="14">
        <v>0.19512826490756599</v>
      </c>
      <c r="AC11" s="14">
        <v>0.159818917185443</v>
      </c>
      <c r="AD11" s="14">
        <v>0.12386396489261001</v>
      </c>
      <c r="AE11" s="14">
        <v>0.18174441283044601</v>
      </c>
      <c r="AF11" s="14">
        <v>0.173409533087998</v>
      </c>
      <c r="AG11" s="14">
        <v>0.23750434197734799</v>
      </c>
      <c r="AH11" s="14">
        <v>0.21695385463386199</v>
      </c>
      <c r="AI11" s="14">
        <v>0.24752395584235301</v>
      </c>
      <c r="AJ11" s="14">
        <v>0.25936480438143</v>
      </c>
      <c r="AK11" s="14">
        <v>0.421544245802705</v>
      </c>
      <c r="AL11" s="14">
        <v>0.247663198257534</v>
      </c>
      <c r="AM11" s="14"/>
      <c r="AN11" s="14">
        <v>0.198483846508613</v>
      </c>
      <c r="AO11" s="14">
        <v>0.17509653481739501</v>
      </c>
      <c r="AP11" s="14"/>
      <c r="AQ11" s="14">
        <v>0.185751527543252</v>
      </c>
      <c r="AR11" s="14">
        <v>0.18104292432998301</v>
      </c>
      <c r="AS11" s="14"/>
      <c r="AT11" s="14">
        <v>0.19700736209014599</v>
      </c>
      <c r="AU11" s="14">
        <v>0.17359978403685</v>
      </c>
      <c r="AV11" s="14">
        <v>0.198216651432358</v>
      </c>
      <c r="AW11" s="14"/>
      <c r="AX11" s="14">
        <v>0.15295709906399299</v>
      </c>
    </row>
    <row r="12" spans="2:50" x14ac:dyDescent="0.3">
      <c r="B12" s="15" t="s">
        <v>105</v>
      </c>
      <c r="C12" s="20">
        <v>0.30014512215317302</v>
      </c>
      <c r="D12" s="20">
        <v>0.21289690079142101</v>
      </c>
      <c r="E12" s="20">
        <v>0.380649878156609</v>
      </c>
      <c r="F12" s="20"/>
      <c r="G12" s="20">
        <v>0.29828837337231401</v>
      </c>
      <c r="H12" s="20">
        <v>0.259667011139114</v>
      </c>
      <c r="I12" s="20">
        <v>0.23967543109101599</v>
      </c>
      <c r="J12" s="20">
        <v>0.30388313726251398</v>
      </c>
      <c r="K12" s="20">
        <v>0.32952492193469302</v>
      </c>
      <c r="L12" s="20">
        <v>0.35641522910736001</v>
      </c>
      <c r="M12" s="20"/>
      <c r="N12" s="20">
        <v>0.270743694198263</v>
      </c>
      <c r="O12" s="20">
        <v>0.31928904418735199</v>
      </c>
      <c r="P12" s="20">
        <v>0.27927497685043601</v>
      </c>
      <c r="Q12" s="20">
        <v>0.31788013917960301</v>
      </c>
      <c r="R12" s="20"/>
      <c r="S12" s="20">
        <v>0.288535421030298</v>
      </c>
      <c r="T12" s="20">
        <v>0.23429850418704801</v>
      </c>
      <c r="U12" s="20">
        <v>0.34583111566550301</v>
      </c>
      <c r="V12" s="20"/>
      <c r="W12" s="20">
        <v>0.2189273926741</v>
      </c>
      <c r="X12" s="20">
        <v>0.29136574477559202</v>
      </c>
      <c r="Y12" s="20">
        <v>0.46648229128837698</v>
      </c>
      <c r="Z12" s="20"/>
      <c r="AA12" s="20">
        <v>0.47172485729494201</v>
      </c>
      <c r="AB12" s="20">
        <v>0.38450928159405601</v>
      </c>
      <c r="AC12" s="20">
        <v>0.37383947263487299</v>
      </c>
      <c r="AD12" s="20">
        <v>0.36263077254764498</v>
      </c>
      <c r="AE12" s="20">
        <v>0.25497650592521098</v>
      </c>
      <c r="AF12" s="20">
        <v>0.27313065115834401</v>
      </c>
      <c r="AG12" s="20">
        <v>0.18882979825311499</v>
      </c>
      <c r="AH12" s="20">
        <v>0.15594765892465501</v>
      </c>
      <c r="AI12" s="20">
        <v>0.268225421569037</v>
      </c>
      <c r="AJ12" s="20">
        <v>0.20613433504848899</v>
      </c>
      <c r="AK12" s="20">
        <v>0.38808980338732502</v>
      </c>
      <c r="AL12" s="20">
        <v>0.121191079357974</v>
      </c>
      <c r="AM12" s="20"/>
      <c r="AN12" s="20">
        <v>0.30696045469261002</v>
      </c>
      <c r="AO12" s="20">
        <v>0.29732933025806901</v>
      </c>
      <c r="AP12" s="20"/>
      <c r="AQ12" s="20">
        <v>0.31003739713156903</v>
      </c>
      <c r="AR12" s="20">
        <v>0.29783565778156301</v>
      </c>
      <c r="AS12" s="20"/>
      <c r="AT12" s="20">
        <v>0.343684804312549</v>
      </c>
      <c r="AU12" s="20">
        <v>0.32772962443168202</v>
      </c>
      <c r="AV12" s="20">
        <v>0.18713474396148</v>
      </c>
      <c r="AW12" s="20"/>
      <c r="AX12" s="20">
        <v>0.24174956509293399</v>
      </c>
    </row>
    <row r="13" spans="2:50" x14ac:dyDescent="0.3">
      <c r="B13" s="16"/>
    </row>
    <row r="14" spans="2:50" x14ac:dyDescent="0.3">
      <c r="B14" t="s">
        <v>81</v>
      </c>
    </row>
    <row r="15" spans="2:50" x14ac:dyDescent="0.3">
      <c r="B15" t="s">
        <v>352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X17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234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231</v>
      </c>
      <c r="C9" s="14">
        <v>0.20435996816458299</v>
      </c>
      <c r="D9" s="14">
        <v>0.254533712318043</v>
      </c>
      <c r="E9" s="14">
        <v>0.15712929147034499</v>
      </c>
      <c r="F9" s="14"/>
      <c r="G9" s="14">
        <v>0.16859780858589199</v>
      </c>
      <c r="H9" s="14">
        <v>0.21697219922134001</v>
      </c>
      <c r="I9" s="14">
        <v>0.21299523537165899</v>
      </c>
      <c r="J9" s="14">
        <v>0.192702364960329</v>
      </c>
      <c r="K9" s="14">
        <v>0.22545325219048301</v>
      </c>
      <c r="L9" s="14">
        <v>0.19966776391898999</v>
      </c>
      <c r="M9" s="14"/>
      <c r="N9" s="14">
        <v>0.18369208905044701</v>
      </c>
      <c r="O9" s="14">
        <v>0.20661115646703199</v>
      </c>
      <c r="P9" s="14">
        <v>0.20239746687035901</v>
      </c>
      <c r="Q9" s="14">
        <v>0.21416972938884499</v>
      </c>
      <c r="R9" s="14"/>
      <c r="S9" s="14">
        <v>0.1081727718519</v>
      </c>
      <c r="T9" s="14">
        <v>0.34887757088451798</v>
      </c>
      <c r="U9" s="14">
        <v>0.171894018046997</v>
      </c>
      <c r="V9" s="14"/>
      <c r="W9" s="14">
        <v>0.37503997894758501</v>
      </c>
      <c r="X9" s="14">
        <v>8.6293473137201704E-2</v>
      </c>
      <c r="Y9" s="14">
        <v>0.14397128151380201</v>
      </c>
      <c r="Z9" s="14"/>
      <c r="AA9" s="14">
        <v>0.15846380214827399</v>
      </c>
      <c r="AB9" s="14">
        <v>0.180252624817649</v>
      </c>
      <c r="AC9" s="14">
        <v>0.118105332779636</v>
      </c>
      <c r="AD9" s="14">
        <v>0.19893850746282901</v>
      </c>
      <c r="AE9" s="14">
        <v>0.201442351511048</v>
      </c>
      <c r="AF9" s="14">
        <v>0.244206818202621</v>
      </c>
      <c r="AG9" s="14">
        <v>0.219481578895594</v>
      </c>
      <c r="AH9" s="14">
        <v>0.306237325288089</v>
      </c>
      <c r="AI9" s="14">
        <v>0.19447656996883</v>
      </c>
      <c r="AJ9" s="14">
        <v>0.14178440381885701</v>
      </c>
      <c r="AK9" s="14">
        <v>0.189917058776639</v>
      </c>
      <c r="AL9" s="14">
        <v>0.51705767979665695</v>
      </c>
      <c r="AM9" s="14"/>
      <c r="AN9" s="14">
        <v>0.184724810201327</v>
      </c>
      <c r="AO9" s="14">
        <v>0.212472341013902</v>
      </c>
      <c r="AP9" s="14"/>
      <c r="AQ9" s="14">
        <v>0.21169491347766001</v>
      </c>
      <c r="AR9" s="14">
        <v>0.202647541558443</v>
      </c>
      <c r="AS9" s="14"/>
      <c r="AT9" s="14">
        <v>7.7313291246086796E-2</v>
      </c>
      <c r="AU9" s="14">
        <v>0.161208735223276</v>
      </c>
      <c r="AV9" s="14">
        <v>0.340316172825672</v>
      </c>
      <c r="AW9" s="14"/>
      <c r="AX9" s="14">
        <v>0.30794490076659697</v>
      </c>
    </row>
    <row r="10" spans="2:50" ht="43.2" x14ac:dyDescent="0.3">
      <c r="B10" s="15" t="s">
        <v>232</v>
      </c>
      <c r="C10" s="14">
        <v>0.47264184394122799</v>
      </c>
      <c r="D10" s="14">
        <v>0.497959788124339</v>
      </c>
      <c r="E10" s="14">
        <v>0.45135329976253302</v>
      </c>
      <c r="F10" s="14"/>
      <c r="G10" s="14">
        <v>0.34403970834524999</v>
      </c>
      <c r="H10" s="14">
        <v>0.45273748403506098</v>
      </c>
      <c r="I10" s="14">
        <v>0.47845789813001599</v>
      </c>
      <c r="J10" s="14">
        <v>0.51134922171396202</v>
      </c>
      <c r="K10" s="14">
        <v>0.470094725300574</v>
      </c>
      <c r="L10" s="14">
        <v>0.53089761740404895</v>
      </c>
      <c r="M10" s="14"/>
      <c r="N10" s="14">
        <v>0.51958985188219498</v>
      </c>
      <c r="O10" s="14">
        <v>0.47465584144801798</v>
      </c>
      <c r="P10" s="14">
        <v>0.49770023404932301</v>
      </c>
      <c r="Q10" s="14">
        <v>0.43266676901203699</v>
      </c>
      <c r="R10" s="14"/>
      <c r="S10" s="14">
        <v>0.577056623172442</v>
      </c>
      <c r="T10" s="14">
        <v>0.38785417715784898</v>
      </c>
      <c r="U10" s="14">
        <v>0.48417881365438697</v>
      </c>
      <c r="V10" s="14"/>
      <c r="W10" s="14">
        <v>0.37207852052616303</v>
      </c>
      <c r="X10" s="14">
        <v>0.62908799071737498</v>
      </c>
      <c r="Y10" s="14">
        <v>0.31605701411019899</v>
      </c>
      <c r="Z10" s="14"/>
      <c r="AA10" s="14">
        <v>0.223576991482347</v>
      </c>
      <c r="AB10" s="14">
        <v>0.38084893840374301</v>
      </c>
      <c r="AC10" s="14">
        <v>0.46034199830971501</v>
      </c>
      <c r="AD10" s="14">
        <v>0.45169185207374901</v>
      </c>
      <c r="AE10" s="14">
        <v>0.50889507616912499</v>
      </c>
      <c r="AF10" s="14">
        <v>0.50607989099224304</v>
      </c>
      <c r="AG10" s="14">
        <v>0.52868348719644498</v>
      </c>
      <c r="AH10" s="14">
        <v>0.51690064474419894</v>
      </c>
      <c r="AI10" s="14">
        <v>0.57346941533166196</v>
      </c>
      <c r="AJ10" s="14">
        <v>0.67187346936523695</v>
      </c>
      <c r="AK10" s="14">
        <v>0.13005325327155701</v>
      </c>
      <c r="AL10" s="14">
        <v>0.245426442851023</v>
      </c>
      <c r="AM10" s="14"/>
      <c r="AN10" s="14">
        <v>0.47141787863929002</v>
      </c>
      <c r="AO10" s="14">
        <v>0.47314753189660602</v>
      </c>
      <c r="AP10" s="14"/>
      <c r="AQ10" s="14">
        <v>0.48765535852229402</v>
      </c>
      <c r="AR10" s="14">
        <v>0.46913676779915398</v>
      </c>
      <c r="AS10" s="14"/>
      <c r="AT10" s="14">
        <v>0.63759628268269897</v>
      </c>
      <c r="AU10" s="14">
        <v>0.49497358319701901</v>
      </c>
      <c r="AV10" s="14">
        <v>0.40434642388356801</v>
      </c>
      <c r="AW10" s="14"/>
      <c r="AX10" s="14">
        <v>0.39784386648375702</v>
      </c>
    </row>
    <row r="11" spans="2:50" ht="28.8" x14ac:dyDescent="0.3">
      <c r="B11" s="15" t="s">
        <v>233</v>
      </c>
      <c r="C11" s="14">
        <v>9.3231358136469294E-2</v>
      </c>
      <c r="D11" s="14">
        <v>0.103708876556318</v>
      </c>
      <c r="E11" s="14">
        <v>8.2381225307127104E-2</v>
      </c>
      <c r="F11" s="14"/>
      <c r="G11" s="14">
        <v>0.20208739358082001</v>
      </c>
      <c r="H11" s="14">
        <v>0.129279553996131</v>
      </c>
      <c r="I11" s="14">
        <v>0.10465328414856501</v>
      </c>
      <c r="J11" s="14">
        <v>5.9410098407236399E-2</v>
      </c>
      <c r="K11" s="14">
        <v>5.6567511408495502E-2</v>
      </c>
      <c r="L11" s="14">
        <v>4.6195213716398502E-2</v>
      </c>
      <c r="M11" s="14"/>
      <c r="N11" s="14">
        <v>8.4110235736646596E-2</v>
      </c>
      <c r="O11" s="14">
        <v>6.7279421863266298E-2</v>
      </c>
      <c r="P11" s="14">
        <v>0.100765014868732</v>
      </c>
      <c r="Q11" s="14">
        <v>0.106143564953459</v>
      </c>
      <c r="R11" s="14"/>
      <c r="S11" s="14">
        <v>0.11468345151364</v>
      </c>
      <c r="T11" s="14">
        <v>8.4758028868639604E-2</v>
      </c>
      <c r="U11" s="14">
        <v>7.9221552664575604E-2</v>
      </c>
      <c r="V11" s="14"/>
      <c r="W11" s="14">
        <v>8.69214570693497E-2</v>
      </c>
      <c r="X11" s="14">
        <v>0.107210439346915</v>
      </c>
      <c r="Y11" s="14">
        <v>7.7062074962952198E-2</v>
      </c>
      <c r="Z11" s="14"/>
      <c r="AA11" s="14">
        <v>0.12832133395183001</v>
      </c>
      <c r="AB11" s="14">
        <v>0.121100327797941</v>
      </c>
      <c r="AC11" s="14">
        <v>7.24748766198796E-2</v>
      </c>
      <c r="AD11" s="14">
        <v>7.91667378243196E-2</v>
      </c>
      <c r="AE11" s="14">
        <v>9.2362388348922395E-2</v>
      </c>
      <c r="AF11" s="14">
        <v>8.8897109852051903E-2</v>
      </c>
      <c r="AG11" s="14">
        <v>0.130419731792769</v>
      </c>
      <c r="AH11" s="14">
        <v>6.7912038449571804E-2</v>
      </c>
      <c r="AI11" s="14">
        <v>8.1510841803012296E-2</v>
      </c>
      <c r="AJ11" s="14">
        <v>9.4676750318049396E-2</v>
      </c>
      <c r="AK11" s="14">
        <v>8.5808526769782095E-2</v>
      </c>
      <c r="AL11" s="14">
        <v>0</v>
      </c>
      <c r="AM11" s="14"/>
      <c r="AN11" s="14">
        <v>0.10821454684384001</v>
      </c>
      <c r="AO11" s="14">
        <v>8.7040971815494902E-2</v>
      </c>
      <c r="AP11" s="14"/>
      <c r="AQ11" s="14">
        <v>8.7217143073763007E-2</v>
      </c>
      <c r="AR11" s="14">
        <v>9.4635445208538393E-2</v>
      </c>
      <c r="AS11" s="14"/>
      <c r="AT11" s="14">
        <v>0.10479991346596999</v>
      </c>
      <c r="AU11" s="14">
        <v>6.9618184972827304E-2</v>
      </c>
      <c r="AV11" s="14">
        <v>0.110768237824265</v>
      </c>
      <c r="AW11" s="14"/>
      <c r="AX11" s="14">
        <v>8.1213882642275304E-2</v>
      </c>
    </row>
    <row r="12" spans="2:50" x14ac:dyDescent="0.3">
      <c r="B12" s="15" t="s">
        <v>105</v>
      </c>
      <c r="C12" s="20">
        <v>0.22976682975772</v>
      </c>
      <c r="D12" s="20">
        <v>0.143797623001299</v>
      </c>
      <c r="E12" s="20">
        <v>0.309136183459995</v>
      </c>
      <c r="F12" s="20"/>
      <c r="G12" s="20">
        <v>0.28527508948803698</v>
      </c>
      <c r="H12" s="20">
        <v>0.20101076274746801</v>
      </c>
      <c r="I12" s="20">
        <v>0.20389358234975999</v>
      </c>
      <c r="J12" s="20">
        <v>0.23653831491847199</v>
      </c>
      <c r="K12" s="20">
        <v>0.24788451110044801</v>
      </c>
      <c r="L12" s="20">
        <v>0.22323940496056299</v>
      </c>
      <c r="M12" s="20"/>
      <c r="N12" s="20">
        <v>0.21260782333071099</v>
      </c>
      <c r="O12" s="20">
        <v>0.25145358022168302</v>
      </c>
      <c r="P12" s="20">
        <v>0.199137284211586</v>
      </c>
      <c r="Q12" s="20">
        <v>0.24701993664565899</v>
      </c>
      <c r="R12" s="20"/>
      <c r="S12" s="20">
        <v>0.200087153462018</v>
      </c>
      <c r="T12" s="20">
        <v>0.178510223088993</v>
      </c>
      <c r="U12" s="20">
        <v>0.26470561563404099</v>
      </c>
      <c r="V12" s="20"/>
      <c r="W12" s="20">
        <v>0.16596004345690199</v>
      </c>
      <c r="X12" s="20">
        <v>0.177408096798508</v>
      </c>
      <c r="Y12" s="20">
        <v>0.46290962941304598</v>
      </c>
      <c r="Z12" s="20"/>
      <c r="AA12" s="20">
        <v>0.48963787241754902</v>
      </c>
      <c r="AB12" s="20">
        <v>0.31779810898066702</v>
      </c>
      <c r="AC12" s="20">
        <v>0.34907779229076902</v>
      </c>
      <c r="AD12" s="20">
        <v>0.27020290263910202</v>
      </c>
      <c r="AE12" s="20">
        <v>0.19730018397090399</v>
      </c>
      <c r="AF12" s="20">
        <v>0.160816180953084</v>
      </c>
      <c r="AG12" s="20">
        <v>0.12141520211519199</v>
      </c>
      <c r="AH12" s="20">
        <v>0.10894999151814</v>
      </c>
      <c r="AI12" s="20">
        <v>0.15054317289649499</v>
      </c>
      <c r="AJ12" s="20">
        <v>9.1665376497857207E-2</v>
      </c>
      <c r="AK12" s="20">
        <v>0.59422116118202195</v>
      </c>
      <c r="AL12" s="20">
        <v>0.23751587735231999</v>
      </c>
      <c r="AM12" s="20"/>
      <c r="AN12" s="20">
        <v>0.23564276431554301</v>
      </c>
      <c r="AO12" s="20">
        <v>0.22733915527399701</v>
      </c>
      <c r="AP12" s="20"/>
      <c r="AQ12" s="20">
        <v>0.213432584926283</v>
      </c>
      <c r="AR12" s="20">
        <v>0.23358024543386499</v>
      </c>
      <c r="AS12" s="20"/>
      <c r="AT12" s="20">
        <v>0.18029051260524501</v>
      </c>
      <c r="AU12" s="20">
        <v>0.27419949660687798</v>
      </c>
      <c r="AV12" s="20">
        <v>0.14456916546649501</v>
      </c>
      <c r="AW12" s="20"/>
      <c r="AX12" s="20">
        <v>0.212997350107371</v>
      </c>
    </row>
    <row r="13" spans="2:50" x14ac:dyDescent="0.3">
      <c r="B13" s="16"/>
    </row>
    <row r="14" spans="2:50" x14ac:dyDescent="0.3">
      <c r="B14" t="s">
        <v>81</v>
      </c>
    </row>
    <row r="15" spans="2:50" x14ac:dyDescent="0.3">
      <c r="B15" t="s">
        <v>352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X19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240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235</v>
      </c>
      <c r="C9" s="14">
        <v>0.100989019550598</v>
      </c>
      <c r="D9" s="14">
        <v>0.121537106160353</v>
      </c>
      <c r="E9" s="14">
        <v>8.2304276050803593E-2</v>
      </c>
      <c r="F9" s="14"/>
      <c r="G9" s="14">
        <v>0.157333219421531</v>
      </c>
      <c r="H9" s="14">
        <v>0.15199813226020001</v>
      </c>
      <c r="I9" s="14">
        <v>0.12426376858562301</v>
      </c>
      <c r="J9" s="14">
        <v>8.2490551032521398E-2</v>
      </c>
      <c r="K9" s="14">
        <v>5.8988914729630602E-2</v>
      </c>
      <c r="L9" s="14">
        <v>5.45797338063592E-2</v>
      </c>
      <c r="M9" s="14"/>
      <c r="N9" s="14">
        <v>0.115658521127461</v>
      </c>
      <c r="O9" s="14">
        <v>9.8798725630621004E-2</v>
      </c>
      <c r="P9" s="14">
        <v>0.10364600766524799</v>
      </c>
      <c r="Q9" s="14">
        <v>9.3485691527434994E-2</v>
      </c>
      <c r="R9" s="14"/>
      <c r="S9" s="14">
        <v>0.129030680594862</v>
      </c>
      <c r="T9" s="14">
        <v>0.103470908079194</v>
      </c>
      <c r="U9" s="14">
        <v>6.4657498650205605E-2</v>
      </c>
      <c r="V9" s="14"/>
      <c r="W9" s="14">
        <v>0.109153461679537</v>
      </c>
      <c r="X9" s="14">
        <v>0.119464658590498</v>
      </c>
      <c r="Y9" s="14">
        <v>4.9916151809101403E-2</v>
      </c>
      <c r="Z9" s="14"/>
      <c r="AA9" s="14">
        <v>1.6064574753705801E-2</v>
      </c>
      <c r="AB9" s="14">
        <v>0.112648051057579</v>
      </c>
      <c r="AC9" s="14">
        <v>5.8830391302902699E-2</v>
      </c>
      <c r="AD9" s="14">
        <v>0.107734220987388</v>
      </c>
      <c r="AE9" s="14">
        <v>8.3964884788239699E-2</v>
      </c>
      <c r="AF9" s="14">
        <v>0.10333073055288</v>
      </c>
      <c r="AG9" s="14">
        <v>0.14048031301803601</v>
      </c>
      <c r="AH9" s="14">
        <v>0.11407741722503199</v>
      </c>
      <c r="AI9" s="14">
        <v>0.119498582770177</v>
      </c>
      <c r="AJ9" s="14">
        <v>7.8650294420847394E-2</v>
      </c>
      <c r="AK9" s="14">
        <v>9.7360337103520697E-2</v>
      </c>
      <c r="AL9" s="14">
        <v>0.123594474648633</v>
      </c>
      <c r="AM9" s="14"/>
      <c r="AN9" s="14">
        <v>9.1142488555324502E-2</v>
      </c>
      <c r="AO9" s="14">
        <v>0.105057167657963</v>
      </c>
      <c r="AP9" s="14"/>
      <c r="AQ9" s="14">
        <v>8.6532550405624506E-2</v>
      </c>
      <c r="AR9" s="14">
        <v>0.104364047084962</v>
      </c>
      <c r="AS9" s="14"/>
      <c r="AT9" s="14">
        <v>0.12659519805908601</v>
      </c>
      <c r="AU9" s="14">
        <v>6.5252903301230306E-2</v>
      </c>
      <c r="AV9" s="14">
        <v>0.128130581672979</v>
      </c>
      <c r="AW9" s="14"/>
      <c r="AX9" s="14">
        <v>0.123331122098374</v>
      </c>
    </row>
    <row r="10" spans="2:50" ht="43.2" x14ac:dyDescent="0.3">
      <c r="B10" s="15" t="s">
        <v>236</v>
      </c>
      <c r="C10" s="14">
        <v>0.273833467030202</v>
      </c>
      <c r="D10" s="14">
        <v>0.349234744426488</v>
      </c>
      <c r="E10" s="14">
        <v>0.20450114633098401</v>
      </c>
      <c r="F10" s="14"/>
      <c r="G10" s="14">
        <v>0.264871339049568</v>
      </c>
      <c r="H10" s="14">
        <v>0.299162470690088</v>
      </c>
      <c r="I10" s="14">
        <v>0.272764357472357</v>
      </c>
      <c r="J10" s="14">
        <v>0.26879876820128001</v>
      </c>
      <c r="K10" s="14">
        <v>0.26555112509677098</v>
      </c>
      <c r="L10" s="14">
        <v>0.268589475159972</v>
      </c>
      <c r="M10" s="14"/>
      <c r="N10" s="14">
        <v>0.25113837038247799</v>
      </c>
      <c r="O10" s="14">
        <v>0.28927866095082699</v>
      </c>
      <c r="P10" s="14">
        <v>0.30289765713290001</v>
      </c>
      <c r="Q10" s="14">
        <v>0.25664517808760101</v>
      </c>
      <c r="R10" s="14"/>
      <c r="S10" s="14">
        <v>0.20895431823064001</v>
      </c>
      <c r="T10" s="14">
        <v>0.38543963759789601</v>
      </c>
      <c r="U10" s="14">
        <v>0.24405608915121699</v>
      </c>
      <c r="V10" s="14"/>
      <c r="W10" s="14">
        <v>0.39655984923558502</v>
      </c>
      <c r="X10" s="14">
        <v>0.207446032033728</v>
      </c>
      <c r="Y10" s="14">
        <v>0.178840955694645</v>
      </c>
      <c r="Z10" s="14"/>
      <c r="AA10" s="14">
        <v>0.24598197823312101</v>
      </c>
      <c r="AB10" s="14">
        <v>0.216056442324638</v>
      </c>
      <c r="AC10" s="14">
        <v>0.22096207111159</v>
      </c>
      <c r="AD10" s="14">
        <v>0.26202271708021102</v>
      </c>
      <c r="AE10" s="14">
        <v>0.24250645793974199</v>
      </c>
      <c r="AF10" s="14">
        <v>0.30600679451875901</v>
      </c>
      <c r="AG10" s="14">
        <v>0.33434827267247702</v>
      </c>
      <c r="AH10" s="14">
        <v>0.36642166159936301</v>
      </c>
      <c r="AI10" s="14">
        <v>0.29227846046224798</v>
      </c>
      <c r="AJ10" s="14">
        <v>0.39367049141938898</v>
      </c>
      <c r="AK10" s="14">
        <v>8.1877487581097599E-2</v>
      </c>
      <c r="AL10" s="14">
        <v>0.363036166239598</v>
      </c>
      <c r="AM10" s="14"/>
      <c r="AN10" s="14">
        <v>0.28153172461461701</v>
      </c>
      <c r="AO10" s="14">
        <v>0.270652889826201</v>
      </c>
      <c r="AP10" s="14"/>
      <c r="AQ10" s="14">
        <v>0.29992527304376598</v>
      </c>
      <c r="AR10" s="14">
        <v>0.26774203745400499</v>
      </c>
      <c r="AS10" s="14"/>
      <c r="AT10" s="14">
        <v>0.205719474070095</v>
      </c>
      <c r="AU10" s="14">
        <v>0.208055314403741</v>
      </c>
      <c r="AV10" s="14">
        <v>0.41212950678875498</v>
      </c>
      <c r="AW10" s="14"/>
      <c r="AX10" s="14">
        <v>0.38613524507422597</v>
      </c>
    </row>
    <row r="11" spans="2:50" ht="28.8" x14ac:dyDescent="0.3">
      <c r="B11" s="15" t="s">
        <v>237</v>
      </c>
      <c r="C11" s="14">
        <v>0.36619822518660899</v>
      </c>
      <c r="D11" s="14">
        <v>0.34425744232626498</v>
      </c>
      <c r="E11" s="14">
        <v>0.38659355088453601</v>
      </c>
      <c r="F11" s="14"/>
      <c r="G11" s="14">
        <v>0.208501592399088</v>
      </c>
      <c r="H11" s="14">
        <v>0.34177456913024201</v>
      </c>
      <c r="I11" s="14">
        <v>0.36086679737753902</v>
      </c>
      <c r="J11" s="14">
        <v>0.37057091403045</v>
      </c>
      <c r="K11" s="14">
        <v>0.40700183925386302</v>
      </c>
      <c r="L11" s="14">
        <v>0.44551586219906197</v>
      </c>
      <c r="M11" s="14"/>
      <c r="N11" s="14">
        <v>0.39658002357458699</v>
      </c>
      <c r="O11" s="14">
        <v>0.36248936057262698</v>
      </c>
      <c r="P11" s="14">
        <v>0.36796275565258302</v>
      </c>
      <c r="Q11" s="14">
        <v>0.35274636722430802</v>
      </c>
      <c r="R11" s="14"/>
      <c r="S11" s="14">
        <v>0.40904224951835799</v>
      </c>
      <c r="T11" s="14">
        <v>0.31592133890519197</v>
      </c>
      <c r="U11" s="14">
        <v>0.413408955919564</v>
      </c>
      <c r="V11" s="14"/>
      <c r="W11" s="14">
        <v>0.30631917256964097</v>
      </c>
      <c r="X11" s="14">
        <v>0.440108836882805</v>
      </c>
      <c r="Y11" s="14">
        <v>0.32552196702288699</v>
      </c>
      <c r="Z11" s="14"/>
      <c r="AA11" s="14">
        <v>0.16599671898795099</v>
      </c>
      <c r="AB11" s="14">
        <v>0.30176837043816201</v>
      </c>
      <c r="AC11" s="14">
        <v>0.39488936803796498</v>
      </c>
      <c r="AD11" s="14">
        <v>0.35295000782330099</v>
      </c>
      <c r="AE11" s="14">
        <v>0.43009190463734498</v>
      </c>
      <c r="AF11" s="14">
        <v>0.37163842572559203</v>
      </c>
      <c r="AG11" s="14">
        <v>0.37577556774563198</v>
      </c>
      <c r="AH11" s="14">
        <v>0.39834357952184501</v>
      </c>
      <c r="AI11" s="14">
        <v>0.410795323573517</v>
      </c>
      <c r="AJ11" s="14">
        <v>0.25125817901932301</v>
      </c>
      <c r="AK11" s="14">
        <v>0.189917058776639</v>
      </c>
      <c r="AL11" s="14">
        <v>0.39217827975379399</v>
      </c>
      <c r="AM11" s="14"/>
      <c r="AN11" s="14">
        <v>0.36581589399981601</v>
      </c>
      <c r="AO11" s="14">
        <v>0.36635618740647002</v>
      </c>
      <c r="AP11" s="14"/>
      <c r="AQ11" s="14">
        <v>0.38989403463958999</v>
      </c>
      <c r="AR11" s="14">
        <v>0.36066616832328702</v>
      </c>
      <c r="AS11" s="14"/>
      <c r="AT11" s="14">
        <v>0.41935259965453697</v>
      </c>
      <c r="AU11" s="14">
        <v>0.42727747881040901</v>
      </c>
      <c r="AV11" s="14">
        <v>0.30350994815629201</v>
      </c>
      <c r="AW11" s="14"/>
      <c r="AX11" s="14">
        <v>0.24922089561728</v>
      </c>
    </row>
    <row r="12" spans="2:50" ht="43.2" x14ac:dyDescent="0.3">
      <c r="B12" s="15" t="s">
        <v>238</v>
      </c>
      <c r="C12" s="14">
        <v>3.5124075230663E-2</v>
      </c>
      <c r="D12" s="14">
        <v>2.9196124971507802E-2</v>
      </c>
      <c r="E12" s="14">
        <v>4.0330683944675698E-2</v>
      </c>
      <c r="F12" s="14"/>
      <c r="G12" s="14">
        <v>6.9463755196330204E-2</v>
      </c>
      <c r="H12" s="14">
        <v>2.74687037325059E-2</v>
      </c>
      <c r="I12" s="14">
        <v>5.2992326879926901E-2</v>
      </c>
      <c r="J12" s="14">
        <v>2.5291900832685701E-2</v>
      </c>
      <c r="K12" s="14">
        <v>3.4878432598398401E-2</v>
      </c>
      <c r="L12" s="14">
        <v>1.5891299533015001E-2</v>
      </c>
      <c r="M12" s="14"/>
      <c r="N12" s="14">
        <v>3.0046745647570199E-2</v>
      </c>
      <c r="O12" s="14">
        <v>2.4170586880879599E-2</v>
      </c>
      <c r="P12" s="14">
        <v>3.02938428700423E-2</v>
      </c>
      <c r="Q12" s="14">
        <v>4.6560983067124202E-2</v>
      </c>
      <c r="R12" s="14"/>
      <c r="S12" s="14">
        <v>3.4298890150072703E-2</v>
      </c>
      <c r="T12" s="14">
        <v>3.1884983756673597E-2</v>
      </c>
      <c r="U12" s="14">
        <v>4.13651379808785E-2</v>
      </c>
      <c r="V12" s="14"/>
      <c r="W12" s="14">
        <v>3.3972030732550097E-2</v>
      </c>
      <c r="X12" s="14">
        <v>3.2066533566120901E-2</v>
      </c>
      <c r="Y12" s="14">
        <v>4.4995362019727203E-2</v>
      </c>
      <c r="Z12" s="14"/>
      <c r="AA12" s="14">
        <v>0</v>
      </c>
      <c r="AB12" s="14">
        <v>4.1751604079985002E-2</v>
      </c>
      <c r="AC12" s="14">
        <v>1.54130760756924E-2</v>
      </c>
      <c r="AD12" s="14">
        <v>4.27644141465299E-2</v>
      </c>
      <c r="AE12" s="14">
        <v>4.8150366645118702E-2</v>
      </c>
      <c r="AF12" s="14">
        <v>3.0834219626842001E-2</v>
      </c>
      <c r="AG12" s="14">
        <v>3.6381162125718298E-2</v>
      </c>
      <c r="AH12" s="14">
        <v>2.8286817942662999E-2</v>
      </c>
      <c r="AI12" s="14">
        <v>2.8896137331878999E-2</v>
      </c>
      <c r="AJ12" s="14">
        <v>3.2178243329168299E-2</v>
      </c>
      <c r="AK12" s="14">
        <v>8.5808526769782095E-2</v>
      </c>
      <c r="AL12" s="14">
        <v>0</v>
      </c>
      <c r="AM12" s="14"/>
      <c r="AN12" s="14">
        <v>3.5089298237740103E-2</v>
      </c>
      <c r="AO12" s="14">
        <v>3.5138443535399702E-2</v>
      </c>
      <c r="AP12" s="14"/>
      <c r="AQ12" s="14">
        <v>2.1523398361346601E-2</v>
      </c>
      <c r="AR12" s="14">
        <v>3.8299308301727203E-2</v>
      </c>
      <c r="AS12" s="14"/>
      <c r="AT12" s="14">
        <v>3.5387319973921499E-2</v>
      </c>
      <c r="AU12" s="14">
        <v>3.8088530301382498E-2</v>
      </c>
      <c r="AV12" s="14">
        <v>3.4612041880380202E-2</v>
      </c>
      <c r="AW12" s="14"/>
      <c r="AX12" s="14">
        <v>3.56478683647087E-2</v>
      </c>
    </row>
    <row r="13" spans="2:50" ht="43.2" x14ac:dyDescent="0.3">
      <c r="B13" s="15" t="s">
        <v>239</v>
      </c>
      <c r="C13" s="14">
        <v>1.0264850923573E-2</v>
      </c>
      <c r="D13" s="14">
        <v>1.1008526686590799E-2</v>
      </c>
      <c r="E13" s="14">
        <v>9.6411244353960292E-3</v>
      </c>
      <c r="F13" s="14"/>
      <c r="G13" s="14">
        <v>2.20275499367194E-2</v>
      </c>
      <c r="H13" s="14">
        <v>1.0724046014350799E-2</v>
      </c>
      <c r="I13" s="14">
        <v>1.0555873877425299E-2</v>
      </c>
      <c r="J13" s="14">
        <v>6.4627150702096002E-3</v>
      </c>
      <c r="K13" s="14">
        <v>6.0534329937872097E-3</v>
      </c>
      <c r="L13" s="14">
        <v>9.1294277187851502E-3</v>
      </c>
      <c r="M13" s="14"/>
      <c r="N13" s="14">
        <v>6.9295059172529896E-3</v>
      </c>
      <c r="O13" s="14">
        <v>1.66045075310635E-2</v>
      </c>
      <c r="P13" s="14">
        <v>9.1908778853188305E-3</v>
      </c>
      <c r="Q13" s="14">
        <v>9.19709898615775E-3</v>
      </c>
      <c r="R13" s="14"/>
      <c r="S13" s="14">
        <v>9.2039996620705E-3</v>
      </c>
      <c r="T13" s="14">
        <v>8.3715712211953307E-3</v>
      </c>
      <c r="U13" s="14">
        <v>8.35151012440777E-3</v>
      </c>
      <c r="V13" s="14"/>
      <c r="W13" s="14">
        <v>6.86653770572277E-3</v>
      </c>
      <c r="X13" s="14">
        <v>1.13233765802446E-2</v>
      </c>
      <c r="Y13" s="14">
        <v>1.8260789421075899E-2</v>
      </c>
      <c r="Z13" s="14"/>
      <c r="AA13" s="14">
        <v>3.8301498197820798E-2</v>
      </c>
      <c r="AB13" s="14">
        <v>1.55823777774424E-2</v>
      </c>
      <c r="AC13" s="14">
        <v>1.90853798593234E-2</v>
      </c>
      <c r="AD13" s="14">
        <v>7.1222466872707E-3</v>
      </c>
      <c r="AE13" s="14">
        <v>4.4810528806733096E-3</v>
      </c>
      <c r="AF13" s="14">
        <v>1.6824274043586399E-2</v>
      </c>
      <c r="AG13" s="14">
        <v>3.9180378367307403E-3</v>
      </c>
      <c r="AH13" s="14">
        <v>0</v>
      </c>
      <c r="AI13" s="14">
        <v>0</v>
      </c>
      <c r="AJ13" s="14">
        <v>4.6581600788051701E-2</v>
      </c>
      <c r="AK13" s="14">
        <v>0</v>
      </c>
      <c r="AL13" s="14">
        <v>0</v>
      </c>
      <c r="AM13" s="14"/>
      <c r="AN13" s="14">
        <v>9.5649036109717502E-3</v>
      </c>
      <c r="AO13" s="14">
        <v>1.05540379820793E-2</v>
      </c>
      <c r="AP13" s="14"/>
      <c r="AQ13" s="14">
        <v>8.5238539379641799E-3</v>
      </c>
      <c r="AR13" s="14">
        <v>1.06713065182794E-2</v>
      </c>
      <c r="AS13" s="14"/>
      <c r="AT13" s="14">
        <v>4.6758865062658502E-3</v>
      </c>
      <c r="AU13" s="14">
        <v>1.2255496306697601E-2</v>
      </c>
      <c r="AV13" s="14">
        <v>7.7680315898348198E-3</v>
      </c>
      <c r="AW13" s="14"/>
      <c r="AX13" s="14">
        <v>1.44436634153715E-2</v>
      </c>
    </row>
    <row r="14" spans="2:50" x14ac:dyDescent="0.3">
      <c r="B14" s="15" t="s">
        <v>105</v>
      </c>
      <c r="C14" s="20">
        <v>0.21359036207835499</v>
      </c>
      <c r="D14" s="20">
        <v>0.144766055428796</v>
      </c>
      <c r="E14" s="20">
        <v>0.27662921835360499</v>
      </c>
      <c r="F14" s="20"/>
      <c r="G14" s="20">
        <v>0.27780254399676302</v>
      </c>
      <c r="H14" s="20">
        <v>0.16887207817261299</v>
      </c>
      <c r="I14" s="20">
        <v>0.17855687580712901</v>
      </c>
      <c r="J14" s="20">
        <v>0.24638515083285401</v>
      </c>
      <c r="K14" s="20">
        <v>0.227526255327549</v>
      </c>
      <c r="L14" s="20">
        <v>0.20629420158280701</v>
      </c>
      <c r="M14" s="20"/>
      <c r="N14" s="20">
        <v>0.199646833350651</v>
      </c>
      <c r="O14" s="20">
        <v>0.208658158433982</v>
      </c>
      <c r="P14" s="20">
        <v>0.18600885879390899</v>
      </c>
      <c r="Q14" s="20">
        <v>0.241364681107374</v>
      </c>
      <c r="R14" s="20"/>
      <c r="S14" s="20">
        <v>0.20946986184399699</v>
      </c>
      <c r="T14" s="20">
        <v>0.15491156043984899</v>
      </c>
      <c r="U14" s="20">
        <v>0.228160808173727</v>
      </c>
      <c r="V14" s="20"/>
      <c r="W14" s="20">
        <v>0.147128948076964</v>
      </c>
      <c r="X14" s="20">
        <v>0.18959056234660299</v>
      </c>
      <c r="Y14" s="20">
        <v>0.38246477403256302</v>
      </c>
      <c r="Z14" s="20"/>
      <c r="AA14" s="20">
        <v>0.53365522982740099</v>
      </c>
      <c r="AB14" s="20">
        <v>0.31219315432219402</v>
      </c>
      <c r="AC14" s="20">
        <v>0.29081971361252601</v>
      </c>
      <c r="AD14" s="20">
        <v>0.22740639327529899</v>
      </c>
      <c r="AE14" s="20">
        <v>0.19080533310888101</v>
      </c>
      <c r="AF14" s="20">
        <v>0.17136555553234101</v>
      </c>
      <c r="AG14" s="20">
        <v>0.109096646601405</v>
      </c>
      <c r="AH14" s="20">
        <v>9.2870523711096706E-2</v>
      </c>
      <c r="AI14" s="20">
        <v>0.14853149586217901</v>
      </c>
      <c r="AJ14" s="20">
        <v>0.19766119102322099</v>
      </c>
      <c r="AK14" s="20">
        <v>0.54503658976896097</v>
      </c>
      <c r="AL14" s="20">
        <v>0.121191079357974</v>
      </c>
      <c r="AM14" s="20"/>
      <c r="AN14" s="20">
        <v>0.21685569098153001</v>
      </c>
      <c r="AO14" s="20">
        <v>0.21224127359188599</v>
      </c>
      <c r="AP14" s="20"/>
      <c r="AQ14" s="20">
        <v>0.19360088961170999</v>
      </c>
      <c r="AR14" s="20">
        <v>0.21825713231773999</v>
      </c>
      <c r="AS14" s="20"/>
      <c r="AT14" s="20">
        <v>0.208269521736094</v>
      </c>
      <c r="AU14" s="20">
        <v>0.24907027687653999</v>
      </c>
      <c r="AV14" s="20">
        <v>0.113849889911758</v>
      </c>
      <c r="AW14" s="20"/>
      <c r="AX14" s="20">
        <v>0.19122120543003901</v>
      </c>
    </row>
    <row r="15" spans="2:50" x14ac:dyDescent="0.3">
      <c r="B15" s="16"/>
    </row>
    <row r="16" spans="2:50" x14ac:dyDescent="0.3">
      <c r="B16" t="s">
        <v>81</v>
      </c>
    </row>
    <row r="17" spans="2:2" x14ac:dyDescent="0.3">
      <c r="B17" t="s">
        <v>352</v>
      </c>
    </row>
    <row r="19" spans="2:2" x14ac:dyDescent="0.3">
      <c r="B19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L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12" width="20.6640625" customWidth="1"/>
  </cols>
  <sheetData>
    <row r="2" spans="2:12" ht="40.049999999999997" customHeight="1" x14ac:dyDescent="0.3">
      <c r="D2" s="29" t="s">
        <v>250</v>
      </c>
      <c r="E2" s="26"/>
      <c r="F2" s="26"/>
      <c r="G2" s="26"/>
      <c r="H2" s="26"/>
      <c r="I2" s="26"/>
      <c r="J2" s="26"/>
      <c r="K2" s="26"/>
      <c r="L2" s="26"/>
    </row>
    <row r="6" spans="2:12" ht="49.95" customHeight="1" x14ac:dyDescent="0.3">
      <c r="B6" s="17" t="s">
        <v>12</v>
      </c>
      <c r="C6" s="17" t="s">
        <v>241</v>
      </c>
      <c r="D6" s="17" t="s">
        <v>242</v>
      </c>
      <c r="E6" s="17" t="s">
        <v>243</v>
      </c>
      <c r="F6" s="17" t="s">
        <v>244</v>
      </c>
      <c r="G6" s="17" t="s">
        <v>245</v>
      </c>
      <c r="H6" s="17" t="s">
        <v>246</v>
      </c>
      <c r="I6" s="17" t="s">
        <v>247</v>
      </c>
      <c r="J6" s="17" t="s">
        <v>248</v>
      </c>
      <c r="K6" s="17" t="s">
        <v>249</v>
      </c>
    </row>
    <row r="7" spans="2:12" x14ac:dyDescent="0.3">
      <c r="B7" s="15" t="s">
        <v>175</v>
      </c>
      <c r="C7" s="14">
        <v>0.15380311682866599</v>
      </c>
      <c r="D7" s="14">
        <v>0.16964398690934199</v>
      </c>
      <c r="E7" s="14">
        <v>0.19580863073167501</v>
      </c>
      <c r="F7" s="14">
        <v>0.18392331701124501</v>
      </c>
      <c r="G7" s="14">
        <v>0.14076881179043399</v>
      </c>
      <c r="H7" s="14">
        <v>0.13369510329172701</v>
      </c>
      <c r="I7" s="14">
        <v>0.114995184704552</v>
      </c>
      <c r="J7" s="14">
        <v>0.11477346253148001</v>
      </c>
      <c r="K7" s="14">
        <v>0.107964148061228</v>
      </c>
    </row>
    <row r="8" spans="2:12" x14ac:dyDescent="0.3">
      <c r="B8" s="15" t="s">
        <v>200</v>
      </c>
      <c r="C8" s="14">
        <v>0.43654802881467403</v>
      </c>
      <c r="D8" s="14">
        <v>0.397466473543651</v>
      </c>
      <c r="E8" s="14">
        <v>0.395395709500168</v>
      </c>
      <c r="F8" s="14">
        <v>0.39305716337100999</v>
      </c>
      <c r="G8" s="14">
        <v>0.341987504220092</v>
      </c>
      <c r="H8" s="14">
        <v>0.28154449149660299</v>
      </c>
      <c r="I8" s="14">
        <v>0.25376997009733099</v>
      </c>
      <c r="J8" s="14">
        <v>0.258554349788511</v>
      </c>
      <c r="K8" s="14">
        <v>0.21834437797933401</v>
      </c>
    </row>
    <row r="9" spans="2:12" x14ac:dyDescent="0.3">
      <c r="B9" s="15" t="s">
        <v>201</v>
      </c>
      <c r="C9" s="14">
        <v>0.24389136833063699</v>
      </c>
      <c r="D9" s="14">
        <v>0.23084089963152901</v>
      </c>
      <c r="E9" s="14">
        <v>0.204702981217143</v>
      </c>
      <c r="F9" s="14">
        <v>0.21373812567134101</v>
      </c>
      <c r="G9" s="14">
        <v>0.26293176765137</v>
      </c>
      <c r="H9" s="14">
        <v>0.30195574799533897</v>
      </c>
      <c r="I9" s="14">
        <v>0.28352623146327799</v>
      </c>
      <c r="J9" s="14">
        <v>0.25759398368930903</v>
      </c>
      <c r="K9" s="14">
        <v>0.27157531529044199</v>
      </c>
    </row>
    <row r="10" spans="2:12" x14ac:dyDescent="0.3">
      <c r="B10" s="15" t="s">
        <v>202</v>
      </c>
      <c r="C10" s="14">
        <v>5.2830750315010597E-2</v>
      </c>
      <c r="D10" s="14">
        <v>0.10437390226936499</v>
      </c>
      <c r="E10" s="14">
        <v>9.5906629244744093E-2</v>
      </c>
      <c r="F10" s="14">
        <v>0.10439068691372801</v>
      </c>
      <c r="G10" s="14">
        <v>0.103468393937463</v>
      </c>
      <c r="H10" s="14">
        <v>0.12428069176501901</v>
      </c>
      <c r="I10" s="14">
        <v>0.16731877596442901</v>
      </c>
      <c r="J10" s="14">
        <v>0.17278556854413199</v>
      </c>
      <c r="K10" s="14">
        <v>0.183626701939784</v>
      </c>
    </row>
    <row r="11" spans="2:12" x14ac:dyDescent="0.3">
      <c r="B11" s="15" t="s">
        <v>178</v>
      </c>
      <c r="C11" s="14">
        <v>2.2684284447654201E-2</v>
      </c>
      <c r="D11" s="14">
        <v>2.2064577274013401E-2</v>
      </c>
      <c r="E11" s="14">
        <v>3.1195577146376999E-2</v>
      </c>
      <c r="F11" s="14">
        <v>2.8319620814119099E-2</v>
      </c>
      <c r="G11" s="14">
        <v>5.3504456316711302E-2</v>
      </c>
      <c r="H11" s="14">
        <v>6.8292620851945707E-2</v>
      </c>
      <c r="I11" s="14">
        <v>9.23132243095037E-2</v>
      </c>
      <c r="J11" s="14">
        <v>0.105537459888273</v>
      </c>
      <c r="K11" s="14">
        <v>0.112605373093165</v>
      </c>
    </row>
    <row r="12" spans="2:12" x14ac:dyDescent="0.3">
      <c r="B12" s="15" t="s">
        <v>79</v>
      </c>
      <c r="C12" s="14">
        <v>9.0242451263357504E-2</v>
      </c>
      <c r="D12" s="14">
        <v>7.5610160372099902E-2</v>
      </c>
      <c r="E12" s="14">
        <v>7.6990472159892395E-2</v>
      </c>
      <c r="F12" s="14">
        <v>7.6571086218556794E-2</v>
      </c>
      <c r="G12" s="14">
        <v>9.7339066083929102E-2</v>
      </c>
      <c r="H12" s="14">
        <v>9.0231344599367103E-2</v>
      </c>
      <c r="I12" s="14">
        <v>8.8076613460906103E-2</v>
      </c>
      <c r="J12" s="14">
        <v>9.0755175558296194E-2</v>
      </c>
      <c r="K12" s="14">
        <v>0.105884083636048</v>
      </c>
    </row>
    <row r="13" spans="2:12" x14ac:dyDescent="0.3">
      <c r="B13" s="23" t="s">
        <v>179</v>
      </c>
      <c r="C13" s="21">
        <v>0.59035114564334101</v>
      </c>
      <c r="D13" s="21">
        <v>0.56711046045299296</v>
      </c>
      <c r="E13" s="21">
        <v>0.59120434023184298</v>
      </c>
      <c r="F13" s="21">
        <v>0.57698048038225502</v>
      </c>
      <c r="G13" s="21">
        <v>0.48275631601052699</v>
      </c>
      <c r="H13" s="21">
        <v>0.41523959478833</v>
      </c>
      <c r="I13" s="21">
        <v>0.36876515480188299</v>
      </c>
      <c r="J13" s="21">
        <v>0.37332781231999101</v>
      </c>
      <c r="K13" s="21">
        <v>0.32630852604056199</v>
      </c>
    </row>
    <row r="14" spans="2:12" x14ac:dyDescent="0.3">
      <c r="B14" s="23" t="s">
        <v>180</v>
      </c>
      <c r="C14" s="21">
        <v>7.5515034762664898E-2</v>
      </c>
      <c r="D14" s="21">
        <v>0.126438479543378</v>
      </c>
      <c r="E14" s="21">
        <v>0.12710220639112099</v>
      </c>
      <c r="F14" s="21">
        <v>0.132710307727847</v>
      </c>
      <c r="G14" s="21">
        <v>0.15697285025417401</v>
      </c>
      <c r="H14" s="21">
        <v>0.192573312616964</v>
      </c>
      <c r="I14" s="21">
        <v>0.25963200027393302</v>
      </c>
      <c r="J14" s="21">
        <v>0.27832302843240497</v>
      </c>
      <c r="K14" s="21">
        <v>0.29623207503294902</v>
      </c>
    </row>
    <row r="15" spans="2:12" x14ac:dyDescent="0.3">
      <c r="B15" s="23" t="s">
        <v>108</v>
      </c>
      <c r="C15" s="22">
        <v>0.51483611088067605</v>
      </c>
      <c r="D15" s="22">
        <v>0.44067198090961501</v>
      </c>
      <c r="E15" s="22">
        <v>0.46410213384072202</v>
      </c>
      <c r="F15" s="22">
        <v>0.44427017265440699</v>
      </c>
      <c r="G15" s="22">
        <v>0.32578346575635297</v>
      </c>
      <c r="H15" s="22">
        <v>0.222666282171365</v>
      </c>
      <c r="I15" s="22">
        <v>0.10913315452795</v>
      </c>
      <c r="J15" s="22">
        <v>9.5004783887586E-2</v>
      </c>
      <c r="K15" s="22">
        <v>3.00764510076129E-2</v>
      </c>
    </row>
    <row r="16" spans="2:12" x14ac:dyDescent="0.3"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2:2" x14ac:dyDescent="0.3">
      <c r="B17" t="s">
        <v>81</v>
      </c>
    </row>
    <row r="18" spans="2:2" x14ac:dyDescent="0.3">
      <c r="B18" t="s">
        <v>352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L2"/>
  </mergeCells>
  <pageMargins left="0.7" right="0.7" top="0.75" bottom="0.75" header="0.3" footer="0.3"/>
  <pageSetup paperSize="9" orientation="portrait" horizontalDpi="300" verticalDpi="300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0.16964398690934199</v>
      </c>
      <c r="D9" s="14">
        <v>0.19732177218081101</v>
      </c>
      <c r="E9" s="14">
        <v>0.142215393430208</v>
      </c>
      <c r="F9" s="14"/>
      <c r="G9" s="14">
        <v>0.20956673421417199</v>
      </c>
      <c r="H9" s="14">
        <v>0.224735697778982</v>
      </c>
      <c r="I9" s="14">
        <v>0.17665118701767399</v>
      </c>
      <c r="J9" s="14">
        <v>0.15001134215231801</v>
      </c>
      <c r="K9" s="14">
        <v>0.162609485602462</v>
      </c>
      <c r="L9" s="14">
        <v>0.115192173838898</v>
      </c>
      <c r="M9" s="14"/>
      <c r="N9" s="14">
        <v>0.15101483635549001</v>
      </c>
      <c r="O9" s="14">
        <v>0.15759668291380699</v>
      </c>
      <c r="P9" s="14">
        <v>0.184525520795117</v>
      </c>
      <c r="Q9" s="14">
        <v>0.174684041412066</v>
      </c>
      <c r="R9" s="14"/>
      <c r="S9" s="14">
        <v>0.20268724244501901</v>
      </c>
      <c r="T9" s="14">
        <v>0.15650577113597799</v>
      </c>
      <c r="U9" s="14">
        <v>0.15319416921515699</v>
      </c>
      <c r="V9" s="14"/>
      <c r="W9" s="14">
        <v>0.16700347593342099</v>
      </c>
      <c r="X9" s="14">
        <v>0.20916450775304599</v>
      </c>
      <c r="Y9" s="14">
        <v>0.100213889891737</v>
      </c>
      <c r="Z9" s="14"/>
      <c r="AA9" s="14">
        <v>0.14875414820431199</v>
      </c>
      <c r="AB9" s="14">
        <v>0.13727339449310699</v>
      </c>
      <c r="AC9" s="14">
        <v>0.150358340465574</v>
      </c>
      <c r="AD9" s="14">
        <v>0.15643278230007401</v>
      </c>
      <c r="AE9" s="14">
        <v>0.15034463535678799</v>
      </c>
      <c r="AF9" s="14">
        <v>0.146023019760321</v>
      </c>
      <c r="AG9" s="14">
        <v>0.21251653386720801</v>
      </c>
      <c r="AH9" s="14">
        <v>0.20293519607020499</v>
      </c>
      <c r="AI9" s="14">
        <v>0.299154246365189</v>
      </c>
      <c r="AJ9" s="14">
        <v>0.285442649604562</v>
      </c>
      <c r="AK9" s="14">
        <v>0.25062052707132498</v>
      </c>
      <c r="AL9" s="14">
        <v>0.38946394329527101</v>
      </c>
      <c r="AM9" s="14"/>
      <c r="AN9" s="14">
        <v>0.188071023519189</v>
      </c>
      <c r="AO9" s="14">
        <v>0.162030756001453</v>
      </c>
      <c r="AP9" s="14"/>
      <c r="AQ9" s="14">
        <v>0.124945849226046</v>
      </c>
      <c r="AR9" s="14">
        <v>0.180079276737246</v>
      </c>
      <c r="AS9" s="14"/>
      <c r="AT9" s="14">
        <v>0.24774168037104299</v>
      </c>
      <c r="AU9" s="14">
        <v>0.12972345988439299</v>
      </c>
      <c r="AV9" s="14">
        <v>0.176542336820356</v>
      </c>
      <c r="AW9" s="14"/>
      <c r="AX9" s="14">
        <v>0.117789258926356</v>
      </c>
    </row>
    <row r="10" spans="2:50" x14ac:dyDescent="0.3">
      <c r="B10" s="15" t="s">
        <v>200</v>
      </c>
      <c r="C10" s="14">
        <v>0.397466473543651</v>
      </c>
      <c r="D10" s="14">
        <v>0.404009124399343</v>
      </c>
      <c r="E10" s="14">
        <v>0.39134734773986402</v>
      </c>
      <c r="F10" s="14"/>
      <c r="G10" s="14">
        <v>0.37246259691870998</v>
      </c>
      <c r="H10" s="14">
        <v>0.371677256088984</v>
      </c>
      <c r="I10" s="14">
        <v>0.39076657395570003</v>
      </c>
      <c r="J10" s="14">
        <v>0.36582348352241401</v>
      </c>
      <c r="K10" s="14">
        <v>0.41923801006188399</v>
      </c>
      <c r="L10" s="14">
        <v>0.44563255450689299</v>
      </c>
      <c r="M10" s="14"/>
      <c r="N10" s="14">
        <v>0.42775379867244301</v>
      </c>
      <c r="O10" s="14">
        <v>0.40679493733003302</v>
      </c>
      <c r="P10" s="14">
        <v>0.41963742474038002</v>
      </c>
      <c r="Q10" s="14">
        <v>0.36337097444497002</v>
      </c>
      <c r="R10" s="14"/>
      <c r="S10" s="14">
        <v>0.46958349694377899</v>
      </c>
      <c r="T10" s="14">
        <v>0.358381309076378</v>
      </c>
      <c r="U10" s="14">
        <v>0.37210215819090903</v>
      </c>
      <c r="V10" s="14"/>
      <c r="W10" s="14">
        <v>0.34693883974429901</v>
      </c>
      <c r="X10" s="14">
        <v>0.48694401378128499</v>
      </c>
      <c r="Y10" s="14">
        <v>0.302447043287003</v>
      </c>
      <c r="Z10" s="14"/>
      <c r="AA10" s="14">
        <v>0.230696834832541</v>
      </c>
      <c r="AB10" s="14">
        <v>0.33269926333756999</v>
      </c>
      <c r="AC10" s="14">
        <v>0.38521036786299201</v>
      </c>
      <c r="AD10" s="14">
        <v>0.400895334569634</v>
      </c>
      <c r="AE10" s="14">
        <v>0.40061266443565702</v>
      </c>
      <c r="AF10" s="14">
        <v>0.405347664403157</v>
      </c>
      <c r="AG10" s="14">
        <v>0.48483969891203299</v>
      </c>
      <c r="AH10" s="14">
        <v>0.40250491147825701</v>
      </c>
      <c r="AI10" s="14">
        <v>0.45570880871688801</v>
      </c>
      <c r="AJ10" s="14">
        <v>0.40963573935526998</v>
      </c>
      <c r="AK10" s="14">
        <v>9.7360337103520697E-2</v>
      </c>
      <c r="AL10" s="14">
        <v>0.24718894929726601</v>
      </c>
      <c r="AM10" s="14"/>
      <c r="AN10" s="14">
        <v>0.391070417875994</v>
      </c>
      <c r="AO10" s="14">
        <v>0.40010903890717597</v>
      </c>
      <c r="AP10" s="14"/>
      <c r="AQ10" s="14">
        <v>0.43604090377465698</v>
      </c>
      <c r="AR10" s="14">
        <v>0.38846083303444501</v>
      </c>
      <c r="AS10" s="14"/>
      <c r="AT10" s="14">
        <v>0.52934437311153804</v>
      </c>
      <c r="AU10" s="14">
        <v>0.37401660830329903</v>
      </c>
      <c r="AV10" s="14">
        <v>0.37219499502910702</v>
      </c>
      <c r="AW10" s="14"/>
      <c r="AX10" s="14">
        <v>0.39926000373720999</v>
      </c>
    </row>
    <row r="11" spans="2:50" x14ac:dyDescent="0.3">
      <c r="B11" s="15" t="s">
        <v>201</v>
      </c>
      <c r="C11" s="14">
        <v>0.23084089963152901</v>
      </c>
      <c r="D11" s="14">
        <v>0.22297083140318899</v>
      </c>
      <c r="E11" s="14">
        <v>0.240138465738576</v>
      </c>
      <c r="F11" s="14"/>
      <c r="G11" s="14">
        <v>0.21932590919943701</v>
      </c>
      <c r="H11" s="14">
        <v>0.24172594813854301</v>
      </c>
      <c r="I11" s="14">
        <v>0.219010353884218</v>
      </c>
      <c r="J11" s="14">
        <v>0.25276671654495803</v>
      </c>
      <c r="K11" s="14">
        <v>0.207223562705805</v>
      </c>
      <c r="L11" s="14">
        <v>0.23920282710253901</v>
      </c>
      <c r="M11" s="14"/>
      <c r="N11" s="14">
        <v>0.219611574717406</v>
      </c>
      <c r="O11" s="14">
        <v>0.21766792898843701</v>
      </c>
      <c r="P11" s="14">
        <v>0.22009992891174901</v>
      </c>
      <c r="Q11" s="14">
        <v>0.25032609564459501</v>
      </c>
      <c r="R11" s="14"/>
      <c r="S11" s="14">
        <v>0.18403381824877599</v>
      </c>
      <c r="T11" s="14">
        <v>0.251448547037456</v>
      </c>
      <c r="U11" s="14">
        <v>0.276214520301374</v>
      </c>
      <c r="V11" s="14"/>
      <c r="W11" s="14">
        <v>0.23575792379146199</v>
      </c>
      <c r="X11" s="14">
        <v>0.176651668718383</v>
      </c>
      <c r="Y11" s="14">
        <v>0.35889604649251</v>
      </c>
      <c r="Z11" s="14"/>
      <c r="AA11" s="14">
        <v>0.29189490051913902</v>
      </c>
      <c r="AB11" s="14">
        <v>0.23447860961946901</v>
      </c>
      <c r="AC11" s="14">
        <v>0.23338976737199499</v>
      </c>
      <c r="AD11" s="14">
        <v>0.205847921369124</v>
      </c>
      <c r="AE11" s="14">
        <v>0.26199611264915801</v>
      </c>
      <c r="AF11" s="14">
        <v>0.24794394571508299</v>
      </c>
      <c r="AG11" s="14">
        <v>0.182371044232541</v>
      </c>
      <c r="AH11" s="14">
        <v>0.25930549964681898</v>
      </c>
      <c r="AI11" s="14">
        <v>0.20494847121903001</v>
      </c>
      <c r="AJ11" s="14">
        <v>0.15529376194298899</v>
      </c>
      <c r="AK11" s="14">
        <v>0.53931707594529299</v>
      </c>
      <c r="AL11" s="14">
        <v>0.24215602804948899</v>
      </c>
      <c r="AM11" s="14"/>
      <c r="AN11" s="14">
        <v>0.22864182243542899</v>
      </c>
      <c r="AO11" s="14">
        <v>0.231749460396488</v>
      </c>
      <c r="AP11" s="14"/>
      <c r="AQ11" s="14">
        <v>0.251971877791481</v>
      </c>
      <c r="AR11" s="14">
        <v>0.225907631874187</v>
      </c>
      <c r="AS11" s="14"/>
      <c r="AT11" s="14">
        <v>0.125023560581701</v>
      </c>
      <c r="AU11" s="14">
        <v>0.29028237533309798</v>
      </c>
      <c r="AV11" s="14">
        <v>0.236160437089215</v>
      </c>
      <c r="AW11" s="14"/>
      <c r="AX11" s="14">
        <v>0.21517403675489299</v>
      </c>
    </row>
    <row r="12" spans="2:50" x14ac:dyDescent="0.3">
      <c r="B12" s="15" t="s">
        <v>202</v>
      </c>
      <c r="C12" s="14">
        <v>0.10437390226936499</v>
      </c>
      <c r="D12" s="14">
        <v>0.107841991567244</v>
      </c>
      <c r="E12" s="14">
        <v>0.10191408147096601</v>
      </c>
      <c r="F12" s="14"/>
      <c r="G12" s="14">
        <v>6.9158213220169698E-2</v>
      </c>
      <c r="H12" s="14">
        <v>7.3000262169118202E-2</v>
      </c>
      <c r="I12" s="14">
        <v>0.10359701206194399</v>
      </c>
      <c r="J12" s="14">
        <v>0.11193964457219099</v>
      </c>
      <c r="K12" s="14">
        <v>0.122036156533989</v>
      </c>
      <c r="L12" s="14">
        <v>0.132051471888188</v>
      </c>
      <c r="M12" s="14"/>
      <c r="N12" s="14">
        <v>0.11816799274188799</v>
      </c>
      <c r="O12" s="14">
        <v>0.10046526118673201</v>
      </c>
      <c r="P12" s="14">
        <v>8.41917230348838E-2</v>
      </c>
      <c r="Q12" s="14">
        <v>0.113622373077085</v>
      </c>
      <c r="R12" s="14"/>
      <c r="S12" s="14">
        <v>7.6719106475899607E-2</v>
      </c>
      <c r="T12" s="14">
        <v>0.144529449732924</v>
      </c>
      <c r="U12" s="14">
        <v>0.107342418876353</v>
      </c>
      <c r="V12" s="14"/>
      <c r="W12" s="14">
        <v>0.163339103905602</v>
      </c>
      <c r="X12" s="14">
        <v>6.6225067683107194E-2</v>
      </c>
      <c r="Y12" s="14">
        <v>6.2667618871978803E-2</v>
      </c>
      <c r="Z12" s="14"/>
      <c r="AA12" s="14">
        <v>8.34141875080327E-2</v>
      </c>
      <c r="AB12" s="14">
        <v>7.9210440941370003E-2</v>
      </c>
      <c r="AC12" s="14">
        <v>7.4699699795054003E-2</v>
      </c>
      <c r="AD12" s="14">
        <v>0.130731431835789</v>
      </c>
      <c r="AE12" s="14">
        <v>0.117207998081141</v>
      </c>
      <c r="AF12" s="14">
        <v>0.124540752160808</v>
      </c>
      <c r="AG12" s="14">
        <v>8.8633797415479401E-2</v>
      </c>
      <c r="AH12" s="14">
        <v>0.121369180074498</v>
      </c>
      <c r="AI12" s="14">
        <v>2.7873292097300599E-2</v>
      </c>
      <c r="AJ12" s="14">
        <v>0.13018718765314</v>
      </c>
      <c r="AK12" s="14">
        <v>0.112702059879861</v>
      </c>
      <c r="AL12" s="14">
        <v>0</v>
      </c>
      <c r="AM12" s="14"/>
      <c r="AN12" s="14">
        <v>0.10542034823386801</v>
      </c>
      <c r="AO12" s="14">
        <v>0.103941557398669</v>
      </c>
      <c r="AP12" s="14"/>
      <c r="AQ12" s="14">
        <v>7.6606562295413003E-2</v>
      </c>
      <c r="AR12" s="14">
        <v>0.11085650435071299</v>
      </c>
      <c r="AS12" s="14"/>
      <c r="AT12" s="14">
        <v>4.9137418894252598E-2</v>
      </c>
      <c r="AU12" s="14">
        <v>9.8608777468373904E-2</v>
      </c>
      <c r="AV12" s="14">
        <v>0.14935002134244399</v>
      </c>
      <c r="AW12" s="14"/>
      <c r="AX12" s="14">
        <v>0.17452046793012899</v>
      </c>
    </row>
    <row r="13" spans="2:50" x14ac:dyDescent="0.3">
      <c r="B13" s="15" t="s">
        <v>178</v>
      </c>
      <c r="C13" s="14">
        <v>2.2064577274013401E-2</v>
      </c>
      <c r="D13" s="14">
        <v>2.3435921084373701E-2</v>
      </c>
      <c r="E13" s="14">
        <v>2.0939335314276698E-2</v>
      </c>
      <c r="F13" s="14"/>
      <c r="G13" s="14">
        <v>3.17563192534005E-2</v>
      </c>
      <c r="H13" s="14">
        <v>2.8531419340233798E-2</v>
      </c>
      <c r="I13" s="14">
        <v>2.0945100730888001E-2</v>
      </c>
      <c r="J13" s="14">
        <v>2.5681826295497701E-2</v>
      </c>
      <c r="K13" s="14">
        <v>2.0394537401283601E-2</v>
      </c>
      <c r="L13" s="14">
        <v>1.0504964494227701E-2</v>
      </c>
      <c r="M13" s="14"/>
      <c r="N13" s="14">
        <v>1.8322993054950699E-2</v>
      </c>
      <c r="O13" s="14">
        <v>2.4597465590676E-2</v>
      </c>
      <c r="P13" s="14">
        <v>3.0355341396843299E-2</v>
      </c>
      <c r="Q13" s="14">
        <v>1.6873563039304498E-2</v>
      </c>
      <c r="R13" s="14"/>
      <c r="S13" s="14">
        <v>1.19742769989418E-2</v>
      </c>
      <c r="T13" s="14">
        <v>3.1396549664753103E-2</v>
      </c>
      <c r="U13" s="14">
        <v>2.4995766727005798E-2</v>
      </c>
      <c r="V13" s="14"/>
      <c r="W13" s="14">
        <v>3.2616337051073301E-2</v>
      </c>
      <c r="X13" s="14">
        <v>1.2725800424971401E-2</v>
      </c>
      <c r="Y13" s="14">
        <v>2.3648828494373698E-2</v>
      </c>
      <c r="Z13" s="14"/>
      <c r="AA13" s="14">
        <v>0</v>
      </c>
      <c r="AB13" s="14">
        <v>6.07826821489615E-2</v>
      </c>
      <c r="AC13" s="14">
        <v>4.6143775871133899E-2</v>
      </c>
      <c r="AD13" s="14">
        <v>2.05394001328402E-2</v>
      </c>
      <c r="AE13" s="14">
        <v>2.2703150762169898E-2</v>
      </c>
      <c r="AF13" s="14">
        <v>1.0638205920226599E-2</v>
      </c>
      <c r="AG13" s="14">
        <v>8.1488698109064301E-3</v>
      </c>
      <c r="AH13" s="14">
        <v>7.3786414904901104E-3</v>
      </c>
      <c r="AI13" s="14">
        <v>0</v>
      </c>
      <c r="AJ13" s="14">
        <v>1.9440661444038498E-2</v>
      </c>
      <c r="AK13" s="14">
        <v>0</v>
      </c>
      <c r="AL13" s="14">
        <v>0</v>
      </c>
      <c r="AM13" s="14"/>
      <c r="AN13" s="14">
        <v>2.0392171526211901E-2</v>
      </c>
      <c r="AO13" s="14">
        <v>2.2755540851026702E-2</v>
      </c>
      <c r="AP13" s="14"/>
      <c r="AQ13" s="14">
        <v>3.6376840422534903E-2</v>
      </c>
      <c r="AR13" s="14">
        <v>1.8723216273556002E-2</v>
      </c>
      <c r="AS13" s="14"/>
      <c r="AT13" s="14">
        <v>3.6526202842124401E-3</v>
      </c>
      <c r="AU13" s="14">
        <v>2.4137034503290501E-2</v>
      </c>
      <c r="AV13" s="14">
        <v>3.1434678228076302E-2</v>
      </c>
      <c r="AW13" s="14"/>
      <c r="AX13" s="14">
        <v>7.0797702041093501E-3</v>
      </c>
    </row>
    <row r="14" spans="2:50" x14ac:dyDescent="0.3">
      <c r="B14" s="15" t="s">
        <v>79</v>
      </c>
      <c r="C14" s="14">
        <v>7.5610160372099902E-2</v>
      </c>
      <c r="D14" s="14">
        <v>4.4420359365038797E-2</v>
      </c>
      <c r="E14" s="14">
        <v>0.103445376306109</v>
      </c>
      <c r="F14" s="14"/>
      <c r="G14" s="14">
        <v>9.77302271941108E-2</v>
      </c>
      <c r="H14" s="14">
        <v>6.0329416484138698E-2</v>
      </c>
      <c r="I14" s="14">
        <v>8.9029772349575903E-2</v>
      </c>
      <c r="J14" s="14">
        <v>9.3776986912621194E-2</v>
      </c>
      <c r="K14" s="14">
        <v>6.84982476945767E-2</v>
      </c>
      <c r="L14" s="14">
        <v>5.74160081692539E-2</v>
      </c>
      <c r="M14" s="14"/>
      <c r="N14" s="14">
        <v>6.5128804457823097E-2</v>
      </c>
      <c r="O14" s="14">
        <v>9.2877723990315394E-2</v>
      </c>
      <c r="P14" s="14">
        <v>6.1190061121027199E-2</v>
      </c>
      <c r="Q14" s="14">
        <v>8.1122952381978794E-2</v>
      </c>
      <c r="R14" s="14"/>
      <c r="S14" s="14">
        <v>5.5002058887584498E-2</v>
      </c>
      <c r="T14" s="14">
        <v>5.7738373352511703E-2</v>
      </c>
      <c r="U14" s="14">
        <v>6.6150966689200397E-2</v>
      </c>
      <c r="V14" s="14"/>
      <c r="W14" s="14">
        <v>5.4344319574142201E-2</v>
      </c>
      <c r="X14" s="14">
        <v>4.8288941639208001E-2</v>
      </c>
      <c r="Y14" s="14">
        <v>0.15212657296239801</v>
      </c>
      <c r="Z14" s="14"/>
      <c r="AA14" s="14">
        <v>0.24523992893597499</v>
      </c>
      <c r="AB14" s="14">
        <v>0.15555560945952299</v>
      </c>
      <c r="AC14" s="14">
        <v>0.110198048633251</v>
      </c>
      <c r="AD14" s="14">
        <v>8.5553129792539401E-2</v>
      </c>
      <c r="AE14" s="14">
        <v>4.7135438715085999E-2</v>
      </c>
      <c r="AF14" s="14">
        <v>6.5506412040404999E-2</v>
      </c>
      <c r="AG14" s="14">
        <v>2.34900557618327E-2</v>
      </c>
      <c r="AH14" s="14">
        <v>6.5065712397305298E-3</v>
      </c>
      <c r="AI14" s="14">
        <v>1.23151816015929E-2</v>
      </c>
      <c r="AJ14" s="14">
        <v>0</v>
      </c>
      <c r="AK14" s="14">
        <v>0</v>
      </c>
      <c r="AL14" s="14">
        <v>0.121191079357974</v>
      </c>
      <c r="AM14" s="14"/>
      <c r="AN14" s="14">
        <v>6.6404216409307798E-2</v>
      </c>
      <c r="AO14" s="14">
        <v>7.9413646445187197E-2</v>
      </c>
      <c r="AP14" s="14"/>
      <c r="AQ14" s="14">
        <v>7.4057966489868093E-2</v>
      </c>
      <c r="AR14" s="14">
        <v>7.5972537729853698E-2</v>
      </c>
      <c r="AS14" s="14"/>
      <c r="AT14" s="14">
        <v>4.5100346757252802E-2</v>
      </c>
      <c r="AU14" s="14">
        <v>8.3231744507545405E-2</v>
      </c>
      <c r="AV14" s="14">
        <v>3.4317531490802598E-2</v>
      </c>
      <c r="AW14" s="14"/>
      <c r="AX14" s="14">
        <v>8.6176462447301594E-2</v>
      </c>
    </row>
    <row r="15" spans="2:50" x14ac:dyDescent="0.3">
      <c r="B15" s="15" t="s">
        <v>179</v>
      </c>
      <c r="C15" s="21">
        <v>0.56711046045299296</v>
      </c>
      <c r="D15" s="21">
        <v>0.60133089658015404</v>
      </c>
      <c r="E15" s="21">
        <v>0.53356274117007196</v>
      </c>
      <c r="F15" s="21"/>
      <c r="G15" s="21">
        <v>0.58202933113288202</v>
      </c>
      <c r="H15" s="21">
        <v>0.596412953867967</v>
      </c>
      <c r="I15" s="21">
        <v>0.56741776097337404</v>
      </c>
      <c r="J15" s="21">
        <v>0.51583482567473204</v>
      </c>
      <c r="K15" s="21">
        <v>0.58184749566434601</v>
      </c>
      <c r="L15" s="21">
        <v>0.560824728345791</v>
      </c>
      <c r="M15" s="21"/>
      <c r="N15" s="21">
        <v>0.57876863502793297</v>
      </c>
      <c r="O15" s="21">
        <v>0.56439162024384004</v>
      </c>
      <c r="P15" s="21">
        <v>0.60416294553549599</v>
      </c>
      <c r="Q15" s="21">
        <v>0.53805501585703597</v>
      </c>
      <c r="R15" s="21"/>
      <c r="S15" s="21">
        <v>0.672270739388798</v>
      </c>
      <c r="T15" s="21">
        <v>0.51488708021235496</v>
      </c>
      <c r="U15" s="21">
        <v>0.52529632740606602</v>
      </c>
      <c r="V15" s="21"/>
      <c r="W15" s="21">
        <v>0.51394231567771997</v>
      </c>
      <c r="X15" s="21">
        <v>0.696108521534331</v>
      </c>
      <c r="Y15" s="21">
        <v>0.40266093317874002</v>
      </c>
      <c r="Z15" s="21"/>
      <c r="AA15" s="21">
        <v>0.37945098303685298</v>
      </c>
      <c r="AB15" s="21">
        <v>0.46997265783067699</v>
      </c>
      <c r="AC15" s="21">
        <v>0.53556870832856596</v>
      </c>
      <c r="AD15" s="21">
        <v>0.55732811686970796</v>
      </c>
      <c r="AE15" s="21">
        <v>0.55095729979244501</v>
      </c>
      <c r="AF15" s="21">
        <v>0.55137068416347801</v>
      </c>
      <c r="AG15" s="21">
        <v>0.69735623277923997</v>
      </c>
      <c r="AH15" s="21">
        <v>0.605440107548462</v>
      </c>
      <c r="AI15" s="21">
        <v>0.75486305508207696</v>
      </c>
      <c r="AJ15" s="21">
        <v>0.69507838895983198</v>
      </c>
      <c r="AK15" s="21">
        <v>0.34798086417484603</v>
      </c>
      <c r="AL15" s="21">
        <v>0.63665289259253699</v>
      </c>
      <c r="AM15" s="21"/>
      <c r="AN15" s="21">
        <v>0.57914144139518298</v>
      </c>
      <c r="AO15" s="21">
        <v>0.56213979490862898</v>
      </c>
      <c r="AP15" s="21"/>
      <c r="AQ15" s="21">
        <v>0.560986753000703</v>
      </c>
      <c r="AR15" s="21">
        <v>0.56854010977169001</v>
      </c>
      <c r="AS15" s="21"/>
      <c r="AT15" s="21">
        <v>0.77708605348258097</v>
      </c>
      <c r="AU15" s="21">
        <v>0.50374006818769201</v>
      </c>
      <c r="AV15" s="21">
        <v>0.54873733184946205</v>
      </c>
      <c r="AW15" s="21"/>
      <c r="AX15" s="21">
        <v>0.51704926266356599</v>
      </c>
    </row>
    <row r="16" spans="2:50" x14ac:dyDescent="0.3">
      <c r="B16" s="15" t="s">
        <v>180</v>
      </c>
      <c r="C16" s="21">
        <v>0.126438479543378</v>
      </c>
      <c r="D16" s="21">
        <v>0.13127791265161801</v>
      </c>
      <c r="E16" s="21">
        <v>0.122853416785243</v>
      </c>
      <c r="F16" s="21"/>
      <c r="G16" s="21">
        <v>0.10091453247357</v>
      </c>
      <c r="H16" s="21">
        <v>0.101531681509352</v>
      </c>
      <c r="I16" s="21">
        <v>0.124542112792832</v>
      </c>
      <c r="J16" s="21">
        <v>0.137621470867689</v>
      </c>
      <c r="K16" s="21">
        <v>0.142430693935273</v>
      </c>
      <c r="L16" s="21">
        <v>0.142556436382416</v>
      </c>
      <c r="M16" s="21"/>
      <c r="N16" s="21">
        <v>0.13649098579683799</v>
      </c>
      <c r="O16" s="21">
        <v>0.12506272677740801</v>
      </c>
      <c r="P16" s="21">
        <v>0.11454706443172701</v>
      </c>
      <c r="Q16" s="21">
        <v>0.13049593611638999</v>
      </c>
      <c r="R16" s="21"/>
      <c r="S16" s="21">
        <v>8.8693383474841403E-2</v>
      </c>
      <c r="T16" s="21">
        <v>0.175925999397677</v>
      </c>
      <c r="U16" s="21">
        <v>0.132338185603359</v>
      </c>
      <c r="V16" s="21"/>
      <c r="W16" s="21">
        <v>0.195955440956675</v>
      </c>
      <c r="X16" s="21">
        <v>7.8950868108078498E-2</v>
      </c>
      <c r="Y16" s="21">
        <v>8.6316447366352494E-2</v>
      </c>
      <c r="Z16" s="21"/>
      <c r="AA16" s="21">
        <v>8.34141875080327E-2</v>
      </c>
      <c r="AB16" s="21">
        <v>0.13999312309033199</v>
      </c>
      <c r="AC16" s="21">
        <v>0.120843475666188</v>
      </c>
      <c r="AD16" s="21">
        <v>0.151270831968629</v>
      </c>
      <c r="AE16" s="21">
        <v>0.13991114884331099</v>
      </c>
      <c r="AF16" s="21">
        <v>0.135178958081034</v>
      </c>
      <c r="AG16" s="21">
        <v>9.6782667226385899E-2</v>
      </c>
      <c r="AH16" s="21">
        <v>0.12874782156498801</v>
      </c>
      <c r="AI16" s="21">
        <v>2.7873292097300599E-2</v>
      </c>
      <c r="AJ16" s="21">
        <v>0.149627849097178</v>
      </c>
      <c r="AK16" s="21">
        <v>0.112702059879861</v>
      </c>
      <c r="AL16" s="21">
        <v>0</v>
      </c>
      <c r="AM16" s="21"/>
      <c r="AN16" s="21">
        <v>0.12581251976008001</v>
      </c>
      <c r="AO16" s="21">
        <v>0.12669709824969599</v>
      </c>
      <c r="AP16" s="21"/>
      <c r="AQ16" s="21">
        <v>0.112983402717948</v>
      </c>
      <c r="AR16" s="21">
        <v>0.12957972062426901</v>
      </c>
      <c r="AS16" s="21"/>
      <c r="AT16" s="21">
        <v>5.2790039178464997E-2</v>
      </c>
      <c r="AU16" s="21">
        <v>0.122745811971664</v>
      </c>
      <c r="AV16" s="21">
        <v>0.18078469957052001</v>
      </c>
      <c r="AW16" s="21"/>
      <c r="AX16" s="21">
        <v>0.18160023813423901</v>
      </c>
    </row>
    <row r="17" spans="2:50" x14ac:dyDescent="0.3">
      <c r="B17" s="15" t="s">
        <v>108</v>
      </c>
      <c r="C17" s="22">
        <v>0.44067198090961501</v>
      </c>
      <c r="D17" s="22">
        <v>0.47005298392853601</v>
      </c>
      <c r="E17" s="22">
        <v>0.41070932438482899</v>
      </c>
      <c r="F17" s="22"/>
      <c r="G17" s="22">
        <v>0.481114798659312</v>
      </c>
      <c r="H17" s="22">
        <v>0.49488127235861501</v>
      </c>
      <c r="I17" s="22">
        <v>0.44287564818054198</v>
      </c>
      <c r="J17" s="22">
        <v>0.37821335480704299</v>
      </c>
      <c r="K17" s="22">
        <v>0.43941680172907299</v>
      </c>
      <c r="L17" s="22">
        <v>0.41826829196337501</v>
      </c>
      <c r="M17" s="22"/>
      <c r="N17" s="22">
        <v>0.44227764923109403</v>
      </c>
      <c r="O17" s="22">
        <v>0.439328893466432</v>
      </c>
      <c r="P17" s="22">
        <v>0.48961588110376902</v>
      </c>
      <c r="Q17" s="22">
        <v>0.40755907974064698</v>
      </c>
      <c r="R17" s="22"/>
      <c r="S17" s="22">
        <v>0.58357735591395699</v>
      </c>
      <c r="T17" s="22">
        <v>0.33896108081467802</v>
      </c>
      <c r="U17" s="22">
        <v>0.392958141802707</v>
      </c>
      <c r="V17" s="22"/>
      <c r="W17" s="22">
        <v>0.31798687472104498</v>
      </c>
      <c r="X17" s="22">
        <v>0.61715765342625195</v>
      </c>
      <c r="Y17" s="22">
        <v>0.316344485812387</v>
      </c>
      <c r="Z17" s="22"/>
      <c r="AA17" s="22">
        <v>0.29603679552882001</v>
      </c>
      <c r="AB17" s="22">
        <v>0.32997953474034503</v>
      </c>
      <c r="AC17" s="22">
        <v>0.41472523266237799</v>
      </c>
      <c r="AD17" s="22">
        <v>0.40605728490107901</v>
      </c>
      <c r="AE17" s="22">
        <v>0.41104615094913399</v>
      </c>
      <c r="AF17" s="22">
        <v>0.41619172608244398</v>
      </c>
      <c r="AG17" s="22">
        <v>0.60057356555285402</v>
      </c>
      <c r="AH17" s="22">
        <v>0.47669228598347402</v>
      </c>
      <c r="AI17" s="22">
        <v>0.72698976298477602</v>
      </c>
      <c r="AJ17" s="22">
        <v>0.54545053986265402</v>
      </c>
      <c r="AK17" s="22">
        <v>0.23527880429498499</v>
      </c>
      <c r="AL17" s="22">
        <v>0.63665289259253699</v>
      </c>
      <c r="AM17" s="22"/>
      <c r="AN17" s="22">
        <v>0.45332892163510302</v>
      </c>
      <c r="AO17" s="22">
        <v>0.43544269665893298</v>
      </c>
      <c r="AP17" s="22"/>
      <c r="AQ17" s="22">
        <v>0.44800335028275501</v>
      </c>
      <c r="AR17" s="22">
        <v>0.43896038914742103</v>
      </c>
      <c r="AS17" s="22"/>
      <c r="AT17" s="22">
        <v>0.72429601430411605</v>
      </c>
      <c r="AU17" s="22">
        <v>0.380994256216028</v>
      </c>
      <c r="AV17" s="22">
        <v>0.36795263227894198</v>
      </c>
      <c r="AW17" s="22"/>
      <c r="AX17" s="22">
        <v>0.33544902452932701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0.18392331701124501</v>
      </c>
      <c r="D9" s="14">
        <v>0.21246471535643399</v>
      </c>
      <c r="E9" s="14">
        <v>0.15578914551180001</v>
      </c>
      <c r="F9" s="14"/>
      <c r="G9" s="14">
        <v>0.19376312931091499</v>
      </c>
      <c r="H9" s="14">
        <v>0.23478097104874901</v>
      </c>
      <c r="I9" s="14">
        <v>0.202067330392424</v>
      </c>
      <c r="J9" s="14">
        <v>0.14564838851731499</v>
      </c>
      <c r="K9" s="14">
        <v>0.16155286219609399</v>
      </c>
      <c r="L9" s="14">
        <v>0.167677012279979</v>
      </c>
      <c r="M9" s="14"/>
      <c r="N9" s="14">
        <v>0.163447966739351</v>
      </c>
      <c r="O9" s="14">
        <v>0.18108751808901899</v>
      </c>
      <c r="P9" s="14">
        <v>0.196297021928692</v>
      </c>
      <c r="Q9" s="14">
        <v>0.18664769846784199</v>
      </c>
      <c r="R9" s="14"/>
      <c r="S9" s="14">
        <v>0.23010502701219299</v>
      </c>
      <c r="T9" s="14">
        <v>0.14699228140340201</v>
      </c>
      <c r="U9" s="14">
        <v>0.17098274445628101</v>
      </c>
      <c r="V9" s="14"/>
      <c r="W9" s="14">
        <v>0.16237107517701599</v>
      </c>
      <c r="X9" s="14">
        <v>0.228334066389383</v>
      </c>
      <c r="Y9" s="14">
        <v>0.13760044453099601</v>
      </c>
      <c r="Z9" s="14"/>
      <c r="AA9" s="14">
        <v>0.15016444419167699</v>
      </c>
      <c r="AB9" s="14">
        <v>0.164505492647087</v>
      </c>
      <c r="AC9" s="14">
        <v>0.17645052001689501</v>
      </c>
      <c r="AD9" s="14">
        <v>0.170731478840457</v>
      </c>
      <c r="AE9" s="14">
        <v>0.175049703122728</v>
      </c>
      <c r="AF9" s="14">
        <v>0.14929691877073101</v>
      </c>
      <c r="AG9" s="14">
        <v>0.23869409996104199</v>
      </c>
      <c r="AH9" s="14">
        <v>0.20747642864732199</v>
      </c>
      <c r="AI9" s="14">
        <v>0.30397343582258102</v>
      </c>
      <c r="AJ9" s="14">
        <v>0.161757640655044</v>
      </c>
      <c r="AK9" s="14">
        <v>0.18271997183997199</v>
      </c>
      <c r="AL9" s="14">
        <v>0.39122644974151399</v>
      </c>
      <c r="AM9" s="14"/>
      <c r="AN9" s="14">
        <v>0.203658105017023</v>
      </c>
      <c r="AO9" s="14">
        <v>0.17576978146522401</v>
      </c>
      <c r="AP9" s="14"/>
      <c r="AQ9" s="14">
        <v>0.14351613180134101</v>
      </c>
      <c r="AR9" s="14">
        <v>0.19335683506478801</v>
      </c>
      <c r="AS9" s="14"/>
      <c r="AT9" s="14">
        <v>0.27141507884730598</v>
      </c>
      <c r="AU9" s="14">
        <v>0.149774064912785</v>
      </c>
      <c r="AV9" s="14">
        <v>0.17283609821738299</v>
      </c>
      <c r="AW9" s="14"/>
      <c r="AX9" s="14">
        <v>0.161763626337249</v>
      </c>
    </row>
    <row r="10" spans="2:50" x14ac:dyDescent="0.3">
      <c r="B10" s="15" t="s">
        <v>200</v>
      </c>
      <c r="C10" s="14">
        <v>0.39305716337100999</v>
      </c>
      <c r="D10" s="14">
        <v>0.41206014754805997</v>
      </c>
      <c r="E10" s="14">
        <v>0.37508609332120701</v>
      </c>
      <c r="F10" s="14"/>
      <c r="G10" s="14">
        <v>0.37631313792543503</v>
      </c>
      <c r="H10" s="14">
        <v>0.377686554219403</v>
      </c>
      <c r="I10" s="14">
        <v>0.34211558357597099</v>
      </c>
      <c r="J10" s="14">
        <v>0.376350558105501</v>
      </c>
      <c r="K10" s="14">
        <v>0.40395303373737501</v>
      </c>
      <c r="L10" s="14">
        <v>0.459095444717805</v>
      </c>
      <c r="M10" s="14"/>
      <c r="N10" s="14">
        <v>0.465780732245684</v>
      </c>
      <c r="O10" s="14">
        <v>0.39777966866890502</v>
      </c>
      <c r="P10" s="14">
        <v>0.38046296195170898</v>
      </c>
      <c r="Q10" s="14">
        <v>0.36502520964617102</v>
      </c>
      <c r="R10" s="14"/>
      <c r="S10" s="14">
        <v>0.46565102265788699</v>
      </c>
      <c r="T10" s="14">
        <v>0.35090586732900803</v>
      </c>
      <c r="U10" s="14">
        <v>0.38043659759861997</v>
      </c>
      <c r="V10" s="14"/>
      <c r="W10" s="14">
        <v>0.34499599283254401</v>
      </c>
      <c r="X10" s="14">
        <v>0.48299837260351702</v>
      </c>
      <c r="Y10" s="14">
        <v>0.29558485891126801</v>
      </c>
      <c r="Z10" s="14"/>
      <c r="AA10" s="14">
        <v>0.15199666570169201</v>
      </c>
      <c r="AB10" s="14">
        <v>0.28188909877742102</v>
      </c>
      <c r="AC10" s="14">
        <v>0.33600141301109798</v>
      </c>
      <c r="AD10" s="14">
        <v>0.410877198494281</v>
      </c>
      <c r="AE10" s="14">
        <v>0.43719550932077</v>
      </c>
      <c r="AF10" s="14">
        <v>0.40535083091907398</v>
      </c>
      <c r="AG10" s="14">
        <v>0.43639602798197302</v>
      </c>
      <c r="AH10" s="14">
        <v>0.45493020178997201</v>
      </c>
      <c r="AI10" s="14">
        <v>0.38179577785193902</v>
      </c>
      <c r="AJ10" s="14">
        <v>0.57202831124765696</v>
      </c>
      <c r="AK10" s="14">
        <v>0.17923782468461799</v>
      </c>
      <c r="AL10" s="14">
        <v>0.123594474648633</v>
      </c>
      <c r="AM10" s="14"/>
      <c r="AN10" s="14">
        <v>0.36742141763128899</v>
      </c>
      <c r="AO10" s="14">
        <v>0.40364871186275902</v>
      </c>
      <c r="AP10" s="14"/>
      <c r="AQ10" s="14">
        <v>0.40719654808227301</v>
      </c>
      <c r="AR10" s="14">
        <v>0.38975616281264902</v>
      </c>
      <c r="AS10" s="14"/>
      <c r="AT10" s="14">
        <v>0.49913326709934502</v>
      </c>
      <c r="AU10" s="14">
        <v>0.38450448644875201</v>
      </c>
      <c r="AV10" s="14">
        <v>0.37054215350861902</v>
      </c>
      <c r="AW10" s="14"/>
      <c r="AX10" s="14">
        <v>0.41263708893291801</v>
      </c>
    </row>
    <row r="11" spans="2:50" x14ac:dyDescent="0.3">
      <c r="B11" s="15" t="s">
        <v>201</v>
      </c>
      <c r="C11" s="14">
        <v>0.21373812567134101</v>
      </c>
      <c r="D11" s="14">
        <v>0.21120245355136799</v>
      </c>
      <c r="E11" s="14">
        <v>0.21784087873670999</v>
      </c>
      <c r="F11" s="14"/>
      <c r="G11" s="14">
        <v>0.18629764767632001</v>
      </c>
      <c r="H11" s="14">
        <v>0.21793066733781799</v>
      </c>
      <c r="I11" s="14">
        <v>0.22082158512817701</v>
      </c>
      <c r="J11" s="14">
        <v>0.22934165083553301</v>
      </c>
      <c r="K11" s="14">
        <v>0.24214563875970899</v>
      </c>
      <c r="L11" s="14">
        <v>0.18629212964520001</v>
      </c>
      <c r="M11" s="14"/>
      <c r="N11" s="14">
        <v>0.20343390448090801</v>
      </c>
      <c r="O11" s="14">
        <v>0.229430580706566</v>
      </c>
      <c r="P11" s="14">
        <v>0.204919037042086</v>
      </c>
      <c r="Q11" s="14">
        <v>0.216216831722535</v>
      </c>
      <c r="R11" s="14"/>
      <c r="S11" s="14">
        <v>0.16506657033153699</v>
      </c>
      <c r="T11" s="14">
        <v>0.247454338121741</v>
      </c>
      <c r="U11" s="14">
        <v>0.24425255675625501</v>
      </c>
      <c r="V11" s="14"/>
      <c r="W11" s="14">
        <v>0.23334773885719101</v>
      </c>
      <c r="X11" s="14">
        <v>0.15858448029362901</v>
      </c>
      <c r="Y11" s="14">
        <v>0.32061455312121001</v>
      </c>
      <c r="Z11" s="14"/>
      <c r="AA11" s="14">
        <v>0.249505848848185</v>
      </c>
      <c r="AB11" s="14">
        <v>0.24771907131373799</v>
      </c>
      <c r="AC11" s="14">
        <v>0.25888021661494698</v>
      </c>
      <c r="AD11" s="14">
        <v>0.20857467751979999</v>
      </c>
      <c r="AE11" s="14">
        <v>0.206759785930866</v>
      </c>
      <c r="AF11" s="14">
        <v>0.228379891268189</v>
      </c>
      <c r="AG11" s="14">
        <v>0.17407096418148801</v>
      </c>
      <c r="AH11" s="14">
        <v>0.189728244940297</v>
      </c>
      <c r="AI11" s="14">
        <v>0.20201135723775401</v>
      </c>
      <c r="AJ11" s="14">
        <v>0.16638771914577699</v>
      </c>
      <c r="AK11" s="14">
        <v>0.63804220347540996</v>
      </c>
      <c r="AL11" s="14">
        <v>0.116324797994345</v>
      </c>
      <c r="AM11" s="14"/>
      <c r="AN11" s="14">
        <v>0.211317199798706</v>
      </c>
      <c r="AO11" s="14">
        <v>0.214738344429761</v>
      </c>
      <c r="AP11" s="14"/>
      <c r="AQ11" s="14">
        <v>0.210561775004283</v>
      </c>
      <c r="AR11" s="14">
        <v>0.21447968094688</v>
      </c>
      <c r="AS11" s="14"/>
      <c r="AT11" s="14">
        <v>0.14059956091067899</v>
      </c>
      <c r="AU11" s="14">
        <v>0.25369898350192899</v>
      </c>
      <c r="AV11" s="14">
        <v>0.21862438332353301</v>
      </c>
      <c r="AW11" s="14"/>
      <c r="AX11" s="14">
        <v>0.185064504292522</v>
      </c>
    </row>
    <row r="12" spans="2:50" x14ac:dyDescent="0.3">
      <c r="B12" s="15" t="s">
        <v>202</v>
      </c>
      <c r="C12" s="14">
        <v>0.10439068691372801</v>
      </c>
      <c r="D12" s="14">
        <v>8.7537107934266903E-2</v>
      </c>
      <c r="E12" s="14">
        <v>0.121203311119357</v>
      </c>
      <c r="F12" s="14"/>
      <c r="G12" s="14">
        <v>0.102266121176431</v>
      </c>
      <c r="H12" s="14">
        <v>5.9519869761767E-2</v>
      </c>
      <c r="I12" s="14">
        <v>0.12612426094450199</v>
      </c>
      <c r="J12" s="14">
        <v>0.124293705954751</v>
      </c>
      <c r="K12" s="14">
        <v>9.5828592307168101E-2</v>
      </c>
      <c r="L12" s="14">
        <v>0.11845957220562001</v>
      </c>
      <c r="M12" s="14"/>
      <c r="N12" s="14">
        <v>7.3488303496974897E-2</v>
      </c>
      <c r="O12" s="14">
        <v>9.1674477765183504E-2</v>
      </c>
      <c r="P12" s="14">
        <v>0.11649064397370699</v>
      </c>
      <c r="Q12" s="14">
        <v>0.11740953656756099</v>
      </c>
      <c r="R12" s="14"/>
      <c r="S12" s="14">
        <v>7.2915106238281194E-2</v>
      </c>
      <c r="T12" s="14">
        <v>0.146676693282495</v>
      </c>
      <c r="U12" s="14">
        <v>0.100578573999451</v>
      </c>
      <c r="V12" s="14"/>
      <c r="W12" s="14">
        <v>0.1528057210806</v>
      </c>
      <c r="X12" s="14">
        <v>6.7505480762194203E-2</v>
      </c>
      <c r="Y12" s="14">
        <v>9.3397385949682998E-2</v>
      </c>
      <c r="Z12" s="14"/>
      <c r="AA12" s="14">
        <v>0.11663000143713199</v>
      </c>
      <c r="AB12" s="14">
        <v>9.0901403173809001E-2</v>
      </c>
      <c r="AC12" s="14">
        <v>0.112959737403559</v>
      </c>
      <c r="AD12" s="14">
        <v>9.0613244010225094E-2</v>
      </c>
      <c r="AE12" s="14">
        <v>0.112958388155273</v>
      </c>
      <c r="AF12" s="14">
        <v>0.128188771746508</v>
      </c>
      <c r="AG12" s="14">
        <v>0.11471519384065</v>
      </c>
      <c r="AH12" s="14">
        <v>0.119007190856515</v>
      </c>
      <c r="AI12" s="14">
        <v>4.6542095743803497E-2</v>
      </c>
      <c r="AJ12" s="14">
        <v>5.4237927782261199E-2</v>
      </c>
      <c r="AK12" s="14">
        <v>0</v>
      </c>
      <c r="AL12" s="14">
        <v>0.12583123005514299</v>
      </c>
      <c r="AM12" s="14"/>
      <c r="AN12" s="14">
        <v>0.111981019313699</v>
      </c>
      <c r="AO12" s="14">
        <v>0.101254699589661</v>
      </c>
      <c r="AP12" s="14"/>
      <c r="AQ12" s="14">
        <v>0.113156688801507</v>
      </c>
      <c r="AR12" s="14">
        <v>0.102344163835316</v>
      </c>
      <c r="AS12" s="14"/>
      <c r="AT12" s="14">
        <v>4.5592282929604599E-2</v>
      </c>
      <c r="AU12" s="14">
        <v>0.10466966124846</v>
      </c>
      <c r="AV12" s="14">
        <v>0.14613622449963901</v>
      </c>
      <c r="AW12" s="14"/>
      <c r="AX12" s="14">
        <v>0.146493923178977</v>
      </c>
    </row>
    <row r="13" spans="2:50" x14ac:dyDescent="0.3">
      <c r="B13" s="15" t="s">
        <v>178</v>
      </c>
      <c r="C13" s="14">
        <v>2.8319620814119099E-2</v>
      </c>
      <c r="D13" s="14">
        <v>3.5456916466412303E-2</v>
      </c>
      <c r="E13" s="14">
        <v>2.1081580831737601E-2</v>
      </c>
      <c r="F13" s="14"/>
      <c r="G13" s="14">
        <v>5.1736149852554703E-2</v>
      </c>
      <c r="H13" s="14">
        <v>4.0843272580082197E-2</v>
      </c>
      <c r="I13" s="14">
        <v>2.41811388297218E-2</v>
      </c>
      <c r="J13" s="14">
        <v>3.1979202487242897E-2</v>
      </c>
      <c r="K13" s="14">
        <v>2.0429786138209699E-2</v>
      </c>
      <c r="L13" s="14">
        <v>1.0985895378453099E-2</v>
      </c>
      <c r="M13" s="14"/>
      <c r="N13" s="14">
        <v>1.6870895724623601E-2</v>
      </c>
      <c r="O13" s="14">
        <v>1.88851734038324E-2</v>
      </c>
      <c r="P13" s="14">
        <v>3.6418677075540203E-2</v>
      </c>
      <c r="Q13" s="14">
        <v>3.3198761242450602E-2</v>
      </c>
      <c r="R13" s="14"/>
      <c r="S13" s="14">
        <v>1.1724867680964399E-2</v>
      </c>
      <c r="T13" s="14">
        <v>4.5773701198748198E-2</v>
      </c>
      <c r="U13" s="14">
        <v>2.97520561081791E-2</v>
      </c>
      <c r="V13" s="14"/>
      <c r="W13" s="14">
        <v>5.1858949163568403E-2</v>
      </c>
      <c r="X13" s="14">
        <v>1.28736031246753E-2</v>
      </c>
      <c r="Y13" s="14">
        <v>7.2768254706498401E-3</v>
      </c>
      <c r="Z13" s="14"/>
      <c r="AA13" s="14">
        <v>4.7060884800365001E-2</v>
      </c>
      <c r="AB13" s="14">
        <v>6.71366924199919E-2</v>
      </c>
      <c r="AC13" s="14">
        <v>2.4899580437125798E-2</v>
      </c>
      <c r="AD13" s="14">
        <v>3.0284643197678599E-2</v>
      </c>
      <c r="AE13" s="14">
        <v>1.38699916752133E-2</v>
      </c>
      <c r="AF13" s="14">
        <v>1.19585861490557E-2</v>
      </c>
      <c r="AG13" s="14">
        <v>1.8293596234404401E-2</v>
      </c>
      <c r="AH13" s="14">
        <v>1.8940256918645301E-2</v>
      </c>
      <c r="AI13" s="14">
        <v>6.5677333343922298E-2</v>
      </c>
      <c r="AJ13" s="14">
        <v>4.5588401169261397E-2</v>
      </c>
      <c r="AK13" s="14">
        <v>0</v>
      </c>
      <c r="AL13" s="14">
        <v>0.12183196820239001</v>
      </c>
      <c r="AM13" s="14"/>
      <c r="AN13" s="14">
        <v>3.92303702296945E-2</v>
      </c>
      <c r="AO13" s="14">
        <v>2.38117850487903E-2</v>
      </c>
      <c r="AP13" s="14"/>
      <c r="AQ13" s="14">
        <v>5.1387011677510697E-2</v>
      </c>
      <c r="AR13" s="14">
        <v>2.2934275434886901E-2</v>
      </c>
      <c r="AS13" s="14"/>
      <c r="AT13" s="14">
        <v>8.1228682968935307E-3</v>
      </c>
      <c r="AU13" s="14">
        <v>1.88803886903843E-2</v>
      </c>
      <c r="AV13" s="14">
        <v>5.1140837208456399E-2</v>
      </c>
      <c r="AW13" s="14"/>
      <c r="AX13" s="14">
        <v>2.91945893156089E-2</v>
      </c>
    </row>
    <row r="14" spans="2:50" x14ac:dyDescent="0.3">
      <c r="B14" s="15" t="s">
        <v>79</v>
      </c>
      <c r="C14" s="14">
        <v>7.6571086218556794E-2</v>
      </c>
      <c r="D14" s="14">
        <v>4.1278659143458699E-2</v>
      </c>
      <c r="E14" s="14">
        <v>0.108998990479188</v>
      </c>
      <c r="F14" s="14"/>
      <c r="G14" s="14">
        <v>8.9623814058345103E-2</v>
      </c>
      <c r="H14" s="14">
        <v>6.9238665052180501E-2</v>
      </c>
      <c r="I14" s="14">
        <v>8.4690101129204706E-2</v>
      </c>
      <c r="J14" s="14">
        <v>9.2386494099658101E-2</v>
      </c>
      <c r="K14" s="14">
        <v>7.6090086861444806E-2</v>
      </c>
      <c r="L14" s="14">
        <v>5.7489945772943502E-2</v>
      </c>
      <c r="M14" s="14"/>
      <c r="N14" s="14">
        <v>7.6978197312458502E-2</v>
      </c>
      <c r="O14" s="14">
        <v>8.1142581366494604E-2</v>
      </c>
      <c r="P14" s="14">
        <v>6.5411658028264597E-2</v>
      </c>
      <c r="Q14" s="14">
        <v>8.1501962353439802E-2</v>
      </c>
      <c r="R14" s="14"/>
      <c r="S14" s="14">
        <v>5.4537406079137402E-2</v>
      </c>
      <c r="T14" s="14">
        <v>6.2197118664606303E-2</v>
      </c>
      <c r="U14" s="14">
        <v>7.3997471081213406E-2</v>
      </c>
      <c r="V14" s="14"/>
      <c r="W14" s="14">
        <v>5.4620522889082097E-2</v>
      </c>
      <c r="X14" s="14">
        <v>4.9703996826600802E-2</v>
      </c>
      <c r="Y14" s="14">
        <v>0.14552593201619399</v>
      </c>
      <c r="Z14" s="14"/>
      <c r="AA14" s="14">
        <v>0.28464215502094897</v>
      </c>
      <c r="AB14" s="14">
        <v>0.14784824166795299</v>
      </c>
      <c r="AC14" s="14">
        <v>9.0808532516375301E-2</v>
      </c>
      <c r="AD14" s="14">
        <v>8.8918757937558393E-2</v>
      </c>
      <c r="AE14" s="14">
        <v>5.4166621795149202E-2</v>
      </c>
      <c r="AF14" s="14">
        <v>7.6825001146443098E-2</v>
      </c>
      <c r="AG14" s="14">
        <v>1.7830117800442399E-2</v>
      </c>
      <c r="AH14" s="14">
        <v>9.9176768472484696E-3</v>
      </c>
      <c r="AI14" s="14">
        <v>0</v>
      </c>
      <c r="AJ14" s="14">
        <v>0</v>
      </c>
      <c r="AK14" s="14">
        <v>0</v>
      </c>
      <c r="AL14" s="14">
        <v>0.121191079357974</v>
      </c>
      <c r="AM14" s="14"/>
      <c r="AN14" s="14">
        <v>6.6391888009588507E-2</v>
      </c>
      <c r="AO14" s="14">
        <v>8.0776677603806094E-2</v>
      </c>
      <c r="AP14" s="14"/>
      <c r="AQ14" s="14">
        <v>7.4181844633085095E-2</v>
      </c>
      <c r="AR14" s="14">
        <v>7.7128881905480798E-2</v>
      </c>
      <c r="AS14" s="14"/>
      <c r="AT14" s="14">
        <v>3.5136941916171602E-2</v>
      </c>
      <c r="AU14" s="14">
        <v>8.8472415197689697E-2</v>
      </c>
      <c r="AV14" s="14">
        <v>4.0720303242369797E-2</v>
      </c>
      <c r="AW14" s="14"/>
      <c r="AX14" s="14">
        <v>6.4846267942724897E-2</v>
      </c>
    </row>
    <row r="15" spans="2:50" x14ac:dyDescent="0.3">
      <c r="B15" s="15" t="s">
        <v>179</v>
      </c>
      <c r="C15" s="21">
        <v>0.57698048038225502</v>
      </c>
      <c r="D15" s="21">
        <v>0.62452486290449405</v>
      </c>
      <c r="E15" s="21">
        <v>0.53087523883300702</v>
      </c>
      <c r="F15" s="21"/>
      <c r="G15" s="21">
        <v>0.57007626723634897</v>
      </c>
      <c r="H15" s="21">
        <v>0.61246752526815196</v>
      </c>
      <c r="I15" s="21">
        <v>0.54418291396839502</v>
      </c>
      <c r="J15" s="21">
        <v>0.52199894662281598</v>
      </c>
      <c r="K15" s="21">
        <v>0.56550589593346801</v>
      </c>
      <c r="L15" s="21">
        <v>0.62677245699778406</v>
      </c>
      <c r="M15" s="21"/>
      <c r="N15" s="21">
        <v>0.62922869898503497</v>
      </c>
      <c r="O15" s="21">
        <v>0.57886718675792304</v>
      </c>
      <c r="P15" s="21">
        <v>0.57675998388040195</v>
      </c>
      <c r="Q15" s="21">
        <v>0.55167290811401304</v>
      </c>
      <c r="R15" s="21"/>
      <c r="S15" s="21">
        <v>0.69575604967007998</v>
      </c>
      <c r="T15" s="21">
        <v>0.49789814873241001</v>
      </c>
      <c r="U15" s="21">
        <v>0.55141934205490095</v>
      </c>
      <c r="V15" s="21"/>
      <c r="W15" s="21">
        <v>0.50736706800956</v>
      </c>
      <c r="X15" s="21">
        <v>0.71133243899290099</v>
      </c>
      <c r="Y15" s="21">
        <v>0.43318530344226402</v>
      </c>
      <c r="Z15" s="21"/>
      <c r="AA15" s="21">
        <v>0.30216110989336997</v>
      </c>
      <c r="AB15" s="21">
        <v>0.44639459142450799</v>
      </c>
      <c r="AC15" s="21">
        <v>0.51245193302799197</v>
      </c>
      <c r="AD15" s="21">
        <v>0.58160867733473798</v>
      </c>
      <c r="AE15" s="21">
        <v>0.61224521244349805</v>
      </c>
      <c r="AF15" s="21">
        <v>0.55464774968980501</v>
      </c>
      <c r="AG15" s="21">
        <v>0.67509012794301504</v>
      </c>
      <c r="AH15" s="21">
        <v>0.66240663043729398</v>
      </c>
      <c r="AI15" s="21">
        <v>0.68576921367452104</v>
      </c>
      <c r="AJ15" s="21">
        <v>0.73378595190270102</v>
      </c>
      <c r="AK15" s="21">
        <v>0.36195779652458998</v>
      </c>
      <c r="AL15" s="21">
        <v>0.51482092439014704</v>
      </c>
      <c r="AM15" s="21"/>
      <c r="AN15" s="21">
        <v>0.57107952264831197</v>
      </c>
      <c r="AO15" s="21">
        <v>0.57941849332798201</v>
      </c>
      <c r="AP15" s="21"/>
      <c r="AQ15" s="21">
        <v>0.55071267988361505</v>
      </c>
      <c r="AR15" s="21">
        <v>0.58311299787743698</v>
      </c>
      <c r="AS15" s="21"/>
      <c r="AT15" s="21">
        <v>0.770548345946651</v>
      </c>
      <c r="AU15" s="21">
        <v>0.53427855136153701</v>
      </c>
      <c r="AV15" s="21">
        <v>0.54337825172600196</v>
      </c>
      <c r="AW15" s="21"/>
      <c r="AX15" s="21">
        <v>0.57440071527016701</v>
      </c>
    </row>
    <row r="16" spans="2:50" x14ac:dyDescent="0.3">
      <c r="B16" s="15" t="s">
        <v>180</v>
      </c>
      <c r="C16" s="21">
        <v>0.132710307727847</v>
      </c>
      <c r="D16" s="21">
        <v>0.122994024400679</v>
      </c>
      <c r="E16" s="21">
        <v>0.142284891951095</v>
      </c>
      <c r="F16" s="21"/>
      <c r="G16" s="21">
        <v>0.154002271028986</v>
      </c>
      <c r="H16" s="21">
        <v>0.100363142341849</v>
      </c>
      <c r="I16" s="21">
        <v>0.150305399774223</v>
      </c>
      <c r="J16" s="21">
        <v>0.15627290844199401</v>
      </c>
      <c r="K16" s="21">
        <v>0.11625837844537799</v>
      </c>
      <c r="L16" s="21">
        <v>0.12944546758407299</v>
      </c>
      <c r="M16" s="21"/>
      <c r="N16" s="21">
        <v>9.0359199221598602E-2</v>
      </c>
      <c r="O16" s="21">
        <v>0.110559651169016</v>
      </c>
      <c r="P16" s="21">
        <v>0.15290932104924701</v>
      </c>
      <c r="Q16" s="21">
        <v>0.150608297810012</v>
      </c>
      <c r="R16" s="21"/>
      <c r="S16" s="21">
        <v>8.4639973919245604E-2</v>
      </c>
      <c r="T16" s="21">
        <v>0.19245039448124401</v>
      </c>
      <c r="U16" s="21">
        <v>0.13033063010762999</v>
      </c>
      <c r="V16" s="21"/>
      <c r="W16" s="21">
        <v>0.20466467024416801</v>
      </c>
      <c r="X16" s="21">
        <v>8.0379083886869498E-2</v>
      </c>
      <c r="Y16" s="21">
        <v>0.100674211420333</v>
      </c>
      <c r="Z16" s="21"/>
      <c r="AA16" s="21">
        <v>0.163690886237497</v>
      </c>
      <c r="AB16" s="21">
        <v>0.158038095593801</v>
      </c>
      <c r="AC16" s="21">
        <v>0.137859317840685</v>
      </c>
      <c r="AD16" s="21">
        <v>0.120897887207904</v>
      </c>
      <c r="AE16" s="21">
        <v>0.126828379830486</v>
      </c>
      <c r="AF16" s="21">
        <v>0.14014735789556301</v>
      </c>
      <c r="AG16" s="21">
        <v>0.13300879007505501</v>
      </c>
      <c r="AH16" s="21">
        <v>0.13794744777515999</v>
      </c>
      <c r="AI16" s="21">
        <v>0.112219429087726</v>
      </c>
      <c r="AJ16" s="21">
        <v>9.9826328951522603E-2</v>
      </c>
      <c r="AK16" s="21">
        <v>0</v>
      </c>
      <c r="AL16" s="21">
        <v>0.247663198257534</v>
      </c>
      <c r="AM16" s="21"/>
      <c r="AN16" s="21">
        <v>0.151211389543393</v>
      </c>
      <c r="AO16" s="21">
        <v>0.12506648463845099</v>
      </c>
      <c r="AP16" s="21"/>
      <c r="AQ16" s="21">
        <v>0.16454370047901701</v>
      </c>
      <c r="AR16" s="21">
        <v>0.12527843927020299</v>
      </c>
      <c r="AS16" s="21"/>
      <c r="AT16" s="21">
        <v>5.3715151226498101E-2</v>
      </c>
      <c r="AU16" s="21">
        <v>0.123550049938844</v>
      </c>
      <c r="AV16" s="21">
        <v>0.197277061708096</v>
      </c>
      <c r="AW16" s="21"/>
      <c r="AX16" s="21">
        <v>0.175688512494586</v>
      </c>
    </row>
    <row r="17" spans="2:50" x14ac:dyDescent="0.3">
      <c r="B17" s="15" t="s">
        <v>108</v>
      </c>
      <c r="C17" s="22">
        <v>0.44427017265440699</v>
      </c>
      <c r="D17" s="22">
        <v>0.50153083850381497</v>
      </c>
      <c r="E17" s="22">
        <v>0.38859034688191202</v>
      </c>
      <c r="F17" s="22"/>
      <c r="G17" s="22">
        <v>0.41607399620736302</v>
      </c>
      <c r="H17" s="22">
        <v>0.512104382926303</v>
      </c>
      <c r="I17" s="22">
        <v>0.393877514194171</v>
      </c>
      <c r="J17" s="22">
        <v>0.365726038180822</v>
      </c>
      <c r="K17" s="22">
        <v>0.449247517488091</v>
      </c>
      <c r="L17" s="22">
        <v>0.49732698941371001</v>
      </c>
      <c r="M17" s="22"/>
      <c r="N17" s="22">
        <v>0.53886949976343601</v>
      </c>
      <c r="O17" s="22">
        <v>0.46830753558890797</v>
      </c>
      <c r="P17" s="22">
        <v>0.42385066283115402</v>
      </c>
      <c r="Q17" s="22">
        <v>0.40106461030400098</v>
      </c>
      <c r="R17" s="22"/>
      <c r="S17" s="22">
        <v>0.61111607575083404</v>
      </c>
      <c r="T17" s="22">
        <v>0.30544775425116599</v>
      </c>
      <c r="U17" s="22">
        <v>0.42108871194727099</v>
      </c>
      <c r="V17" s="22"/>
      <c r="W17" s="22">
        <v>0.30270239776539198</v>
      </c>
      <c r="X17" s="22">
        <v>0.63095335510603101</v>
      </c>
      <c r="Y17" s="22">
        <v>0.33251109202193102</v>
      </c>
      <c r="Z17" s="22"/>
      <c r="AA17" s="22">
        <v>0.138470223655873</v>
      </c>
      <c r="AB17" s="22">
        <v>0.28835649583070799</v>
      </c>
      <c r="AC17" s="22">
        <v>0.37459261518730702</v>
      </c>
      <c r="AD17" s="22">
        <v>0.46071079012683402</v>
      </c>
      <c r="AE17" s="22">
        <v>0.48541683261301199</v>
      </c>
      <c r="AF17" s="22">
        <v>0.41450039179424097</v>
      </c>
      <c r="AG17" s="22">
        <v>0.54208133786795998</v>
      </c>
      <c r="AH17" s="22">
        <v>0.52445918266213398</v>
      </c>
      <c r="AI17" s="22">
        <v>0.57354978458679495</v>
      </c>
      <c r="AJ17" s="22">
        <v>0.63395962295117803</v>
      </c>
      <c r="AK17" s="22">
        <v>0.36195779652458998</v>
      </c>
      <c r="AL17" s="22">
        <v>0.26715772613261302</v>
      </c>
      <c r="AM17" s="22"/>
      <c r="AN17" s="22">
        <v>0.41986813310491899</v>
      </c>
      <c r="AO17" s="22">
        <v>0.45435200868953102</v>
      </c>
      <c r="AP17" s="22"/>
      <c r="AQ17" s="22">
        <v>0.38616897940459699</v>
      </c>
      <c r="AR17" s="22">
        <v>0.45783455860723399</v>
      </c>
      <c r="AS17" s="22"/>
      <c r="AT17" s="22">
        <v>0.71683319472015306</v>
      </c>
      <c r="AU17" s="22">
        <v>0.41072850142269302</v>
      </c>
      <c r="AV17" s="22">
        <v>0.34610119001790601</v>
      </c>
      <c r="AW17" s="22"/>
      <c r="AX17" s="22">
        <v>0.398712202775581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0.19580863073167501</v>
      </c>
      <c r="D9" s="14">
        <v>0.238872949931969</v>
      </c>
      <c r="E9" s="14">
        <v>0.153995884595231</v>
      </c>
      <c r="F9" s="14"/>
      <c r="G9" s="14">
        <v>0.208748806602123</v>
      </c>
      <c r="H9" s="14">
        <v>0.22609901271934901</v>
      </c>
      <c r="I9" s="14">
        <v>0.19331175640532999</v>
      </c>
      <c r="J9" s="14">
        <v>0.17367621021681401</v>
      </c>
      <c r="K9" s="14">
        <v>0.204189102419672</v>
      </c>
      <c r="L9" s="14">
        <v>0.17490043030286201</v>
      </c>
      <c r="M9" s="14"/>
      <c r="N9" s="14">
        <v>0.194855087228929</v>
      </c>
      <c r="O9" s="14">
        <v>0.18456389934873699</v>
      </c>
      <c r="P9" s="14">
        <v>0.22482425123592401</v>
      </c>
      <c r="Q9" s="14">
        <v>0.18259919587660201</v>
      </c>
      <c r="R9" s="14"/>
      <c r="S9" s="14">
        <v>0.24192842922464899</v>
      </c>
      <c r="T9" s="14">
        <v>0.15950301209882001</v>
      </c>
      <c r="U9" s="14">
        <v>0.19204424442519899</v>
      </c>
      <c r="V9" s="14"/>
      <c r="W9" s="14">
        <v>0.16322926037041099</v>
      </c>
      <c r="X9" s="14">
        <v>0.25185866195983497</v>
      </c>
      <c r="Y9" s="14">
        <v>0.13717465908302001</v>
      </c>
      <c r="Z9" s="14"/>
      <c r="AA9" s="14">
        <v>0.14993063668276299</v>
      </c>
      <c r="AB9" s="14">
        <v>0.14359138718393399</v>
      </c>
      <c r="AC9" s="14">
        <v>0.169711832435536</v>
      </c>
      <c r="AD9" s="14">
        <v>0.211347182283146</v>
      </c>
      <c r="AE9" s="14">
        <v>0.175008317162621</v>
      </c>
      <c r="AF9" s="14">
        <v>0.17440613723409601</v>
      </c>
      <c r="AG9" s="14">
        <v>0.25186876679064601</v>
      </c>
      <c r="AH9" s="14">
        <v>0.20722315505994501</v>
      </c>
      <c r="AI9" s="14">
        <v>0.34988600672541997</v>
      </c>
      <c r="AJ9" s="14">
        <v>0.19960472511173799</v>
      </c>
      <c r="AK9" s="14">
        <v>8.5808526769782095E-2</v>
      </c>
      <c r="AL9" s="14">
        <v>0.14275257505001801</v>
      </c>
      <c r="AM9" s="14"/>
      <c r="AN9" s="14">
        <v>0.20344174061297601</v>
      </c>
      <c r="AO9" s="14">
        <v>0.19265496965735099</v>
      </c>
      <c r="AP9" s="14"/>
      <c r="AQ9" s="14">
        <v>0.165967713664366</v>
      </c>
      <c r="AR9" s="14">
        <v>0.20277533302549799</v>
      </c>
      <c r="AS9" s="14"/>
      <c r="AT9" s="14">
        <v>0.29595090120071299</v>
      </c>
      <c r="AU9" s="14">
        <v>0.16378772448753101</v>
      </c>
      <c r="AV9" s="14">
        <v>0.18109344507525901</v>
      </c>
      <c r="AW9" s="14"/>
      <c r="AX9" s="14">
        <v>0.12976998783746899</v>
      </c>
    </row>
    <row r="10" spans="2:50" x14ac:dyDescent="0.3">
      <c r="B10" s="15" t="s">
        <v>200</v>
      </c>
      <c r="C10" s="14">
        <v>0.395395709500168</v>
      </c>
      <c r="D10" s="14">
        <v>0.39284819232548301</v>
      </c>
      <c r="E10" s="14">
        <v>0.39788090882309901</v>
      </c>
      <c r="F10" s="14"/>
      <c r="G10" s="14">
        <v>0.385227179169991</v>
      </c>
      <c r="H10" s="14">
        <v>0.38288340244406099</v>
      </c>
      <c r="I10" s="14">
        <v>0.38020385700367498</v>
      </c>
      <c r="J10" s="14">
        <v>0.36746606794949999</v>
      </c>
      <c r="K10" s="14">
        <v>0.41136552513860603</v>
      </c>
      <c r="L10" s="14">
        <v>0.43216316312896402</v>
      </c>
      <c r="M10" s="14"/>
      <c r="N10" s="14">
        <v>0.40557110501162003</v>
      </c>
      <c r="O10" s="14">
        <v>0.39139454920829297</v>
      </c>
      <c r="P10" s="14">
        <v>0.41043140291795499</v>
      </c>
      <c r="Q10" s="14">
        <v>0.38258995884291802</v>
      </c>
      <c r="R10" s="14"/>
      <c r="S10" s="14">
        <v>0.46314501163553801</v>
      </c>
      <c r="T10" s="14">
        <v>0.37176927207910598</v>
      </c>
      <c r="U10" s="14">
        <v>0.35295367877438</v>
      </c>
      <c r="V10" s="14"/>
      <c r="W10" s="14">
        <v>0.35518063433590802</v>
      </c>
      <c r="X10" s="14">
        <v>0.481405392753324</v>
      </c>
      <c r="Y10" s="14">
        <v>0.29667645845830098</v>
      </c>
      <c r="Z10" s="14"/>
      <c r="AA10" s="14">
        <v>0.22052567298797901</v>
      </c>
      <c r="AB10" s="14">
        <v>0.31459180206128201</v>
      </c>
      <c r="AC10" s="14">
        <v>0.38834088954221202</v>
      </c>
      <c r="AD10" s="14">
        <v>0.38075138011488902</v>
      </c>
      <c r="AE10" s="14">
        <v>0.40493746854856499</v>
      </c>
      <c r="AF10" s="14">
        <v>0.37230920507128001</v>
      </c>
      <c r="AG10" s="14">
        <v>0.47452653868929801</v>
      </c>
      <c r="AH10" s="14">
        <v>0.47546619734637402</v>
      </c>
      <c r="AI10" s="14">
        <v>0.390085728891019</v>
      </c>
      <c r="AJ10" s="14">
        <v>0.51940804860457701</v>
      </c>
      <c r="AK10" s="14">
        <v>0.34404982498616199</v>
      </c>
      <c r="AL10" s="14">
        <v>0.49390031754251901</v>
      </c>
      <c r="AM10" s="14"/>
      <c r="AN10" s="14">
        <v>0.37483981067293498</v>
      </c>
      <c r="AO10" s="14">
        <v>0.40388849147072597</v>
      </c>
      <c r="AP10" s="14"/>
      <c r="AQ10" s="14">
        <v>0.40473512418000301</v>
      </c>
      <c r="AR10" s="14">
        <v>0.39321531666819798</v>
      </c>
      <c r="AS10" s="14"/>
      <c r="AT10" s="14">
        <v>0.50989418925319896</v>
      </c>
      <c r="AU10" s="14">
        <v>0.36904658469133</v>
      </c>
      <c r="AV10" s="14">
        <v>0.38432272864500799</v>
      </c>
      <c r="AW10" s="14"/>
      <c r="AX10" s="14">
        <v>0.38536721248411099</v>
      </c>
    </row>
    <row r="11" spans="2:50" x14ac:dyDescent="0.3">
      <c r="B11" s="15" t="s">
        <v>201</v>
      </c>
      <c r="C11" s="14">
        <v>0.204702981217143</v>
      </c>
      <c r="D11" s="14">
        <v>0.19139702659285199</v>
      </c>
      <c r="E11" s="14">
        <v>0.218948089599418</v>
      </c>
      <c r="F11" s="14"/>
      <c r="G11" s="14">
        <v>0.17604209818869701</v>
      </c>
      <c r="H11" s="14">
        <v>0.21535867839855499</v>
      </c>
      <c r="I11" s="14">
        <v>0.221029441811606</v>
      </c>
      <c r="J11" s="14">
        <v>0.19463776932169499</v>
      </c>
      <c r="K11" s="14">
        <v>0.17869105976349001</v>
      </c>
      <c r="L11" s="14">
        <v>0.227335993350294</v>
      </c>
      <c r="M11" s="14"/>
      <c r="N11" s="14">
        <v>0.23965865823185201</v>
      </c>
      <c r="O11" s="14">
        <v>0.23086712881072499</v>
      </c>
      <c r="P11" s="14">
        <v>0.16054796397913701</v>
      </c>
      <c r="Q11" s="14">
        <v>0.20433043643565199</v>
      </c>
      <c r="R11" s="14"/>
      <c r="S11" s="14">
        <v>0.16229895143818099</v>
      </c>
      <c r="T11" s="14">
        <v>0.19238712918025699</v>
      </c>
      <c r="U11" s="14">
        <v>0.29491531957949602</v>
      </c>
      <c r="V11" s="14"/>
      <c r="W11" s="14">
        <v>0.21797140815827101</v>
      </c>
      <c r="X11" s="14">
        <v>0.15328270050541501</v>
      </c>
      <c r="Y11" s="14">
        <v>0.30057270439267703</v>
      </c>
      <c r="Z11" s="14"/>
      <c r="AA11" s="14">
        <v>0.15305389032127201</v>
      </c>
      <c r="AB11" s="14">
        <v>0.18420576685207099</v>
      </c>
      <c r="AC11" s="14">
        <v>0.212452174663671</v>
      </c>
      <c r="AD11" s="14">
        <v>0.209087526067227</v>
      </c>
      <c r="AE11" s="14">
        <v>0.25459495040684299</v>
      </c>
      <c r="AF11" s="14">
        <v>0.235887718260198</v>
      </c>
      <c r="AG11" s="14">
        <v>0.139638201319533</v>
      </c>
      <c r="AH11" s="14">
        <v>0.19697383201249299</v>
      </c>
      <c r="AI11" s="14">
        <v>0.16408383777062299</v>
      </c>
      <c r="AJ11" s="14">
        <v>0.17926329028099799</v>
      </c>
      <c r="AK11" s="14">
        <v>0.45915069808560699</v>
      </c>
      <c r="AL11" s="14">
        <v>0.24215602804948899</v>
      </c>
      <c r="AM11" s="14"/>
      <c r="AN11" s="14">
        <v>0.20995111929237201</v>
      </c>
      <c r="AO11" s="14">
        <v>0.20253468428209301</v>
      </c>
      <c r="AP11" s="14"/>
      <c r="AQ11" s="14">
        <v>0.220602371660962</v>
      </c>
      <c r="AR11" s="14">
        <v>0.20099108725539</v>
      </c>
      <c r="AS11" s="14"/>
      <c r="AT11" s="14">
        <v>0.125301094780674</v>
      </c>
      <c r="AU11" s="14">
        <v>0.26257101673592298</v>
      </c>
      <c r="AV11" s="14">
        <v>0.19339594880816799</v>
      </c>
      <c r="AW11" s="14"/>
      <c r="AX11" s="14">
        <v>0.226154023960317</v>
      </c>
    </row>
    <row r="12" spans="2:50" x14ac:dyDescent="0.3">
      <c r="B12" s="15" t="s">
        <v>202</v>
      </c>
      <c r="C12" s="14">
        <v>9.5906629244744093E-2</v>
      </c>
      <c r="D12" s="14">
        <v>9.3560972514965798E-2</v>
      </c>
      <c r="E12" s="14">
        <v>9.8893080963001395E-2</v>
      </c>
      <c r="F12" s="14"/>
      <c r="G12" s="14">
        <v>9.0367635006763494E-2</v>
      </c>
      <c r="H12" s="14">
        <v>8.1034549269517905E-2</v>
      </c>
      <c r="I12" s="14">
        <v>9.5431584533999594E-2</v>
      </c>
      <c r="J12" s="14">
        <v>0.12375599343707</v>
      </c>
      <c r="K12" s="14">
        <v>0.100918968242222</v>
      </c>
      <c r="L12" s="14">
        <v>8.7031212606988498E-2</v>
      </c>
      <c r="M12" s="14"/>
      <c r="N12" s="14">
        <v>7.1746175552398705E-2</v>
      </c>
      <c r="O12" s="14">
        <v>7.2340156809683503E-2</v>
      </c>
      <c r="P12" s="14">
        <v>0.10912189938405401</v>
      </c>
      <c r="Q12" s="14">
        <v>0.11075751375073301</v>
      </c>
      <c r="R12" s="14"/>
      <c r="S12" s="14">
        <v>6.1957192135882397E-2</v>
      </c>
      <c r="T12" s="14">
        <v>0.15113297782315899</v>
      </c>
      <c r="U12" s="14">
        <v>7.6332486571360297E-2</v>
      </c>
      <c r="V12" s="14"/>
      <c r="W12" s="14">
        <v>0.15456349108635101</v>
      </c>
      <c r="X12" s="14">
        <v>4.7877550545259599E-2</v>
      </c>
      <c r="Y12" s="14">
        <v>9.4709288117165794E-2</v>
      </c>
      <c r="Z12" s="14"/>
      <c r="AA12" s="14">
        <v>0.104281391527614</v>
      </c>
      <c r="AB12" s="14">
        <v>0.121090886429905</v>
      </c>
      <c r="AC12" s="14">
        <v>9.6349133612471993E-2</v>
      </c>
      <c r="AD12" s="14">
        <v>9.0948580773388396E-2</v>
      </c>
      <c r="AE12" s="14">
        <v>9.0752224999039205E-2</v>
      </c>
      <c r="AF12" s="14">
        <v>0.109646601228131</v>
      </c>
      <c r="AG12" s="14">
        <v>9.9330900375367306E-2</v>
      </c>
      <c r="AH12" s="14">
        <v>0.103362478801172</v>
      </c>
      <c r="AI12" s="14">
        <v>4.6374434765377698E-2</v>
      </c>
      <c r="AJ12" s="14">
        <v>5.4221588405234299E-2</v>
      </c>
      <c r="AK12" s="14">
        <v>0</v>
      </c>
      <c r="AL12" s="14">
        <v>0</v>
      </c>
      <c r="AM12" s="14"/>
      <c r="AN12" s="14">
        <v>0.113076547677066</v>
      </c>
      <c r="AO12" s="14">
        <v>8.8812783584013399E-2</v>
      </c>
      <c r="AP12" s="14"/>
      <c r="AQ12" s="14">
        <v>9.0893289165938904E-2</v>
      </c>
      <c r="AR12" s="14">
        <v>9.7077050641242904E-2</v>
      </c>
      <c r="AS12" s="14"/>
      <c r="AT12" s="14">
        <v>2.7260184392485901E-2</v>
      </c>
      <c r="AU12" s="14">
        <v>8.34622877016932E-2</v>
      </c>
      <c r="AV12" s="14">
        <v>0.15464772601927099</v>
      </c>
      <c r="AW12" s="14"/>
      <c r="AX12" s="14">
        <v>0.168288551665424</v>
      </c>
    </row>
    <row r="13" spans="2:50" x14ac:dyDescent="0.3">
      <c r="B13" s="15" t="s">
        <v>178</v>
      </c>
      <c r="C13" s="14">
        <v>3.1195577146376999E-2</v>
      </c>
      <c r="D13" s="14">
        <v>3.8714507538971703E-2</v>
      </c>
      <c r="E13" s="14">
        <v>2.43127336454536E-2</v>
      </c>
      <c r="F13" s="14"/>
      <c r="G13" s="14">
        <v>3.4673677960144499E-2</v>
      </c>
      <c r="H13" s="14">
        <v>3.1302376120985902E-2</v>
      </c>
      <c r="I13" s="14">
        <v>3.5391627889613801E-2</v>
      </c>
      <c r="J13" s="14">
        <v>3.9695141241319502E-2</v>
      </c>
      <c r="K13" s="14">
        <v>2.6336080026251499E-2</v>
      </c>
      <c r="L13" s="14">
        <v>2.32536735360869E-2</v>
      </c>
      <c r="M13" s="14"/>
      <c r="N13" s="14">
        <v>1.8483387445620902E-2</v>
      </c>
      <c r="O13" s="14">
        <v>2.55240883291427E-2</v>
      </c>
      <c r="P13" s="14">
        <v>3.6783705832923903E-2</v>
      </c>
      <c r="Q13" s="14">
        <v>3.6371573485803402E-2</v>
      </c>
      <c r="R13" s="14"/>
      <c r="S13" s="14">
        <v>1.75989236889951E-2</v>
      </c>
      <c r="T13" s="14">
        <v>4.9845781864333999E-2</v>
      </c>
      <c r="U13" s="14">
        <v>2.7510258580267E-2</v>
      </c>
      <c r="V13" s="14"/>
      <c r="W13" s="14">
        <v>4.9524325223019701E-2</v>
      </c>
      <c r="X13" s="14">
        <v>1.92262622578343E-2</v>
      </c>
      <c r="Y13" s="14">
        <v>1.5897613717503201E-2</v>
      </c>
      <c r="Z13" s="14"/>
      <c r="AA13" s="14">
        <v>4.11916991910685E-2</v>
      </c>
      <c r="AB13" s="14">
        <v>8.9778933433668107E-2</v>
      </c>
      <c r="AC13" s="14">
        <v>3.4642447930078202E-2</v>
      </c>
      <c r="AD13" s="14">
        <v>3.3878118436282002E-2</v>
      </c>
      <c r="AE13" s="14">
        <v>1.7195867037348201E-2</v>
      </c>
      <c r="AF13" s="14">
        <v>1.7941165875122199E-2</v>
      </c>
      <c r="AG13" s="14">
        <v>1.3570041336341401E-2</v>
      </c>
      <c r="AH13" s="14">
        <v>1.6974336780016398E-2</v>
      </c>
      <c r="AI13" s="14">
        <v>3.7254810245967697E-2</v>
      </c>
      <c r="AJ13" s="14">
        <v>4.75023475974534E-2</v>
      </c>
      <c r="AK13" s="14">
        <v>0.11099095015844899</v>
      </c>
      <c r="AL13" s="14">
        <v>0</v>
      </c>
      <c r="AM13" s="14"/>
      <c r="AN13" s="14">
        <v>3.7696671735500599E-2</v>
      </c>
      <c r="AO13" s="14">
        <v>2.8509614378246499E-2</v>
      </c>
      <c r="AP13" s="14"/>
      <c r="AQ13" s="14">
        <v>4.4308958019169599E-2</v>
      </c>
      <c r="AR13" s="14">
        <v>2.8134108881169701E-2</v>
      </c>
      <c r="AS13" s="14"/>
      <c r="AT13" s="14">
        <v>7.6827594527038197E-3</v>
      </c>
      <c r="AU13" s="14">
        <v>2.6482039177890899E-2</v>
      </c>
      <c r="AV13" s="14">
        <v>5.1662023081207598E-2</v>
      </c>
      <c r="AW13" s="14"/>
      <c r="AX13" s="14">
        <v>1.51302631717629E-2</v>
      </c>
    </row>
    <row r="14" spans="2:50" x14ac:dyDescent="0.3">
      <c r="B14" s="15" t="s">
        <v>79</v>
      </c>
      <c r="C14" s="14">
        <v>7.6990472159892395E-2</v>
      </c>
      <c r="D14" s="14">
        <v>4.4606351095758202E-2</v>
      </c>
      <c r="E14" s="14">
        <v>0.10596930237379699</v>
      </c>
      <c r="F14" s="14"/>
      <c r="G14" s="14">
        <v>0.10494060307227999</v>
      </c>
      <c r="H14" s="14">
        <v>6.3321981047530396E-2</v>
      </c>
      <c r="I14" s="14">
        <v>7.4631732355775304E-2</v>
      </c>
      <c r="J14" s="14">
        <v>0.100768817833602</v>
      </c>
      <c r="K14" s="14">
        <v>7.8499264409758407E-2</v>
      </c>
      <c r="L14" s="14">
        <v>5.53155270748047E-2</v>
      </c>
      <c r="M14" s="14"/>
      <c r="N14" s="14">
        <v>6.9685586529580207E-2</v>
      </c>
      <c r="O14" s="14">
        <v>9.5310177493418302E-2</v>
      </c>
      <c r="P14" s="14">
        <v>5.8290776650006301E-2</v>
      </c>
      <c r="Q14" s="14">
        <v>8.3351321608292298E-2</v>
      </c>
      <c r="R14" s="14"/>
      <c r="S14" s="14">
        <v>5.3071491876754501E-2</v>
      </c>
      <c r="T14" s="14">
        <v>7.5361826954324404E-2</v>
      </c>
      <c r="U14" s="14">
        <v>5.6244012069297501E-2</v>
      </c>
      <c r="V14" s="14"/>
      <c r="W14" s="14">
        <v>5.9530880826039398E-2</v>
      </c>
      <c r="X14" s="14">
        <v>4.63494319783316E-2</v>
      </c>
      <c r="Y14" s="14">
        <v>0.154969276231333</v>
      </c>
      <c r="Z14" s="14"/>
      <c r="AA14" s="14">
        <v>0.33101670928930299</v>
      </c>
      <c r="AB14" s="14">
        <v>0.14674122403914</v>
      </c>
      <c r="AC14" s="14">
        <v>9.8503521816031003E-2</v>
      </c>
      <c r="AD14" s="14">
        <v>7.3987212325067803E-2</v>
      </c>
      <c r="AE14" s="14">
        <v>5.7511171845583298E-2</v>
      </c>
      <c r="AF14" s="14">
        <v>8.9809172331171694E-2</v>
      </c>
      <c r="AG14" s="14">
        <v>2.1065551488814501E-2</v>
      </c>
      <c r="AH14" s="14">
        <v>0</v>
      </c>
      <c r="AI14" s="14">
        <v>1.23151816015929E-2</v>
      </c>
      <c r="AJ14" s="14">
        <v>0</v>
      </c>
      <c r="AK14" s="14">
        <v>0</v>
      </c>
      <c r="AL14" s="14">
        <v>0.121191079357974</v>
      </c>
      <c r="AM14" s="14"/>
      <c r="AN14" s="14">
        <v>6.0994110009150997E-2</v>
      </c>
      <c r="AO14" s="14">
        <v>8.3599456627570304E-2</v>
      </c>
      <c r="AP14" s="14"/>
      <c r="AQ14" s="14">
        <v>7.3492543309560093E-2</v>
      </c>
      <c r="AR14" s="14">
        <v>7.78071035285018E-2</v>
      </c>
      <c r="AS14" s="14"/>
      <c r="AT14" s="14">
        <v>3.3910870920223997E-2</v>
      </c>
      <c r="AU14" s="14">
        <v>9.4650347205631993E-2</v>
      </c>
      <c r="AV14" s="14">
        <v>3.4878128371086399E-2</v>
      </c>
      <c r="AW14" s="14"/>
      <c r="AX14" s="14">
        <v>7.5289960880916093E-2</v>
      </c>
    </row>
    <row r="15" spans="2:50" x14ac:dyDescent="0.3">
      <c r="B15" s="15" t="s">
        <v>179</v>
      </c>
      <c r="C15" s="21">
        <v>0.59120434023184298</v>
      </c>
      <c r="D15" s="21">
        <v>0.63172114225745202</v>
      </c>
      <c r="E15" s="21">
        <v>0.55187679341832996</v>
      </c>
      <c r="F15" s="21"/>
      <c r="G15" s="21">
        <v>0.59397598577211397</v>
      </c>
      <c r="H15" s="21">
        <v>0.60898241516341101</v>
      </c>
      <c r="I15" s="21">
        <v>0.57351561340900503</v>
      </c>
      <c r="J15" s="21">
        <v>0.54114227816631399</v>
      </c>
      <c r="K15" s="21">
        <v>0.61555462755827695</v>
      </c>
      <c r="L15" s="21">
        <v>0.60706359343182603</v>
      </c>
      <c r="M15" s="21"/>
      <c r="N15" s="21">
        <v>0.60042619224054905</v>
      </c>
      <c r="O15" s="21">
        <v>0.57595844855703004</v>
      </c>
      <c r="P15" s="21">
        <v>0.63525565415387897</v>
      </c>
      <c r="Q15" s="21">
        <v>0.56518915471951903</v>
      </c>
      <c r="R15" s="21"/>
      <c r="S15" s="21">
        <v>0.70507344086018697</v>
      </c>
      <c r="T15" s="21">
        <v>0.53127228417792605</v>
      </c>
      <c r="U15" s="21">
        <v>0.54499792319957896</v>
      </c>
      <c r="V15" s="21"/>
      <c r="W15" s="21">
        <v>0.51840989470631804</v>
      </c>
      <c r="X15" s="21">
        <v>0.73326405471315903</v>
      </c>
      <c r="Y15" s="21">
        <v>0.433851117541321</v>
      </c>
      <c r="Z15" s="21"/>
      <c r="AA15" s="21">
        <v>0.370456309670742</v>
      </c>
      <c r="AB15" s="21">
        <v>0.458183189245216</v>
      </c>
      <c r="AC15" s="21">
        <v>0.55805272197774802</v>
      </c>
      <c r="AD15" s="21">
        <v>0.59209856239803504</v>
      </c>
      <c r="AE15" s="21">
        <v>0.57994578571118705</v>
      </c>
      <c r="AF15" s="21">
        <v>0.546715342305376</v>
      </c>
      <c r="AG15" s="21">
        <v>0.72639530547994402</v>
      </c>
      <c r="AH15" s="21">
        <v>0.68268935240631901</v>
      </c>
      <c r="AI15" s="21">
        <v>0.73997173561643903</v>
      </c>
      <c r="AJ15" s="21">
        <v>0.719012773716315</v>
      </c>
      <c r="AK15" s="21">
        <v>0.429858351755944</v>
      </c>
      <c r="AL15" s="21">
        <v>0.63665289259253699</v>
      </c>
      <c r="AM15" s="21"/>
      <c r="AN15" s="21">
        <v>0.57828155128590997</v>
      </c>
      <c r="AO15" s="21">
        <v>0.59654346112807699</v>
      </c>
      <c r="AP15" s="21"/>
      <c r="AQ15" s="21">
        <v>0.57070283784436904</v>
      </c>
      <c r="AR15" s="21">
        <v>0.59599064969369497</v>
      </c>
      <c r="AS15" s="21"/>
      <c r="AT15" s="21">
        <v>0.80584509045391195</v>
      </c>
      <c r="AU15" s="21">
        <v>0.53283430917885999</v>
      </c>
      <c r="AV15" s="21">
        <v>0.56541617372026798</v>
      </c>
      <c r="AW15" s="21"/>
      <c r="AX15" s="21">
        <v>0.51513720032157995</v>
      </c>
    </row>
    <row r="16" spans="2:50" x14ac:dyDescent="0.3">
      <c r="B16" s="15" t="s">
        <v>180</v>
      </c>
      <c r="C16" s="21">
        <v>0.12710220639112099</v>
      </c>
      <c r="D16" s="21">
        <v>0.13227548005393699</v>
      </c>
      <c r="E16" s="21">
        <v>0.12320581460845501</v>
      </c>
      <c r="F16" s="21"/>
      <c r="G16" s="21">
        <v>0.12504131296690801</v>
      </c>
      <c r="H16" s="21">
        <v>0.11233692539050399</v>
      </c>
      <c r="I16" s="21">
        <v>0.130823212423613</v>
      </c>
      <c r="J16" s="21">
        <v>0.16345113467839001</v>
      </c>
      <c r="K16" s="21">
        <v>0.127255048268474</v>
      </c>
      <c r="L16" s="21">
        <v>0.11028488614307499</v>
      </c>
      <c r="M16" s="21"/>
      <c r="N16" s="21">
        <v>9.02295629980195E-2</v>
      </c>
      <c r="O16" s="21">
        <v>9.78642451388263E-2</v>
      </c>
      <c r="P16" s="21">
        <v>0.14590560521697801</v>
      </c>
      <c r="Q16" s="21">
        <v>0.147129087236537</v>
      </c>
      <c r="R16" s="21"/>
      <c r="S16" s="21">
        <v>7.9556115824877496E-2</v>
      </c>
      <c r="T16" s="21">
        <v>0.20097875968749301</v>
      </c>
      <c r="U16" s="21">
        <v>0.103842745151627</v>
      </c>
      <c r="V16" s="21"/>
      <c r="W16" s="21">
        <v>0.20408781630937101</v>
      </c>
      <c r="X16" s="21">
        <v>6.7103812803093896E-2</v>
      </c>
      <c r="Y16" s="21">
        <v>0.11060690183466899</v>
      </c>
      <c r="Z16" s="21"/>
      <c r="AA16" s="21">
        <v>0.145473090718683</v>
      </c>
      <c r="AB16" s="21">
        <v>0.210869819863573</v>
      </c>
      <c r="AC16" s="21">
        <v>0.13099158154255</v>
      </c>
      <c r="AD16" s="21">
        <v>0.12482669920967</v>
      </c>
      <c r="AE16" s="21">
        <v>0.107948092036387</v>
      </c>
      <c r="AF16" s="21">
        <v>0.12758776710325401</v>
      </c>
      <c r="AG16" s="21">
        <v>0.112900941711709</v>
      </c>
      <c r="AH16" s="21">
        <v>0.120336815581188</v>
      </c>
      <c r="AI16" s="21">
        <v>8.3629245011345402E-2</v>
      </c>
      <c r="AJ16" s="21">
        <v>0.101723936002688</v>
      </c>
      <c r="AK16" s="21">
        <v>0.11099095015844899</v>
      </c>
      <c r="AL16" s="21">
        <v>0</v>
      </c>
      <c r="AM16" s="21"/>
      <c r="AN16" s="21">
        <v>0.15077321941256699</v>
      </c>
      <c r="AO16" s="21">
        <v>0.11732239796226</v>
      </c>
      <c r="AP16" s="21"/>
      <c r="AQ16" s="21">
        <v>0.13520224718510901</v>
      </c>
      <c r="AR16" s="21">
        <v>0.12521115952241299</v>
      </c>
      <c r="AS16" s="21"/>
      <c r="AT16" s="21">
        <v>3.49429438451897E-2</v>
      </c>
      <c r="AU16" s="21">
        <v>0.109944326879584</v>
      </c>
      <c r="AV16" s="21">
        <v>0.206309749100478</v>
      </c>
      <c r="AW16" s="21"/>
      <c r="AX16" s="21">
        <v>0.183418814837187</v>
      </c>
    </row>
    <row r="17" spans="2:50" x14ac:dyDescent="0.3">
      <c r="B17" s="15" t="s">
        <v>108</v>
      </c>
      <c r="C17" s="22">
        <v>0.46410213384072202</v>
      </c>
      <c r="D17" s="22">
        <v>0.499445662203515</v>
      </c>
      <c r="E17" s="22">
        <v>0.42867097880987498</v>
      </c>
      <c r="F17" s="22"/>
      <c r="G17" s="22">
        <v>0.46893467280520601</v>
      </c>
      <c r="H17" s="22">
        <v>0.49664548977290701</v>
      </c>
      <c r="I17" s="22">
        <v>0.44269240098539198</v>
      </c>
      <c r="J17" s="22">
        <v>0.37769114348792399</v>
      </c>
      <c r="K17" s="22">
        <v>0.488299579289803</v>
      </c>
      <c r="L17" s="22">
        <v>0.49677870728875101</v>
      </c>
      <c r="M17" s="22"/>
      <c r="N17" s="22">
        <v>0.51019662924252895</v>
      </c>
      <c r="O17" s="22">
        <v>0.47809420341820402</v>
      </c>
      <c r="P17" s="22">
        <v>0.48935004893689998</v>
      </c>
      <c r="Q17" s="22">
        <v>0.41806006748298302</v>
      </c>
      <c r="R17" s="22"/>
      <c r="S17" s="22">
        <v>0.62551732503530899</v>
      </c>
      <c r="T17" s="22">
        <v>0.33029352449043298</v>
      </c>
      <c r="U17" s="22">
        <v>0.44115517804795201</v>
      </c>
      <c r="V17" s="22"/>
      <c r="W17" s="22">
        <v>0.31432207839694798</v>
      </c>
      <c r="X17" s="22">
        <v>0.66616024191006495</v>
      </c>
      <c r="Y17" s="22">
        <v>0.32324421570665202</v>
      </c>
      <c r="Z17" s="22"/>
      <c r="AA17" s="22">
        <v>0.22498321895206</v>
      </c>
      <c r="AB17" s="22">
        <v>0.247313369381642</v>
      </c>
      <c r="AC17" s="22">
        <v>0.42706114043519799</v>
      </c>
      <c r="AD17" s="22">
        <v>0.467271863188364</v>
      </c>
      <c r="AE17" s="22">
        <v>0.47199769367479899</v>
      </c>
      <c r="AF17" s="22">
        <v>0.41912757520212301</v>
      </c>
      <c r="AG17" s="22">
        <v>0.61349436376823496</v>
      </c>
      <c r="AH17" s="22">
        <v>0.56235253682513098</v>
      </c>
      <c r="AI17" s="22">
        <v>0.65634249060509398</v>
      </c>
      <c r="AJ17" s="22">
        <v>0.61728883771362697</v>
      </c>
      <c r="AK17" s="22">
        <v>0.31886740159749399</v>
      </c>
      <c r="AL17" s="22">
        <v>0.63665289259253699</v>
      </c>
      <c r="AM17" s="22"/>
      <c r="AN17" s="22">
        <v>0.42750833187334403</v>
      </c>
      <c r="AO17" s="22">
        <v>0.47922106316581697</v>
      </c>
      <c r="AP17" s="22"/>
      <c r="AQ17" s="22">
        <v>0.435500590659261</v>
      </c>
      <c r="AR17" s="22">
        <v>0.47077949017128301</v>
      </c>
      <c r="AS17" s="22"/>
      <c r="AT17" s="22">
        <v>0.77090214660872203</v>
      </c>
      <c r="AU17" s="22">
        <v>0.42288998229927599</v>
      </c>
      <c r="AV17" s="22">
        <v>0.35910642461978898</v>
      </c>
      <c r="AW17" s="22"/>
      <c r="AX17" s="22">
        <v>0.33171838548439297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0.14076881179043399</v>
      </c>
      <c r="D9" s="14">
        <v>0.17616957280043599</v>
      </c>
      <c r="E9" s="14">
        <v>0.108314371956709</v>
      </c>
      <c r="F9" s="14"/>
      <c r="G9" s="14">
        <v>0.106054536279468</v>
      </c>
      <c r="H9" s="14">
        <v>0.214647731242782</v>
      </c>
      <c r="I9" s="14">
        <v>0.155094827588872</v>
      </c>
      <c r="J9" s="14">
        <v>0.114595180681332</v>
      </c>
      <c r="K9" s="14">
        <v>0.114841639719632</v>
      </c>
      <c r="L9" s="14">
        <v>0.126948154913641</v>
      </c>
      <c r="M9" s="14"/>
      <c r="N9" s="14">
        <v>0.12172455433705601</v>
      </c>
      <c r="O9" s="14">
        <v>0.123799013366564</v>
      </c>
      <c r="P9" s="14">
        <v>0.19740567683433899</v>
      </c>
      <c r="Q9" s="14">
        <v>0.120393448310625</v>
      </c>
      <c r="R9" s="14"/>
      <c r="S9" s="14">
        <v>0.14653004694705399</v>
      </c>
      <c r="T9" s="14">
        <v>0.16019300115981899</v>
      </c>
      <c r="U9" s="14">
        <v>0.119004835804815</v>
      </c>
      <c r="V9" s="14"/>
      <c r="W9" s="14">
        <v>0.198009406228947</v>
      </c>
      <c r="X9" s="14">
        <v>0.12798350396969099</v>
      </c>
      <c r="Y9" s="14">
        <v>5.3463905356975101E-2</v>
      </c>
      <c r="Z9" s="14"/>
      <c r="AA9" s="14">
        <v>0.14595101997235899</v>
      </c>
      <c r="AB9" s="14">
        <v>0.15207695601313101</v>
      </c>
      <c r="AC9" s="14">
        <v>9.63397288458962E-2</v>
      </c>
      <c r="AD9" s="14">
        <v>0.111994910760381</v>
      </c>
      <c r="AE9" s="14">
        <v>0.125276623543986</v>
      </c>
      <c r="AF9" s="14">
        <v>0.123393613127926</v>
      </c>
      <c r="AG9" s="14">
        <v>0.21328056124308201</v>
      </c>
      <c r="AH9" s="14">
        <v>0.20479852308695001</v>
      </c>
      <c r="AI9" s="14">
        <v>0.18365780356273201</v>
      </c>
      <c r="AJ9" s="14">
        <v>9.5862582107976199E-2</v>
      </c>
      <c r="AK9" s="14">
        <v>0</v>
      </c>
      <c r="AL9" s="14">
        <v>0.24847387469149601</v>
      </c>
      <c r="AM9" s="14"/>
      <c r="AN9" s="14">
        <v>0.15730480058656701</v>
      </c>
      <c r="AO9" s="14">
        <v>0.133936877624311</v>
      </c>
      <c r="AP9" s="14"/>
      <c r="AQ9" s="14">
        <v>0.12920614169620701</v>
      </c>
      <c r="AR9" s="14">
        <v>0.14346824894534699</v>
      </c>
      <c r="AS9" s="14"/>
      <c r="AT9" s="14">
        <v>0.109446024811961</v>
      </c>
      <c r="AU9" s="14">
        <v>0.109179654967824</v>
      </c>
      <c r="AV9" s="14">
        <v>0.201460852939645</v>
      </c>
      <c r="AW9" s="14"/>
      <c r="AX9" s="14">
        <v>0.216129669953536</v>
      </c>
    </row>
    <row r="10" spans="2:50" x14ac:dyDescent="0.3">
      <c r="B10" s="15" t="s">
        <v>200</v>
      </c>
      <c r="C10" s="14">
        <v>0.341987504220092</v>
      </c>
      <c r="D10" s="14">
        <v>0.37698409120905702</v>
      </c>
      <c r="E10" s="14">
        <v>0.311514925116816</v>
      </c>
      <c r="F10" s="14"/>
      <c r="G10" s="14">
        <v>0.25695391212699897</v>
      </c>
      <c r="H10" s="14">
        <v>0.26680288379429201</v>
      </c>
      <c r="I10" s="14">
        <v>0.33110068076575599</v>
      </c>
      <c r="J10" s="14">
        <v>0.36179927657572297</v>
      </c>
      <c r="K10" s="14">
        <v>0.38782559460389299</v>
      </c>
      <c r="L10" s="14">
        <v>0.41163521941433201</v>
      </c>
      <c r="M10" s="14"/>
      <c r="N10" s="14">
        <v>0.37227277454860702</v>
      </c>
      <c r="O10" s="14">
        <v>0.33187918230188201</v>
      </c>
      <c r="P10" s="14">
        <v>0.33370810021198399</v>
      </c>
      <c r="Q10" s="14">
        <v>0.33875405952598397</v>
      </c>
      <c r="R10" s="14"/>
      <c r="S10" s="14">
        <v>0.30226751986891898</v>
      </c>
      <c r="T10" s="14">
        <v>0.44519437285332503</v>
      </c>
      <c r="U10" s="14">
        <v>0.284386442752952</v>
      </c>
      <c r="V10" s="14"/>
      <c r="W10" s="14">
        <v>0.44046617816768102</v>
      </c>
      <c r="X10" s="14">
        <v>0.29493310994264099</v>
      </c>
      <c r="Y10" s="14">
        <v>0.256067744268619</v>
      </c>
      <c r="Z10" s="14"/>
      <c r="AA10" s="14">
        <v>0.17095569814678799</v>
      </c>
      <c r="AB10" s="14">
        <v>0.24028248528953899</v>
      </c>
      <c r="AC10" s="14">
        <v>0.33306800433848799</v>
      </c>
      <c r="AD10" s="14">
        <v>0.313642552054267</v>
      </c>
      <c r="AE10" s="14">
        <v>0.38478847955440998</v>
      </c>
      <c r="AF10" s="14">
        <v>0.34345010438307599</v>
      </c>
      <c r="AG10" s="14">
        <v>0.426532186593166</v>
      </c>
      <c r="AH10" s="14">
        <v>0.37397396285198797</v>
      </c>
      <c r="AI10" s="14">
        <v>0.342843078081986</v>
      </c>
      <c r="AJ10" s="14">
        <v>0.47538399428139899</v>
      </c>
      <c r="AK10" s="14">
        <v>0.35517795111151301</v>
      </c>
      <c r="AL10" s="14">
        <v>0.123594474648633</v>
      </c>
      <c r="AM10" s="14"/>
      <c r="AN10" s="14">
        <v>0.33330251281288098</v>
      </c>
      <c r="AO10" s="14">
        <v>0.345575755897022</v>
      </c>
      <c r="AP10" s="14"/>
      <c r="AQ10" s="14">
        <v>0.35902328728881799</v>
      </c>
      <c r="AR10" s="14">
        <v>0.33801030644449298</v>
      </c>
      <c r="AS10" s="14"/>
      <c r="AT10" s="14">
        <v>0.28764291837146999</v>
      </c>
      <c r="AU10" s="14">
        <v>0.29768538039042503</v>
      </c>
      <c r="AV10" s="14">
        <v>0.44495318920483401</v>
      </c>
      <c r="AW10" s="14"/>
      <c r="AX10" s="14">
        <v>0.38246354536197502</v>
      </c>
    </row>
    <row r="11" spans="2:50" x14ac:dyDescent="0.3">
      <c r="B11" s="15" t="s">
        <v>201</v>
      </c>
      <c r="C11" s="14">
        <v>0.26293176765137</v>
      </c>
      <c r="D11" s="14">
        <v>0.22938572615976699</v>
      </c>
      <c r="E11" s="14">
        <v>0.29581677895797998</v>
      </c>
      <c r="F11" s="14"/>
      <c r="G11" s="14">
        <v>0.27363303227056801</v>
      </c>
      <c r="H11" s="14">
        <v>0.23941025469956001</v>
      </c>
      <c r="I11" s="14">
        <v>0.251825710645945</v>
      </c>
      <c r="J11" s="14">
        <v>0.283272463917079</v>
      </c>
      <c r="K11" s="14">
        <v>0.26117586758949901</v>
      </c>
      <c r="L11" s="14">
        <v>0.27133686713944399</v>
      </c>
      <c r="M11" s="14"/>
      <c r="N11" s="14">
        <v>0.28229494878074901</v>
      </c>
      <c r="O11" s="14">
        <v>0.30202820616758602</v>
      </c>
      <c r="P11" s="14">
        <v>0.19807149212851</v>
      </c>
      <c r="Q11" s="14">
        <v>0.27700568230976802</v>
      </c>
      <c r="R11" s="14"/>
      <c r="S11" s="14">
        <v>0.25573762847238202</v>
      </c>
      <c r="T11" s="14">
        <v>0.23631916239616799</v>
      </c>
      <c r="U11" s="14">
        <v>0.31444443366807401</v>
      </c>
      <c r="V11" s="14"/>
      <c r="W11" s="14">
        <v>0.218806694476567</v>
      </c>
      <c r="X11" s="14">
        <v>0.26780111458132599</v>
      </c>
      <c r="Y11" s="14">
        <v>0.36745006387739998</v>
      </c>
      <c r="Z11" s="14"/>
      <c r="AA11" s="14">
        <v>0.24829342944421001</v>
      </c>
      <c r="AB11" s="14">
        <v>0.29424108590342002</v>
      </c>
      <c r="AC11" s="14">
        <v>0.28864928910353799</v>
      </c>
      <c r="AD11" s="14">
        <v>0.27970234385310999</v>
      </c>
      <c r="AE11" s="14">
        <v>0.268969228678688</v>
      </c>
      <c r="AF11" s="14">
        <v>0.31079165128402703</v>
      </c>
      <c r="AG11" s="14">
        <v>0.19344358608722301</v>
      </c>
      <c r="AH11" s="14">
        <v>0.20909051978722901</v>
      </c>
      <c r="AI11" s="14">
        <v>0.19896337827964999</v>
      </c>
      <c r="AJ11" s="14">
        <v>0.22128378793623299</v>
      </c>
      <c r="AK11" s="14">
        <v>0.477136034537607</v>
      </c>
      <c r="AL11" s="14">
        <v>0.24215602804948899</v>
      </c>
      <c r="AM11" s="14"/>
      <c r="AN11" s="14">
        <v>0.24357290214925301</v>
      </c>
      <c r="AO11" s="14">
        <v>0.27092998876000102</v>
      </c>
      <c r="AP11" s="14"/>
      <c r="AQ11" s="14">
        <v>0.27229527518357499</v>
      </c>
      <c r="AR11" s="14">
        <v>0.260745750068342</v>
      </c>
      <c r="AS11" s="14"/>
      <c r="AT11" s="14">
        <v>0.232408773592787</v>
      </c>
      <c r="AU11" s="14">
        <v>0.334915616515919</v>
      </c>
      <c r="AV11" s="14">
        <v>0.21043968894935899</v>
      </c>
      <c r="AW11" s="14"/>
      <c r="AX11" s="14">
        <v>0.20026444436317101</v>
      </c>
    </row>
    <row r="12" spans="2:50" x14ac:dyDescent="0.3">
      <c r="B12" s="15" t="s">
        <v>202</v>
      </c>
      <c r="C12" s="14">
        <v>0.103468393937463</v>
      </c>
      <c r="D12" s="14">
        <v>0.100913260777291</v>
      </c>
      <c r="E12" s="14">
        <v>0.10671357879368799</v>
      </c>
      <c r="F12" s="14"/>
      <c r="G12" s="14">
        <v>0.13563280760850999</v>
      </c>
      <c r="H12" s="14">
        <v>0.112309190522538</v>
      </c>
      <c r="I12" s="14">
        <v>8.9304201147204498E-2</v>
      </c>
      <c r="J12" s="14">
        <v>9.7252176353920305E-2</v>
      </c>
      <c r="K12" s="14">
        <v>0.10652343705641</v>
      </c>
      <c r="L12" s="14">
        <v>9.0934434772177997E-2</v>
      </c>
      <c r="M12" s="14"/>
      <c r="N12" s="14">
        <v>7.6097332659898306E-2</v>
      </c>
      <c r="O12" s="14">
        <v>8.5939781845264102E-2</v>
      </c>
      <c r="P12" s="14">
        <v>0.12579830401125899</v>
      </c>
      <c r="Q12" s="14">
        <v>0.110468267607814</v>
      </c>
      <c r="R12" s="14"/>
      <c r="S12" s="14">
        <v>0.13714242464887599</v>
      </c>
      <c r="T12" s="14">
        <v>5.4293656450067299E-2</v>
      </c>
      <c r="U12" s="14">
        <v>0.12967537800496801</v>
      </c>
      <c r="V12" s="14"/>
      <c r="W12" s="14">
        <v>5.2908920654958502E-2</v>
      </c>
      <c r="X12" s="14">
        <v>0.1427669980795</v>
      </c>
      <c r="Y12" s="14">
        <v>0.105867958993335</v>
      </c>
      <c r="Z12" s="14"/>
      <c r="AA12" s="14">
        <v>8.87522000949173E-2</v>
      </c>
      <c r="AB12" s="14">
        <v>9.8222942972924304E-2</v>
      </c>
      <c r="AC12" s="14">
        <v>9.3965613539372106E-2</v>
      </c>
      <c r="AD12" s="14">
        <v>0.128472705849458</v>
      </c>
      <c r="AE12" s="14">
        <v>8.8792123439982107E-2</v>
      </c>
      <c r="AF12" s="14">
        <v>8.4473897473074197E-2</v>
      </c>
      <c r="AG12" s="14">
        <v>8.6593791535406903E-2</v>
      </c>
      <c r="AH12" s="14">
        <v>0.141578891511042</v>
      </c>
      <c r="AI12" s="14">
        <v>0.104457754991494</v>
      </c>
      <c r="AJ12" s="14">
        <v>0.15173257344961</v>
      </c>
      <c r="AK12" s="14">
        <v>8.1877487581097599E-2</v>
      </c>
      <c r="AL12" s="14">
        <v>0.14275257505001801</v>
      </c>
      <c r="AM12" s="14"/>
      <c r="AN12" s="14">
        <v>0.11303104969295701</v>
      </c>
      <c r="AO12" s="14">
        <v>9.9517530437233395E-2</v>
      </c>
      <c r="AP12" s="14"/>
      <c r="AQ12" s="14">
        <v>8.4949515211115295E-2</v>
      </c>
      <c r="AR12" s="14">
        <v>0.107791837302519</v>
      </c>
      <c r="AS12" s="14"/>
      <c r="AT12" s="14">
        <v>0.168556419262164</v>
      </c>
      <c r="AU12" s="14">
        <v>0.11280288388163499</v>
      </c>
      <c r="AV12" s="14">
        <v>6.4165954227254796E-2</v>
      </c>
      <c r="AW12" s="14"/>
      <c r="AX12" s="14">
        <v>6.3603217026291597E-2</v>
      </c>
    </row>
    <row r="13" spans="2:50" x14ac:dyDescent="0.3">
      <c r="B13" s="15" t="s">
        <v>178</v>
      </c>
      <c r="C13" s="14">
        <v>5.3504456316711302E-2</v>
      </c>
      <c r="D13" s="14">
        <v>6.3138154136781602E-2</v>
      </c>
      <c r="E13" s="14">
        <v>4.2827716334566703E-2</v>
      </c>
      <c r="F13" s="14"/>
      <c r="G13" s="14">
        <v>0.100066887485949</v>
      </c>
      <c r="H13" s="14">
        <v>8.47905938932558E-2</v>
      </c>
      <c r="I13" s="14">
        <v>5.7298040682760502E-2</v>
      </c>
      <c r="J13" s="14">
        <v>2.9503669511767298E-2</v>
      </c>
      <c r="K13" s="14">
        <v>3.8337604962720297E-2</v>
      </c>
      <c r="L13" s="14">
        <v>2.75962407482097E-2</v>
      </c>
      <c r="M13" s="14"/>
      <c r="N13" s="14">
        <v>4.6556933237303998E-2</v>
      </c>
      <c r="O13" s="14">
        <v>4.7756625326087897E-2</v>
      </c>
      <c r="P13" s="14">
        <v>7.0600205399258001E-2</v>
      </c>
      <c r="Q13" s="14">
        <v>4.8246485201823598E-2</v>
      </c>
      <c r="R13" s="14"/>
      <c r="S13" s="14">
        <v>7.7736954512186596E-2</v>
      </c>
      <c r="T13" s="14">
        <v>2.09152457723237E-2</v>
      </c>
      <c r="U13" s="14">
        <v>7.1402281850923802E-2</v>
      </c>
      <c r="V13" s="14"/>
      <c r="W13" s="14">
        <v>1.9867507150119E-2</v>
      </c>
      <c r="X13" s="14">
        <v>9.3353173972006001E-2</v>
      </c>
      <c r="Y13" s="14">
        <v>3.078523032012E-2</v>
      </c>
      <c r="Z13" s="14"/>
      <c r="AA13" s="14">
        <v>7.2693622831151397E-2</v>
      </c>
      <c r="AB13" s="14">
        <v>4.5825353674479E-2</v>
      </c>
      <c r="AC13" s="14">
        <v>5.4450324078213E-2</v>
      </c>
      <c r="AD13" s="14">
        <v>6.1316131296217803E-2</v>
      </c>
      <c r="AE13" s="14">
        <v>5.2340113136351001E-2</v>
      </c>
      <c r="AF13" s="14">
        <v>4.7758924831224701E-2</v>
      </c>
      <c r="AG13" s="14">
        <v>4.06051289767781E-2</v>
      </c>
      <c r="AH13" s="14">
        <v>4.3470849333894598E-2</v>
      </c>
      <c r="AI13" s="14">
        <v>9.8203512174525498E-2</v>
      </c>
      <c r="AJ13" s="14">
        <v>5.57370622247821E-2</v>
      </c>
      <c r="AK13" s="14">
        <v>0</v>
      </c>
      <c r="AL13" s="14">
        <v>0.12183196820239001</v>
      </c>
      <c r="AM13" s="14"/>
      <c r="AN13" s="14">
        <v>6.0781215901682402E-2</v>
      </c>
      <c r="AO13" s="14">
        <v>5.04980233153259E-2</v>
      </c>
      <c r="AP13" s="14"/>
      <c r="AQ13" s="14">
        <v>7.3075502631344894E-2</v>
      </c>
      <c r="AR13" s="14">
        <v>4.8935372432823997E-2</v>
      </c>
      <c r="AS13" s="14"/>
      <c r="AT13" s="14">
        <v>0.13811818150746699</v>
      </c>
      <c r="AU13" s="14">
        <v>3.6387388362840403E-2</v>
      </c>
      <c r="AV13" s="14">
        <v>2.2524663637982601E-2</v>
      </c>
      <c r="AW13" s="14"/>
      <c r="AX13" s="14">
        <v>4.5259245519025E-2</v>
      </c>
    </row>
    <row r="14" spans="2:50" x14ac:dyDescent="0.3">
      <c r="B14" s="15" t="s">
        <v>79</v>
      </c>
      <c r="C14" s="14">
        <v>9.7339066083929102E-2</v>
      </c>
      <c r="D14" s="14">
        <v>5.3409194916666798E-2</v>
      </c>
      <c r="E14" s="14">
        <v>0.13481262884024001</v>
      </c>
      <c r="F14" s="14"/>
      <c r="G14" s="14">
        <v>0.127658824228505</v>
      </c>
      <c r="H14" s="14">
        <v>8.2039345847573303E-2</v>
      </c>
      <c r="I14" s="14">
        <v>0.115376539169461</v>
      </c>
      <c r="J14" s="14">
        <v>0.11357723296017801</v>
      </c>
      <c r="K14" s="14">
        <v>9.1295856067845002E-2</v>
      </c>
      <c r="L14" s="14">
        <v>7.1549083012195799E-2</v>
      </c>
      <c r="M14" s="14"/>
      <c r="N14" s="14">
        <v>0.101053456436386</v>
      </c>
      <c r="O14" s="14">
        <v>0.108597190992616</v>
      </c>
      <c r="P14" s="14">
        <v>7.4416221414650804E-2</v>
      </c>
      <c r="Q14" s="14">
        <v>0.105132057043985</v>
      </c>
      <c r="R14" s="14"/>
      <c r="S14" s="14">
        <v>8.0585425550582596E-2</v>
      </c>
      <c r="T14" s="14">
        <v>8.3084561368296103E-2</v>
      </c>
      <c r="U14" s="14">
        <v>8.1086627918268303E-2</v>
      </c>
      <c r="V14" s="14"/>
      <c r="W14" s="14">
        <v>6.9941293321727493E-2</v>
      </c>
      <c r="X14" s="14">
        <v>7.31620994548349E-2</v>
      </c>
      <c r="Y14" s="14">
        <v>0.18636509718355199</v>
      </c>
      <c r="Z14" s="14"/>
      <c r="AA14" s="14">
        <v>0.27335402951057403</v>
      </c>
      <c r="AB14" s="14">
        <v>0.16935117614650599</v>
      </c>
      <c r="AC14" s="14">
        <v>0.13352704009449201</v>
      </c>
      <c r="AD14" s="14">
        <v>0.104871356186566</v>
      </c>
      <c r="AE14" s="14">
        <v>7.9833431646582895E-2</v>
      </c>
      <c r="AF14" s="14">
        <v>9.0131808900672197E-2</v>
      </c>
      <c r="AG14" s="14">
        <v>3.95447455643438E-2</v>
      </c>
      <c r="AH14" s="14">
        <v>2.70872534288971E-2</v>
      </c>
      <c r="AI14" s="14">
        <v>7.18744729096122E-2</v>
      </c>
      <c r="AJ14" s="14">
        <v>0</v>
      </c>
      <c r="AK14" s="14">
        <v>8.5808526769782095E-2</v>
      </c>
      <c r="AL14" s="14">
        <v>0.121191079357974</v>
      </c>
      <c r="AM14" s="14"/>
      <c r="AN14" s="14">
        <v>9.2007518856660503E-2</v>
      </c>
      <c r="AO14" s="14">
        <v>9.9541823966106405E-2</v>
      </c>
      <c r="AP14" s="14"/>
      <c r="AQ14" s="14">
        <v>8.1450277988940001E-2</v>
      </c>
      <c r="AR14" s="14">
        <v>0.10104848480647501</v>
      </c>
      <c r="AS14" s="14"/>
      <c r="AT14" s="14">
        <v>6.3827682454151005E-2</v>
      </c>
      <c r="AU14" s="14">
        <v>0.109029075881357</v>
      </c>
      <c r="AV14" s="14">
        <v>5.64556510409246E-2</v>
      </c>
      <c r="AW14" s="14"/>
      <c r="AX14" s="14">
        <v>9.2279877776000899E-2</v>
      </c>
    </row>
    <row r="15" spans="2:50" x14ac:dyDescent="0.3">
      <c r="B15" s="15" t="s">
        <v>179</v>
      </c>
      <c r="C15" s="21">
        <v>0.48275631601052699</v>
      </c>
      <c r="D15" s="21">
        <v>0.55315366400949395</v>
      </c>
      <c r="E15" s="21">
        <v>0.41982929707352601</v>
      </c>
      <c r="F15" s="21"/>
      <c r="G15" s="21">
        <v>0.36300844840646701</v>
      </c>
      <c r="H15" s="21">
        <v>0.48145061503707298</v>
      </c>
      <c r="I15" s="21">
        <v>0.48619550835462899</v>
      </c>
      <c r="J15" s="21">
        <v>0.47639445725705498</v>
      </c>
      <c r="K15" s="21">
        <v>0.502667234323525</v>
      </c>
      <c r="L15" s="21">
        <v>0.53858337432797299</v>
      </c>
      <c r="M15" s="21"/>
      <c r="N15" s="21">
        <v>0.493997328885663</v>
      </c>
      <c r="O15" s="21">
        <v>0.45567819566844597</v>
      </c>
      <c r="P15" s="21">
        <v>0.53111377704632201</v>
      </c>
      <c r="Q15" s="21">
        <v>0.45914750783660901</v>
      </c>
      <c r="R15" s="21"/>
      <c r="S15" s="21">
        <v>0.44879756681597299</v>
      </c>
      <c r="T15" s="21">
        <v>0.60538737401314502</v>
      </c>
      <c r="U15" s="21">
        <v>0.40339127855776602</v>
      </c>
      <c r="V15" s="21"/>
      <c r="W15" s="21">
        <v>0.63847558439662799</v>
      </c>
      <c r="X15" s="21">
        <v>0.42291661391233198</v>
      </c>
      <c r="Y15" s="21">
        <v>0.30953164962559399</v>
      </c>
      <c r="Z15" s="21"/>
      <c r="AA15" s="21">
        <v>0.316906718119147</v>
      </c>
      <c r="AB15" s="21">
        <v>0.39235944130267097</v>
      </c>
      <c r="AC15" s="21">
        <v>0.42940773318438502</v>
      </c>
      <c r="AD15" s="21">
        <v>0.42563746281464798</v>
      </c>
      <c r="AE15" s="21">
        <v>0.51006510309839603</v>
      </c>
      <c r="AF15" s="21">
        <v>0.46684371751100201</v>
      </c>
      <c r="AG15" s="21">
        <v>0.63981274783624797</v>
      </c>
      <c r="AH15" s="21">
        <v>0.57877248593893704</v>
      </c>
      <c r="AI15" s="21">
        <v>0.52650088164471798</v>
      </c>
      <c r="AJ15" s="21">
        <v>0.57124657638937504</v>
      </c>
      <c r="AK15" s="21">
        <v>0.35517795111151301</v>
      </c>
      <c r="AL15" s="21">
        <v>0.372068349340129</v>
      </c>
      <c r="AM15" s="21"/>
      <c r="AN15" s="21">
        <v>0.49060731339944802</v>
      </c>
      <c r="AO15" s="21">
        <v>0.479512633521333</v>
      </c>
      <c r="AP15" s="21"/>
      <c r="AQ15" s="21">
        <v>0.48822942898502503</v>
      </c>
      <c r="AR15" s="21">
        <v>0.48147855538984002</v>
      </c>
      <c r="AS15" s="21"/>
      <c r="AT15" s="21">
        <v>0.39708894318343102</v>
      </c>
      <c r="AU15" s="21">
        <v>0.40686503535824903</v>
      </c>
      <c r="AV15" s="21">
        <v>0.64641404214447895</v>
      </c>
      <c r="AW15" s="21"/>
      <c r="AX15" s="21">
        <v>0.59859321531551202</v>
      </c>
    </row>
    <row r="16" spans="2:50" x14ac:dyDescent="0.3">
      <c r="B16" s="15" t="s">
        <v>180</v>
      </c>
      <c r="C16" s="21">
        <v>0.15697285025417401</v>
      </c>
      <c r="D16" s="21">
        <v>0.16405141491407199</v>
      </c>
      <c r="E16" s="21">
        <v>0.14954129512825401</v>
      </c>
      <c r="F16" s="21"/>
      <c r="G16" s="21">
        <v>0.23569969509445901</v>
      </c>
      <c r="H16" s="21">
        <v>0.19709978441579401</v>
      </c>
      <c r="I16" s="21">
        <v>0.14660224182996501</v>
      </c>
      <c r="J16" s="21">
        <v>0.126755845865688</v>
      </c>
      <c r="K16" s="21">
        <v>0.14486104201913</v>
      </c>
      <c r="L16" s="21">
        <v>0.118530675520388</v>
      </c>
      <c r="M16" s="21"/>
      <c r="N16" s="21">
        <v>0.12265426589720201</v>
      </c>
      <c r="O16" s="21">
        <v>0.13369640717135201</v>
      </c>
      <c r="P16" s="21">
        <v>0.19639850941051701</v>
      </c>
      <c r="Q16" s="21">
        <v>0.15871475280963701</v>
      </c>
      <c r="R16" s="21"/>
      <c r="S16" s="21">
        <v>0.21487937916106301</v>
      </c>
      <c r="T16" s="21">
        <v>7.5208902222391003E-2</v>
      </c>
      <c r="U16" s="21">
        <v>0.20107765985589199</v>
      </c>
      <c r="V16" s="21"/>
      <c r="W16" s="21">
        <v>7.2776427805077495E-2</v>
      </c>
      <c r="X16" s="21">
        <v>0.23612017205150701</v>
      </c>
      <c r="Y16" s="21">
        <v>0.13665318931345499</v>
      </c>
      <c r="Z16" s="21"/>
      <c r="AA16" s="21">
        <v>0.16144582292606899</v>
      </c>
      <c r="AB16" s="21">
        <v>0.14404829664740301</v>
      </c>
      <c r="AC16" s="21">
        <v>0.14841593761758501</v>
      </c>
      <c r="AD16" s="21">
        <v>0.18978883714567599</v>
      </c>
      <c r="AE16" s="21">
        <v>0.141132236576333</v>
      </c>
      <c r="AF16" s="21">
        <v>0.132232822304299</v>
      </c>
      <c r="AG16" s="21">
        <v>0.12719892051218501</v>
      </c>
      <c r="AH16" s="21">
        <v>0.185049740844936</v>
      </c>
      <c r="AI16" s="21">
        <v>0.20266126716602001</v>
      </c>
      <c r="AJ16" s="21">
        <v>0.207469635674392</v>
      </c>
      <c r="AK16" s="21">
        <v>8.1877487581097599E-2</v>
      </c>
      <c r="AL16" s="21">
        <v>0.26458454325240799</v>
      </c>
      <c r="AM16" s="21"/>
      <c r="AN16" s="21">
        <v>0.173812265594639</v>
      </c>
      <c r="AO16" s="21">
        <v>0.15001555375255901</v>
      </c>
      <c r="AP16" s="21"/>
      <c r="AQ16" s="21">
        <v>0.15802501784246001</v>
      </c>
      <c r="AR16" s="21">
        <v>0.15672720973534299</v>
      </c>
      <c r="AS16" s="21"/>
      <c r="AT16" s="21">
        <v>0.30667460076963099</v>
      </c>
      <c r="AU16" s="21">
        <v>0.14919027224447501</v>
      </c>
      <c r="AV16" s="21">
        <v>8.6690617865237393E-2</v>
      </c>
      <c r="AW16" s="21"/>
      <c r="AX16" s="21">
        <v>0.10886246254531699</v>
      </c>
    </row>
    <row r="17" spans="2:50" x14ac:dyDescent="0.3">
      <c r="B17" s="15" t="s">
        <v>108</v>
      </c>
      <c r="C17" s="22">
        <v>0.32578346575635297</v>
      </c>
      <c r="D17" s="22">
        <v>0.38910224909542201</v>
      </c>
      <c r="E17" s="22">
        <v>0.27028800194527097</v>
      </c>
      <c r="F17" s="22"/>
      <c r="G17" s="22">
        <v>0.127308753312008</v>
      </c>
      <c r="H17" s="22">
        <v>0.28435083062128003</v>
      </c>
      <c r="I17" s="22">
        <v>0.33959326652466398</v>
      </c>
      <c r="J17" s="22">
        <v>0.34963861139136798</v>
      </c>
      <c r="K17" s="22">
        <v>0.35780619230439498</v>
      </c>
      <c r="L17" s="22">
        <v>0.420052698807585</v>
      </c>
      <c r="M17" s="22"/>
      <c r="N17" s="22">
        <v>0.37134306298845998</v>
      </c>
      <c r="O17" s="22">
        <v>0.32198178849709402</v>
      </c>
      <c r="P17" s="22">
        <v>0.334715267635805</v>
      </c>
      <c r="Q17" s="22">
        <v>0.30043275502697198</v>
      </c>
      <c r="R17" s="22"/>
      <c r="S17" s="22">
        <v>0.23391818765490999</v>
      </c>
      <c r="T17" s="22">
        <v>0.53017847179075395</v>
      </c>
      <c r="U17" s="22">
        <v>0.202313618701875</v>
      </c>
      <c r="V17" s="22"/>
      <c r="W17" s="22">
        <v>0.56569915659155101</v>
      </c>
      <c r="X17" s="22">
        <v>0.186796441860826</v>
      </c>
      <c r="Y17" s="22">
        <v>0.17287846031213899</v>
      </c>
      <c r="Z17" s="22"/>
      <c r="AA17" s="22">
        <v>0.15546089519307801</v>
      </c>
      <c r="AB17" s="22">
        <v>0.24831114465526699</v>
      </c>
      <c r="AC17" s="22">
        <v>0.28099179556679899</v>
      </c>
      <c r="AD17" s="22">
        <v>0.235848625668972</v>
      </c>
      <c r="AE17" s="22">
        <v>0.36893286652206297</v>
      </c>
      <c r="AF17" s="22">
        <v>0.33461089520670301</v>
      </c>
      <c r="AG17" s="22">
        <v>0.51261382732406302</v>
      </c>
      <c r="AH17" s="22">
        <v>0.39372274509400101</v>
      </c>
      <c r="AI17" s="22">
        <v>0.32383961447869902</v>
      </c>
      <c r="AJ17" s="22">
        <v>0.36377694071498201</v>
      </c>
      <c r="AK17" s="22">
        <v>0.27330046353041498</v>
      </c>
      <c r="AL17" s="22">
        <v>0.107483806087722</v>
      </c>
      <c r="AM17" s="22"/>
      <c r="AN17" s="22">
        <v>0.31679504780480899</v>
      </c>
      <c r="AO17" s="22">
        <v>0.32949707976877401</v>
      </c>
      <c r="AP17" s="22"/>
      <c r="AQ17" s="22">
        <v>0.33020441114256499</v>
      </c>
      <c r="AR17" s="22">
        <v>0.32475134565449698</v>
      </c>
      <c r="AS17" s="22"/>
      <c r="AT17" s="22">
        <v>9.0414342413800003E-2</v>
      </c>
      <c r="AU17" s="22">
        <v>0.25767476311377402</v>
      </c>
      <c r="AV17" s="22">
        <v>0.55972342427924204</v>
      </c>
      <c r="AW17" s="22"/>
      <c r="AX17" s="22">
        <v>0.48973075277019501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0.114995184704552</v>
      </c>
      <c r="D9" s="14">
        <v>0.149509675700748</v>
      </c>
      <c r="E9" s="14">
        <v>8.1905211661261995E-2</v>
      </c>
      <c r="F9" s="14"/>
      <c r="G9" s="14">
        <v>0.135710209553834</v>
      </c>
      <c r="H9" s="14">
        <v>0.17134160068221199</v>
      </c>
      <c r="I9" s="14">
        <v>0.15488015222674401</v>
      </c>
      <c r="J9" s="14">
        <v>9.5864171516115204E-2</v>
      </c>
      <c r="K9" s="14">
        <v>7.4622914786430503E-2</v>
      </c>
      <c r="L9" s="14">
        <v>7.0706646120911598E-2</v>
      </c>
      <c r="M9" s="14"/>
      <c r="N9" s="14">
        <v>9.1742893523526894E-2</v>
      </c>
      <c r="O9" s="14">
        <v>0.102816818562541</v>
      </c>
      <c r="P9" s="14">
        <v>0.144001194371982</v>
      </c>
      <c r="Q9" s="14">
        <v>0.112724674634992</v>
      </c>
      <c r="R9" s="14"/>
      <c r="S9" s="14">
        <v>0.120021473595985</v>
      </c>
      <c r="T9" s="14">
        <v>0.14463136311438801</v>
      </c>
      <c r="U9" s="14">
        <v>7.4800113526504605E-2</v>
      </c>
      <c r="V9" s="14"/>
      <c r="W9" s="14">
        <v>0.170614225339319</v>
      </c>
      <c r="X9" s="14">
        <v>9.4990333578289704E-2</v>
      </c>
      <c r="Y9" s="14">
        <v>4.9997243068653899E-2</v>
      </c>
      <c r="Z9" s="14"/>
      <c r="AA9" s="14">
        <v>0.102494230453702</v>
      </c>
      <c r="AB9" s="14">
        <v>0.111816455810413</v>
      </c>
      <c r="AC9" s="14">
        <v>8.45652640650639E-2</v>
      </c>
      <c r="AD9" s="14">
        <v>8.6226792634902502E-2</v>
      </c>
      <c r="AE9" s="14">
        <v>8.0919784338894796E-2</v>
      </c>
      <c r="AF9" s="14">
        <v>0.116427625959431</v>
      </c>
      <c r="AG9" s="14">
        <v>0.18211802660038301</v>
      </c>
      <c r="AH9" s="14">
        <v>0.20467564607079</v>
      </c>
      <c r="AI9" s="14">
        <v>0.146752986711432</v>
      </c>
      <c r="AJ9" s="14">
        <v>8.0499029258296106E-2</v>
      </c>
      <c r="AK9" s="14">
        <v>6.7900555231353701E-2</v>
      </c>
      <c r="AL9" s="14">
        <v>0</v>
      </c>
      <c r="AM9" s="14"/>
      <c r="AN9" s="14">
        <v>0.13718316966427499</v>
      </c>
      <c r="AO9" s="14">
        <v>0.10582809742645601</v>
      </c>
      <c r="AP9" s="14"/>
      <c r="AQ9" s="14">
        <v>7.7824671991146496E-2</v>
      </c>
      <c r="AR9" s="14">
        <v>0.123673064663768</v>
      </c>
      <c r="AS9" s="14"/>
      <c r="AT9" s="14">
        <v>7.9176276930209094E-2</v>
      </c>
      <c r="AU9" s="14">
        <v>8.0287775888055704E-2</v>
      </c>
      <c r="AV9" s="14">
        <v>0.17804397271718</v>
      </c>
      <c r="AW9" s="14"/>
      <c r="AX9" s="14">
        <v>0.17731535367250501</v>
      </c>
    </row>
    <row r="10" spans="2:50" x14ac:dyDescent="0.3">
      <c r="B10" s="15" t="s">
        <v>200</v>
      </c>
      <c r="C10" s="14">
        <v>0.25376997009733099</v>
      </c>
      <c r="D10" s="14">
        <v>0.28642122787171098</v>
      </c>
      <c r="E10" s="14">
        <v>0.22380314890896799</v>
      </c>
      <c r="F10" s="14"/>
      <c r="G10" s="14">
        <v>0.19563307965978399</v>
      </c>
      <c r="H10" s="14">
        <v>0.27040365525593102</v>
      </c>
      <c r="I10" s="14">
        <v>0.272867482645056</v>
      </c>
      <c r="J10" s="14">
        <v>0.26212966115782099</v>
      </c>
      <c r="K10" s="14">
        <v>0.25935576253056403</v>
      </c>
      <c r="L10" s="14">
        <v>0.24730434639520299</v>
      </c>
      <c r="M10" s="14"/>
      <c r="N10" s="14">
        <v>0.26255554272728798</v>
      </c>
      <c r="O10" s="14">
        <v>0.254380224123197</v>
      </c>
      <c r="P10" s="14">
        <v>0.241749016783219</v>
      </c>
      <c r="Q10" s="14">
        <v>0.25745708712041299</v>
      </c>
      <c r="R10" s="14"/>
      <c r="S10" s="14">
        <v>0.245525460515292</v>
      </c>
      <c r="T10" s="14">
        <v>0.31851613375596299</v>
      </c>
      <c r="U10" s="14">
        <v>0.21090500520528499</v>
      </c>
      <c r="V10" s="14"/>
      <c r="W10" s="14">
        <v>0.30309748635747702</v>
      </c>
      <c r="X10" s="14">
        <v>0.247334134829689</v>
      </c>
      <c r="Y10" s="14">
        <v>0.17712105296056399</v>
      </c>
      <c r="Z10" s="14"/>
      <c r="AA10" s="14">
        <v>0.14928403737698001</v>
      </c>
      <c r="AB10" s="14">
        <v>0.18720346644928801</v>
      </c>
      <c r="AC10" s="14">
        <v>0.22827086709271699</v>
      </c>
      <c r="AD10" s="14">
        <v>0.19648976599620699</v>
      </c>
      <c r="AE10" s="14">
        <v>0.27124700947784097</v>
      </c>
      <c r="AF10" s="14">
        <v>0.30655220148544798</v>
      </c>
      <c r="AG10" s="14">
        <v>0.35914802882418001</v>
      </c>
      <c r="AH10" s="14">
        <v>0.23442298106957901</v>
      </c>
      <c r="AI10" s="14">
        <v>0.23005824427913901</v>
      </c>
      <c r="AJ10" s="14">
        <v>0.29598557796290398</v>
      </c>
      <c r="AK10" s="14">
        <v>0.28727739588015899</v>
      </c>
      <c r="AL10" s="14">
        <v>0.49390031754251901</v>
      </c>
      <c r="AM10" s="14"/>
      <c r="AN10" s="14">
        <v>0.221920608002455</v>
      </c>
      <c r="AO10" s="14">
        <v>0.26692870815332898</v>
      </c>
      <c r="AP10" s="14"/>
      <c r="AQ10" s="14">
        <v>0.28215333541826298</v>
      </c>
      <c r="AR10" s="14">
        <v>0.24714354987567</v>
      </c>
      <c r="AS10" s="14"/>
      <c r="AT10" s="14">
        <v>0.19997582748893999</v>
      </c>
      <c r="AU10" s="14">
        <v>0.25884994196220101</v>
      </c>
      <c r="AV10" s="14">
        <v>0.30987749880534499</v>
      </c>
      <c r="AW10" s="14"/>
      <c r="AX10" s="14">
        <v>0.26646935442326902</v>
      </c>
    </row>
    <row r="11" spans="2:50" x14ac:dyDescent="0.3">
      <c r="B11" s="15" t="s">
        <v>201</v>
      </c>
      <c r="C11" s="14">
        <v>0.28352623146327799</v>
      </c>
      <c r="D11" s="14">
        <v>0.27223560802424501</v>
      </c>
      <c r="E11" s="14">
        <v>0.29648627659979798</v>
      </c>
      <c r="F11" s="14"/>
      <c r="G11" s="14">
        <v>0.24512154169382799</v>
      </c>
      <c r="H11" s="14">
        <v>0.224389916980031</v>
      </c>
      <c r="I11" s="14">
        <v>0.28851912302558302</v>
      </c>
      <c r="J11" s="14">
        <v>0.31927503549358499</v>
      </c>
      <c r="K11" s="14">
        <v>0.302061646942899</v>
      </c>
      <c r="L11" s="14">
        <v>0.31007278874925098</v>
      </c>
      <c r="M11" s="14"/>
      <c r="N11" s="14">
        <v>0.29994726753837098</v>
      </c>
      <c r="O11" s="14">
        <v>0.28454100397808502</v>
      </c>
      <c r="P11" s="14">
        <v>0.250011788043979</v>
      </c>
      <c r="Q11" s="14">
        <v>0.29794842682765699</v>
      </c>
      <c r="R11" s="14"/>
      <c r="S11" s="14">
        <v>0.25421794759673899</v>
      </c>
      <c r="T11" s="14">
        <v>0.27542390795321497</v>
      </c>
      <c r="U11" s="14">
        <v>0.33060688056798998</v>
      </c>
      <c r="V11" s="14"/>
      <c r="W11" s="14">
        <v>0.26791673127774501</v>
      </c>
      <c r="X11" s="14">
        <v>0.25267565068110298</v>
      </c>
      <c r="Y11" s="14">
        <v>0.41680406599049702</v>
      </c>
      <c r="Z11" s="14"/>
      <c r="AA11" s="14">
        <v>0.34327832599606201</v>
      </c>
      <c r="AB11" s="14">
        <v>0.315614512349148</v>
      </c>
      <c r="AC11" s="14">
        <v>0.292064434746866</v>
      </c>
      <c r="AD11" s="14">
        <v>0.31924407142642802</v>
      </c>
      <c r="AE11" s="14">
        <v>0.29200840857051502</v>
      </c>
      <c r="AF11" s="14">
        <v>0.24559151922473099</v>
      </c>
      <c r="AG11" s="14">
        <v>0.222518517551689</v>
      </c>
      <c r="AH11" s="14">
        <v>0.28864688627519097</v>
      </c>
      <c r="AI11" s="14">
        <v>0.28922307054455998</v>
      </c>
      <c r="AJ11" s="14">
        <v>0.24343474669595</v>
      </c>
      <c r="AK11" s="14">
        <v>0.55901352211870503</v>
      </c>
      <c r="AL11" s="14">
        <v>0.38490860309950597</v>
      </c>
      <c r="AM11" s="14"/>
      <c r="AN11" s="14">
        <v>0.27404061023279103</v>
      </c>
      <c r="AO11" s="14">
        <v>0.28744526772838702</v>
      </c>
      <c r="AP11" s="14"/>
      <c r="AQ11" s="14">
        <v>0.28439047156334202</v>
      </c>
      <c r="AR11" s="14">
        <v>0.28332446475905998</v>
      </c>
      <c r="AS11" s="14"/>
      <c r="AT11" s="14">
        <v>0.230842716370941</v>
      </c>
      <c r="AU11" s="14">
        <v>0.32811392466238598</v>
      </c>
      <c r="AV11" s="14">
        <v>0.26750945325811298</v>
      </c>
      <c r="AW11" s="14"/>
      <c r="AX11" s="14">
        <v>0.24178453805932201</v>
      </c>
    </row>
    <row r="12" spans="2:50" x14ac:dyDescent="0.3">
      <c r="B12" s="15" t="s">
        <v>202</v>
      </c>
      <c r="C12" s="14">
        <v>0.16731877596442901</v>
      </c>
      <c r="D12" s="14">
        <v>0.14752376371429701</v>
      </c>
      <c r="E12" s="14">
        <v>0.186399354060513</v>
      </c>
      <c r="F12" s="14"/>
      <c r="G12" s="14">
        <v>0.18105076824077801</v>
      </c>
      <c r="H12" s="14">
        <v>0.14371301319133001</v>
      </c>
      <c r="I12" s="14">
        <v>0.11409420388632301</v>
      </c>
      <c r="J12" s="14">
        <v>0.15050055834534701</v>
      </c>
      <c r="K12" s="14">
        <v>0.19196764565479099</v>
      </c>
      <c r="L12" s="14">
        <v>0.214079438905911</v>
      </c>
      <c r="M12" s="14"/>
      <c r="N12" s="14">
        <v>0.16927076596146501</v>
      </c>
      <c r="O12" s="14">
        <v>0.17759436994024599</v>
      </c>
      <c r="P12" s="14">
        <v>0.17260150643712399</v>
      </c>
      <c r="Q12" s="14">
        <v>0.15739785096231099</v>
      </c>
      <c r="R12" s="14"/>
      <c r="S12" s="14">
        <v>0.18625289281100901</v>
      </c>
      <c r="T12" s="14">
        <v>0.138637216342095</v>
      </c>
      <c r="U12" s="14">
        <v>0.19376271131293099</v>
      </c>
      <c r="V12" s="14"/>
      <c r="W12" s="14">
        <v>0.137886120978405</v>
      </c>
      <c r="X12" s="14">
        <v>0.20958443704259799</v>
      </c>
      <c r="Y12" s="14">
        <v>0.108802976959134</v>
      </c>
      <c r="Z12" s="14"/>
      <c r="AA12" s="14">
        <v>6.6826609740109094E-2</v>
      </c>
      <c r="AB12" s="14">
        <v>9.7277895712719498E-2</v>
      </c>
      <c r="AC12" s="14">
        <v>0.17980303234761999</v>
      </c>
      <c r="AD12" s="14">
        <v>0.20251954874710101</v>
      </c>
      <c r="AE12" s="14">
        <v>0.19220683361546101</v>
      </c>
      <c r="AF12" s="14">
        <v>0.161876574476427</v>
      </c>
      <c r="AG12" s="14">
        <v>0.14216252839211399</v>
      </c>
      <c r="AH12" s="14">
        <v>0.16318783899511799</v>
      </c>
      <c r="AI12" s="14">
        <v>0.16828362414119899</v>
      </c>
      <c r="AJ12" s="14">
        <v>0.26100230808049102</v>
      </c>
      <c r="AK12" s="14">
        <v>8.5808526769782095E-2</v>
      </c>
      <c r="AL12" s="14">
        <v>0</v>
      </c>
      <c r="AM12" s="14"/>
      <c r="AN12" s="14">
        <v>0.18211270500819901</v>
      </c>
      <c r="AO12" s="14">
        <v>0.161206583308071</v>
      </c>
      <c r="AP12" s="14"/>
      <c r="AQ12" s="14">
        <v>0.17354779283920199</v>
      </c>
      <c r="AR12" s="14">
        <v>0.16586454096046199</v>
      </c>
      <c r="AS12" s="14"/>
      <c r="AT12" s="14">
        <v>0.25027437653962797</v>
      </c>
      <c r="AU12" s="14">
        <v>0.156752895072482</v>
      </c>
      <c r="AV12" s="14">
        <v>0.138530424066759</v>
      </c>
      <c r="AW12" s="14"/>
      <c r="AX12" s="14">
        <v>0.14170116187268</v>
      </c>
    </row>
    <row r="13" spans="2:50" x14ac:dyDescent="0.3">
      <c r="B13" s="15" t="s">
        <v>178</v>
      </c>
      <c r="C13" s="14">
        <v>9.23132243095037E-2</v>
      </c>
      <c r="D13" s="14">
        <v>9.1729297487989706E-2</v>
      </c>
      <c r="E13" s="14">
        <v>9.0616849195325894E-2</v>
      </c>
      <c r="F13" s="14"/>
      <c r="G13" s="14">
        <v>0.149049420139412</v>
      </c>
      <c r="H13" s="14">
        <v>0.10846933396537201</v>
      </c>
      <c r="I13" s="14">
        <v>8.7152300802762803E-2</v>
      </c>
      <c r="J13" s="14">
        <v>6.54311607730758E-2</v>
      </c>
      <c r="K13" s="14">
        <v>7.9808607132148102E-2</v>
      </c>
      <c r="L13" s="14">
        <v>8.0452448307087795E-2</v>
      </c>
      <c r="M13" s="14"/>
      <c r="N13" s="14">
        <v>8.7519527997270793E-2</v>
      </c>
      <c r="O13" s="14">
        <v>8.6864754172489997E-2</v>
      </c>
      <c r="P13" s="14">
        <v>0.125538547440155</v>
      </c>
      <c r="Q13" s="14">
        <v>7.4989651628352694E-2</v>
      </c>
      <c r="R13" s="14"/>
      <c r="S13" s="14">
        <v>0.122532797564601</v>
      </c>
      <c r="T13" s="14">
        <v>4.9186206518306998E-2</v>
      </c>
      <c r="U13" s="14">
        <v>0.111060714847103</v>
      </c>
      <c r="V13" s="14"/>
      <c r="W13" s="14">
        <v>6.1743378056814201E-2</v>
      </c>
      <c r="X13" s="14">
        <v>0.12884517192131401</v>
      </c>
      <c r="Y13" s="14">
        <v>6.8344570224809095E-2</v>
      </c>
      <c r="Z13" s="14"/>
      <c r="AA13" s="14">
        <v>9.4550903085393795E-2</v>
      </c>
      <c r="AB13" s="14">
        <v>0.108496061381728</v>
      </c>
      <c r="AC13" s="14">
        <v>0.102876719762313</v>
      </c>
      <c r="AD13" s="14">
        <v>0.10339217333240799</v>
      </c>
      <c r="AE13" s="14">
        <v>8.3985457796274698E-2</v>
      </c>
      <c r="AF13" s="14">
        <v>8.3139795528080304E-2</v>
      </c>
      <c r="AG13" s="14">
        <v>6.79609363476084E-2</v>
      </c>
      <c r="AH13" s="14">
        <v>8.8823209854444904E-2</v>
      </c>
      <c r="AI13" s="14">
        <v>0.120290652181144</v>
      </c>
      <c r="AJ13" s="14">
        <v>0.11907833800235899</v>
      </c>
      <c r="AK13" s="14">
        <v>0</v>
      </c>
      <c r="AL13" s="14">
        <v>0</v>
      </c>
      <c r="AM13" s="14"/>
      <c r="AN13" s="14">
        <v>0.111477686345014</v>
      </c>
      <c r="AO13" s="14">
        <v>8.4395322055820496E-2</v>
      </c>
      <c r="AP13" s="14"/>
      <c r="AQ13" s="14">
        <v>0.102535750391251</v>
      </c>
      <c r="AR13" s="14">
        <v>8.9926659052754696E-2</v>
      </c>
      <c r="AS13" s="14"/>
      <c r="AT13" s="14">
        <v>0.190652748007057</v>
      </c>
      <c r="AU13" s="14">
        <v>6.4581713050342604E-2</v>
      </c>
      <c r="AV13" s="14">
        <v>6.6433480758459298E-2</v>
      </c>
      <c r="AW13" s="14"/>
      <c r="AX13" s="14">
        <v>0.10328985111582301</v>
      </c>
    </row>
    <row r="14" spans="2:50" x14ac:dyDescent="0.3">
      <c r="B14" s="15" t="s">
        <v>79</v>
      </c>
      <c r="C14" s="14">
        <v>8.8076613460906103E-2</v>
      </c>
      <c r="D14" s="14">
        <v>5.2580427201009299E-2</v>
      </c>
      <c r="E14" s="14">
        <v>0.120789159574133</v>
      </c>
      <c r="F14" s="14"/>
      <c r="G14" s="14">
        <v>9.3434980712364599E-2</v>
      </c>
      <c r="H14" s="14">
        <v>8.1682479925124604E-2</v>
      </c>
      <c r="I14" s="14">
        <v>8.2486737413531505E-2</v>
      </c>
      <c r="J14" s="14">
        <v>0.10679941271405601</v>
      </c>
      <c r="K14" s="14">
        <v>9.2183422953167199E-2</v>
      </c>
      <c r="L14" s="14">
        <v>7.7384331521635596E-2</v>
      </c>
      <c r="M14" s="14"/>
      <c r="N14" s="14">
        <v>8.8964002252078705E-2</v>
      </c>
      <c r="O14" s="14">
        <v>9.3802829223441603E-2</v>
      </c>
      <c r="P14" s="14">
        <v>6.6097946923540804E-2</v>
      </c>
      <c r="Q14" s="14">
        <v>9.9482308826273902E-2</v>
      </c>
      <c r="R14" s="14"/>
      <c r="S14" s="14">
        <v>7.1449427916373306E-2</v>
      </c>
      <c r="T14" s="14">
        <v>7.3605172316031503E-2</v>
      </c>
      <c r="U14" s="14">
        <v>7.8864574540186999E-2</v>
      </c>
      <c r="V14" s="14"/>
      <c r="W14" s="14">
        <v>5.8742057990240702E-2</v>
      </c>
      <c r="X14" s="14">
        <v>6.6570271947007501E-2</v>
      </c>
      <c r="Y14" s="14">
        <v>0.17893009079634101</v>
      </c>
      <c r="Z14" s="14"/>
      <c r="AA14" s="14">
        <v>0.243565893347753</v>
      </c>
      <c r="AB14" s="14">
        <v>0.17959160829670301</v>
      </c>
      <c r="AC14" s="14">
        <v>0.112419681985421</v>
      </c>
      <c r="AD14" s="14">
        <v>9.2127647862952702E-2</v>
      </c>
      <c r="AE14" s="14">
        <v>7.9632506201013906E-2</v>
      </c>
      <c r="AF14" s="14">
        <v>8.6412283325882799E-2</v>
      </c>
      <c r="AG14" s="14">
        <v>2.6091962284025098E-2</v>
      </c>
      <c r="AH14" s="14">
        <v>2.0243437734876701E-2</v>
      </c>
      <c r="AI14" s="14">
        <v>4.5391422142526901E-2</v>
      </c>
      <c r="AJ14" s="14">
        <v>0</v>
      </c>
      <c r="AK14" s="14">
        <v>0</v>
      </c>
      <c r="AL14" s="14">
        <v>0.121191079357974</v>
      </c>
      <c r="AM14" s="14"/>
      <c r="AN14" s="14">
        <v>7.3265220747266699E-2</v>
      </c>
      <c r="AO14" s="14">
        <v>9.4196021327936794E-2</v>
      </c>
      <c r="AP14" s="14"/>
      <c r="AQ14" s="14">
        <v>7.9547977796796301E-2</v>
      </c>
      <c r="AR14" s="14">
        <v>9.0067720688284794E-2</v>
      </c>
      <c r="AS14" s="14"/>
      <c r="AT14" s="14">
        <v>4.9078054663225103E-2</v>
      </c>
      <c r="AU14" s="14">
        <v>0.11141374936453299</v>
      </c>
      <c r="AV14" s="14">
        <v>3.9605170394143102E-2</v>
      </c>
      <c r="AW14" s="14"/>
      <c r="AX14" s="14">
        <v>6.9439740856401894E-2</v>
      </c>
    </row>
    <row r="15" spans="2:50" x14ac:dyDescent="0.3">
      <c r="B15" s="15" t="s">
        <v>179</v>
      </c>
      <c r="C15" s="21">
        <v>0.36876515480188299</v>
      </c>
      <c r="D15" s="21">
        <v>0.43593090357245901</v>
      </c>
      <c r="E15" s="21">
        <v>0.30570836057022999</v>
      </c>
      <c r="F15" s="21"/>
      <c r="G15" s="21">
        <v>0.331343289213618</v>
      </c>
      <c r="H15" s="21">
        <v>0.44174525593814201</v>
      </c>
      <c r="I15" s="21">
        <v>0.42774763487180001</v>
      </c>
      <c r="J15" s="21">
        <v>0.35799383267393597</v>
      </c>
      <c r="K15" s="21">
        <v>0.33397867731699399</v>
      </c>
      <c r="L15" s="21">
        <v>0.31801099251611398</v>
      </c>
      <c r="M15" s="21"/>
      <c r="N15" s="21">
        <v>0.35429843625081497</v>
      </c>
      <c r="O15" s="21">
        <v>0.35719704268573699</v>
      </c>
      <c r="P15" s="21">
        <v>0.38575021115520097</v>
      </c>
      <c r="Q15" s="21">
        <v>0.37018176175540501</v>
      </c>
      <c r="R15" s="21"/>
      <c r="S15" s="21">
        <v>0.36554693411127698</v>
      </c>
      <c r="T15" s="21">
        <v>0.46314749687035101</v>
      </c>
      <c r="U15" s="21">
        <v>0.285705118731789</v>
      </c>
      <c r="V15" s="21"/>
      <c r="W15" s="21">
        <v>0.47371171169679599</v>
      </c>
      <c r="X15" s="21">
        <v>0.34232446840797798</v>
      </c>
      <c r="Y15" s="21">
        <v>0.22711829602921799</v>
      </c>
      <c r="Z15" s="21"/>
      <c r="AA15" s="21">
        <v>0.25177826783068202</v>
      </c>
      <c r="AB15" s="21">
        <v>0.29901992225970098</v>
      </c>
      <c r="AC15" s="21">
        <v>0.31283613115777997</v>
      </c>
      <c r="AD15" s="21">
        <v>0.28271655863111</v>
      </c>
      <c r="AE15" s="21">
        <v>0.35216679381673599</v>
      </c>
      <c r="AF15" s="21">
        <v>0.422979827444879</v>
      </c>
      <c r="AG15" s="21">
        <v>0.54126605542456296</v>
      </c>
      <c r="AH15" s="21">
        <v>0.43909862714036901</v>
      </c>
      <c r="AI15" s="21">
        <v>0.37681123099057101</v>
      </c>
      <c r="AJ15" s="21">
        <v>0.37648460722119997</v>
      </c>
      <c r="AK15" s="21">
        <v>0.35517795111151301</v>
      </c>
      <c r="AL15" s="21">
        <v>0.49390031754251901</v>
      </c>
      <c r="AM15" s="21"/>
      <c r="AN15" s="21">
        <v>0.35910377766672902</v>
      </c>
      <c r="AO15" s="21">
        <v>0.37275680557978502</v>
      </c>
      <c r="AP15" s="21"/>
      <c r="AQ15" s="21">
        <v>0.359978007409409</v>
      </c>
      <c r="AR15" s="21">
        <v>0.37081661453943798</v>
      </c>
      <c r="AS15" s="21"/>
      <c r="AT15" s="21">
        <v>0.27915210441915</v>
      </c>
      <c r="AU15" s="21">
        <v>0.33913771785025698</v>
      </c>
      <c r="AV15" s="21">
        <v>0.48792147152252602</v>
      </c>
      <c r="AW15" s="21"/>
      <c r="AX15" s="21">
        <v>0.44378470809577403</v>
      </c>
    </row>
    <row r="16" spans="2:50" x14ac:dyDescent="0.3">
      <c r="B16" s="15" t="s">
        <v>180</v>
      </c>
      <c r="C16" s="21">
        <v>0.25963200027393302</v>
      </c>
      <c r="D16" s="21">
        <v>0.23925306120228701</v>
      </c>
      <c r="E16" s="21">
        <v>0.27701620325583898</v>
      </c>
      <c r="F16" s="21"/>
      <c r="G16" s="21">
        <v>0.33010018838019001</v>
      </c>
      <c r="H16" s="21">
        <v>0.25218234715670201</v>
      </c>
      <c r="I16" s="21">
        <v>0.201246504689086</v>
      </c>
      <c r="J16" s="21">
        <v>0.21593171911842299</v>
      </c>
      <c r="K16" s="21">
        <v>0.27177625278693901</v>
      </c>
      <c r="L16" s="21">
        <v>0.294531887212999</v>
      </c>
      <c r="M16" s="21"/>
      <c r="N16" s="21">
        <v>0.25679029395873598</v>
      </c>
      <c r="O16" s="21">
        <v>0.26445912411273598</v>
      </c>
      <c r="P16" s="21">
        <v>0.29814005387727899</v>
      </c>
      <c r="Q16" s="21">
        <v>0.23238750259066401</v>
      </c>
      <c r="R16" s="21"/>
      <c r="S16" s="21">
        <v>0.30878569037560999</v>
      </c>
      <c r="T16" s="21">
        <v>0.18782342286040199</v>
      </c>
      <c r="U16" s="21">
        <v>0.30482342616003399</v>
      </c>
      <c r="V16" s="21"/>
      <c r="W16" s="21">
        <v>0.19962949903521901</v>
      </c>
      <c r="X16" s="21">
        <v>0.338429608963912</v>
      </c>
      <c r="Y16" s="21">
        <v>0.17714754718394299</v>
      </c>
      <c r="Z16" s="21"/>
      <c r="AA16" s="21">
        <v>0.161377512825503</v>
      </c>
      <c r="AB16" s="21">
        <v>0.20577395709444701</v>
      </c>
      <c r="AC16" s="21">
        <v>0.28267975210993301</v>
      </c>
      <c r="AD16" s="21">
        <v>0.30591172207950901</v>
      </c>
      <c r="AE16" s="21">
        <v>0.27619229141173501</v>
      </c>
      <c r="AF16" s="21">
        <v>0.24501637000450799</v>
      </c>
      <c r="AG16" s="21">
        <v>0.21012346473972299</v>
      </c>
      <c r="AH16" s="21">
        <v>0.25201104884956299</v>
      </c>
      <c r="AI16" s="21">
        <v>0.288574276322343</v>
      </c>
      <c r="AJ16" s="21">
        <v>0.38008064608285003</v>
      </c>
      <c r="AK16" s="21">
        <v>8.5808526769782095E-2</v>
      </c>
      <c r="AL16" s="21">
        <v>0</v>
      </c>
      <c r="AM16" s="21"/>
      <c r="AN16" s="21">
        <v>0.29359039135321302</v>
      </c>
      <c r="AO16" s="21">
        <v>0.24560190536389101</v>
      </c>
      <c r="AP16" s="21"/>
      <c r="AQ16" s="21">
        <v>0.27608354323045298</v>
      </c>
      <c r="AR16" s="21">
        <v>0.25579120001321698</v>
      </c>
      <c r="AS16" s="21"/>
      <c r="AT16" s="21">
        <v>0.44092712454668498</v>
      </c>
      <c r="AU16" s="21">
        <v>0.22133460812282499</v>
      </c>
      <c r="AV16" s="21">
        <v>0.20496390482521801</v>
      </c>
      <c r="AW16" s="21"/>
      <c r="AX16" s="21">
        <v>0.24499101298850301</v>
      </c>
    </row>
    <row r="17" spans="2:50" x14ac:dyDescent="0.3">
      <c r="B17" s="15" t="s">
        <v>108</v>
      </c>
      <c r="C17" s="22">
        <v>0.10913315452795</v>
      </c>
      <c r="D17" s="22">
        <v>0.196677842370172</v>
      </c>
      <c r="E17" s="22">
        <v>2.86921573143912E-2</v>
      </c>
      <c r="F17" s="22"/>
      <c r="G17" s="22">
        <v>1.2431008334284901E-3</v>
      </c>
      <c r="H17" s="22">
        <v>0.18956290878144</v>
      </c>
      <c r="I17" s="22">
        <v>0.226501130182715</v>
      </c>
      <c r="J17" s="22">
        <v>0.14206211355551401</v>
      </c>
      <c r="K17" s="22">
        <v>6.2202424530054999E-2</v>
      </c>
      <c r="L17" s="22">
        <v>2.3479105303115599E-2</v>
      </c>
      <c r="M17" s="22"/>
      <c r="N17" s="22">
        <v>9.7508142292078895E-2</v>
      </c>
      <c r="O17" s="22">
        <v>9.2737918573001302E-2</v>
      </c>
      <c r="P17" s="22">
        <v>8.7610157277922096E-2</v>
      </c>
      <c r="Q17" s="22">
        <v>0.137794259164741</v>
      </c>
      <c r="R17" s="22"/>
      <c r="S17" s="22">
        <v>5.6761243735667398E-2</v>
      </c>
      <c r="T17" s="22">
        <v>0.27532407400994902</v>
      </c>
      <c r="U17" s="22">
        <v>-1.9118307428244399E-2</v>
      </c>
      <c r="V17" s="22"/>
      <c r="W17" s="22">
        <v>0.27408221266157701</v>
      </c>
      <c r="X17" s="22">
        <v>3.8948594440666499E-3</v>
      </c>
      <c r="Y17" s="22">
        <v>4.9970748845274797E-2</v>
      </c>
      <c r="Z17" s="22"/>
      <c r="AA17" s="22">
        <v>9.0400755005179495E-2</v>
      </c>
      <c r="AB17" s="22">
        <v>9.3245965165254005E-2</v>
      </c>
      <c r="AC17" s="22">
        <v>3.01563790478473E-2</v>
      </c>
      <c r="AD17" s="22">
        <v>-2.3195163448399701E-2</v>
      </c>
      <c r="AE17" s="22">
        <v>7.5974502405000699E-2</v>
      </c>
      <c r="AF17" s="22">
        <v>0.17796345744037101</v>
      </c>
      <c r="AG17" s="22">
        <v>0.33114259068483998</v>
      </c>
      <c r="AH17" s="22">
        <v>0.18708757829080599</v>
      </c>
      <c r="AI17" s="22">
        <v>8.8236954668227896E-2</v>
      </c>
      <c r="AJ17" s="22">
        <v>-3.5960388616497799E-3</v>
      </c>
      <c r="AK17" s="22">
        <v>0.269369424341731</v>
      </c>
      <c r="AL17" s="22">
        <v>0.49390031754251901</v>
      </c>
      <c r="AM17" s="22"/>
      <c r="AN17" s="22">
        <v>6.5513386313516803E-2</v>
      </c>
      <c r="AO17" s="22">
        <v>0.12715490021589401</v>
      </c>
      <c r="AP17" s="22"/>
      <c r="AQ17" s="22">
        <v>8.3894464178956393E-2</v>
      </c>
      <c r="AR17" s="22">
        <v>0.115025414526221</v>
      </c>
      <c r="AS17" s="22"/>
      <c r="AT17" s="22">
        <v>-0.161775020127535</v>
      </c>
      <c r="AU17" s="22">
        <v>0.11780310972743201</v>
      </c>
      <c r="AV17" s="22">
        <v>0.28295756669730798</v>
      </c>
      <c r="AW17" s="22"/>
      <c r="AX17" s="22">
        <v>0.19879369510727099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256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0.13369510329172701</v>
      </c>
      <c r="D9" s="14">
        <v>0.17447200778292701</v>
      </c>
      <c r="E9" s="14">
        <v>9.4814650248102303E-2</v>
      </c>
      <c r="F9" s="14"/>
      <c r="G9" s="14">
        <v>0.16922094278058</v>
      </c>
      <c r="H9" s="14">
        <v>0.20497563443689701</v>
      </c>
      <c r="I9" s="14">
        <v>0.16356463894096501</v>
      </c>
      <c r="J9" s="14">
        <v>0.10380325179128599</v>
      </c>
      <c r="K9" s="14">
        <v>0.10706558720977</v>
      </c>
      <c r="L9" s="14">
        <v>7.3455035988581593E-2</v>
      </c>
      <c r="M9" s="14"/>
      <c r="N9" s="14">
        <v>0.13654637205610401</v>
      </c>
      <c r="O9" s="14">
        <v>0.103366675221004</v>
      </c>
      <c r="P9" s="14">
        <v>0.16720951530754499</v>
      </c>
      <c r="Q9" s="14">
        <v>0.125763262637515</v>
      </c>
      <c r="R9" s="14"/>
      <c r="S9" s="14">
        <v>0.11687462716015</v>
      </c>
      <c r="T9" s="14">
        <v>0.18036795829931801</v>
      </c>
      <c r="U9" s="14">
        <v>9.6935426091784904E-2</v>
      </c>
      <c r="V9" s="14"/>
      <c r="W9" s="14">
        <v>0.19923070580149599</v>
      </c>
      <c r="X9" s="14">
        <v>0.103570776311565</v>
      </c>
      <c r="Y9" s="14">
        <v>6.9351028709823806E-2</v>
      </c>
      <c r="Z9" s="14"/>
      <c r="AA9" s="14">
        <v>0.10812660230853</v>
      </c>
      <c r="AB9" s="14">
        <v>0.15352953736306399</v>
      </c>
      <c r="AC9" s="14">
        <v>7.0513874490713196E-2</v>
      </c>
      <c r="AD9" s="14">
        <v>9.9448484424123504E-2</v>
      </c>
      <c r="AE9" s="14">
        <v>0.11542961446813201</v>
      </c>
      <c r="AF9" s="14">
        <v>0.13703934756773201</v>
      </c>
      <c r="AG9" s="14">
        <v>0.19147592369941599</v>
      </c>
      <c r="AH9" s="14">
        <v>0.184515788506453</v>
      </c>
      <c r="AI9" s="14">
        <v>0.18223147225424999</v>
      </c>
      <c r="AJ9" s="14">
        <v>0.18318578569157201</v>
      </c>
      <c r="AK9" s="14">
        <v>6.7900555231353701E-2</v>
      </c>
      <c r="AL9" s="14">
        <v>0.12487940004286301</v>
      </c>
      <c r="AM9" s="14"/>
      <c r="AN9" s="14">
        <v>0.134183043405293</v>
      </c>
      <c r="AO9" s="14">
        <v>0.133493508166452</v>
      </c>
      <c r="AP9" s="14"/>
      <c r="AQ9" s="14">
        <v>0.117314003569369</v>
      </c>
      <c r="AR9" s="14">
        <v>0.13751945777633101</v>
      </c>
      <c r="AS9" s="14"/>
      <c r="AT9" s="14">
        <v>8.5509885171534794E-2</v>
      </c>
      <c r="AU9" s="14">
        <v>9.8988143237806803E-2</v>
      </c>
      <c r="AV9" s="14">
        <v>0.20359628711848801</v>
      </c>
      <c r="AW9" s="14"/>
      <c r="AX9" s="14">
        <v>0.17103614857042401</v>
      </c>
    </row>
    <row r="10" spans="2:50" x14ac:dyDescent="0.3">
      <c r="B10" s="15" t="s">
        <v>200</v>
      </c>
      <c r="C10" s="14">
        <v>0.28154449149660299</v>
      </c>
      <c r="D10" s="14">
        <v>0.30881614323400702</v>
      </c>
      <c r="E10" s="14">
        <v>0.25791777055521498</v>
      </c>
      <c r="F10" s="14"/>
      <c r="G10" s="14">
        <v>0.183212805683243</v>
      </c>
      <c r="H10" s="14">
        <v>0.27519145608604101</v>
      </c>
      <c r="I10" s="14">
        <v>0.27890829039842302</v>
      </c>
      <c r="J10" s="14">
        <v>0.32080875879314003</v>
      </c>
      <c r="K10" s="14">
        <v>0.278828531576294</v>
      </c>
      <c r="L10" s="14">
        <v>0.31733587708142502</v>
      </c>
      <c r="M10" s="14"/>
      <c r="N10" s="14">
        <v>0.28491975179435503</v>
      </c>
      <c r="O10" s="14">
        <v>0.27775154375025501</v>
      </c>
      <c r="P10" s="14">
        <v>0.26770235247461599</v>
      </c>
      <c r="Q10" s="14">
        <v>0.29132490809952999</v>
      </c>
      <c r="R10" s="14"/>
      <c r="S10" s="14">
        <v>0.27057134038714897</v>
      </c>
      <c r="T10" s="14">
        <v>0.32800986748261901</v>
      </c>
      <c r="U10" s="14">
        <v>0.26816797701206302</v>
      </c>
      <c r="V10" s="14"/>
      <c r="W10" s="14">
        <v>0.33548026243335699</v>
      </c>
      <c r="X10" s="14">
        <v>0.25747409823803102</v>
      </c>
      <c r="Y10" s="14">
        <v>0.24252670777390301</v>
      </c>
      <c r="Z10" s="14"/>
      <c r="AA10" s="14">
        <v>0.239109870632465</v>
      </c>
      <c r="AB10" s="14">
        <v>0.20528311927712201</v>
      </c>
      <c r="AC10" s="14">
        <v>0.30356083043292498</v>
      </c>
      <c r="AD10" s="14">
        <v>0.25709979766755298</v>
      </c>
      <c r="AE10" s="14">
        <v>0.32890707098231298</v>
      </c>
      <c r="AF10" s="14">
        <v>0.28808193613614502</v>
      </c>
      <c r="AG10" s="14">
        <v>0.323368058728917</v>
      </c>
      <c r="AH10" s="14">
        <v>0.27226390259540401</v>
      </c>
      <c r="AI10" s="14">
        <v>0.34442992175662301</v>
      </c>
      <c r="AJ10" s="14">
        <v>0.30228721494457</v>
      </c>
      <c r="AK10" s="14">
        <v>9.69114450701897E-2</v>
      </c>
      <c r="AL10" s="14">
        <v>0.24718894929726601</v>
      </c>
      <c r="AM10" s="14"/>
      <c r="AN10" s="14">
        <v>0.28185328565038398</v>
      </c>
      <c r="AO10" s="14">
        <v>0.281416911503926</v>
      </c>
      <c r="AP10" s="14"/>
      <c r="AQ10" s="14">
        <v>0.27420391721741699</v>
      </c>
      <c r="AR10" s="14">
        <v>0.283258232249055</v>
      </c>
      <c r="AS10" s="14"/>
      <c r="AT10" s="14">
        <v>0.23552680568180301</v>
      </c>
      <c r="AU10" s="14">
        <v>0.26759896415580098</v>
      </c>
      <c r="AV10" s="14">
        <v>0.34794562536402202</v>
      </c>
      <c r="AW10" s="14"/>
      <c r="AX10" s="14">
        <v>0.321571948652561</v>
      </c>
    </row>
    <row r="11" spans="2:50" x14ac:dyDescent="0.3">
      <c r="B11" s="15" t="s">
        <v>201</v>
      </c>
      <c r="C11" s="14">
        <v>0.30195574799533897</v>
      </c>
      <c r="D11" s="14">
        <v>0.28570169882843999</v>
      </c>
      <c r="E11" s="14">
        <v>0.31875170044457402</v>
      </c>
      <c r="F11" s="14"/>
      <c r="G11" s="14">
        <v>0.27333581596999901</v>
      </c>
      <c r="H11" s="14">
        <v>0.27402081114816201</v>
      </c>
      <c r="I11" s="14">
        <v>0.26450657043068398</v>
      </c>
      <c r="J11" s="14">
        <v>0.30091844154691999</v>
      </c>
      <c r="K11" s="14">
        <v>0.34864823799931299</v>
      </c>
      <c r="L11" s="14">
        <v>0.33510381124132799</v>
      </c>
      <c r="M11" s="14"/>
      <c r="N11" s="14">
        <v>0.32555575246976398</v>
      </c>
      <c r="O11" s="14">
        <v>0.34182605009074302</v>
      </c>
      <c r="P11" s="14">
        <v>0.28385605661946001</v>
      </c>
      <c r="Q11" s="14">
        <v>0.28204013903679298</v>
      </c>
      <c r="R11" s="14"/>
      <c r="S11" s="14">
        <v>0.28503395885812099</v>
      </c>
      <c r="T11" s="14">
        <v>0.28856285276474603</v>
      </c>
      <c r="U11" s="14">
        <v>0.342462838160626</v>
      </c>
      <c r="V11" s="14"/>
      <c r="W11" s="14">
        <v>0.29142242566784898</v>
      </c>
      <c r="X11" s="14">
        <v>0.28787522109668601</v>
      </c>
      <c r="Y11" s="14">
        <v>0.36983618493885301</v>
      </c>
      <c r="Z11" s="14"/>
      <c r="AA11" s="14">
        <v>0.28314175146825399</v>
      </c>
      <c r="AB11" s="14">
        <v>0.26991906728986298</v>
      </c>
      <c r="AC11" s="14">
        <v>0.30076858166993697</v>
      </c>
      <c r="AD11" s="14">
        <v>0.33421689366638802</v>
      </c>
      <c r="AE11" s="14">
        <v>0.30923974656782099</v>
      </c>
      <c r="AF11" s="14">
        <v>0.31273643158259201</v>
      </c>
      <c r="AG11" s="14">
        <v>0.265540251693276</v>
      </c>
      <c r="AH11" s="14">
        <v>0.33187743618181498</v>
      </c>
      <c r="AI11" s="14">
        <v>0.23692877148672201</v>
      </c>
      <c r="AJ11" s="14">
        <v>0.21424272376706999</v>
      </c>
      <c r="AK11" s="14">
        <v>0.65201913582515403</v>
      </c>
      <c r="AL11" s="14">
        <v>0.38490860309950597</v>
      </c>
      <c r="AM11" s="14"/>
      <c r="AN11" s="14">
        <v>0.30997208298102202</v>
      </c>
      <c r="AO11" s="14">
        <v>0.298643755374215</v>
      </c>
      <c r="AP11" s="14"/>
      <c r="AQ11" s="14">
        <v>0.30729585136512</v>
      </c>
      <c r="AR11" s="14">
        <v>0.30070903998326298</v>
      </c>
      <c r="AS11" s="14"/>
      <c r="AT11" s="14">
        <v>0.24982446060783101</v>
      </c>
      <c r="AU11" s="14">
        <v>0.35992392249965399</v>
      </c>
      <c r="AV11" s="14">
        <v>0.28416773594406203</v>
      </c>
      <c r="AW11" s="14"/>
      <c r="AX11" s="14">
        <v>0.30130759685466302</v>
      </c>
    </row>
    <row r="12" spans="2:50" x14ac:dyDescent="0.3">
      <c r="B12" s="15" t="s">
        <v>202</v>
      </c>
      <c r="C12" s="14">
        <v>0.12428069176501901</v>
      </c>
      <c r="D12" s="14">
        <v>0.104155044306926</v>
      </c>
      <c r="E12" s="14">
        <v>0.14230012518922899</v>
      </c>
      <c r="F12" s="14"/>
      <c r="G12" s="14">
        <v>0.191707220204827</v>
      </c>
      <c r="H12" s="14">
        <v>0.11713392453294</v>
      </c>
      <c r="I12" s="14">
        <v>0.11557496878055901</v>
      </c>
      <c r="J12" s="14">
        <v>0.10916094877171401</v>
      </c>
      <c r="K12" s="14">
        <v>9.2243141948383997E-2</v>
      </c>
      <c r="L12" s="14">
        <v>0.13520313848436899</v>
      </c>
      <c r="M12" s="14"/>
      <c r="N12" s="14">
        <v>0.101588260892482</v>
      </c>
      <c r="O12" s="14">
        <v>0.11750890910801599</v>
      </c>
      <c r="P12" s="14">
        <v>0.12682537135075</v>
      </c>
      <c r="Q12" s="14">
        <v>0.136767329035102</v>
      </c>
      <c r="R12" s="14"/>
      <c r="S12" s="14">
        <v>0.165746582551662</v>
      </c>
      <c r="T12" s="14">
        <v>8.4396288553604995E-2</v>
      </c>
      <c r="U12" s="14">
        <v>0.12904612849219799</v>
      </c>
      <c r="V12" s="14"/>
      <c r="W12" s="14">
        <v>6.8520949336844605E-2</v>
      </c>
      <c r="X12" s="14">
        <v>0.17979521768134499</v>
      </c>
      <c r="Y12" s="14">
        <v>9.8124856747416694E-2</v>
      </c>
      <c r="Z12" s="14"/>
      <c r="AA12" s="14">
        <v>8.4132072153901102E-2</v>
      </c>
      <c r="AB12" s="14">
        <v>0.121873194338014</v>
      </c>
      <c r="AC12" s="14">
        <v>0.13154855472146501</v>
      </c>
      <c r="AD12" s="14">
        <v>0.15414024553545599</v>
      </c>
      <c r="AE12" s="14">
        <v>0.122454190545203</v>
      </c>
      <c r="AF12" s="14">
        <v>0.130433105453649</v>
      </c>
      <c r="AG12" s="14">
        <v>0.10451200210364001</v>
      </c>
      <c r="AH12" s="14">
        <v>0.132545789658817</v>
      </c>
      <c r="AI12" s="14">
        <v>8.9782863870848398E-2</v>
      </c>
      <c r="AJ12" s="14">
        <v>9.6179366611762004E-2</v>
      </c>
      <c r="AK12" s="14">
        <v>9.7360337103520697E-2</v>
      </c>
      <c r="AL12" s="14">
        <v>0</v>
      </c>
      <c r="AM12" s="14"/>
      <c r="AN12" s="14">
        <v>0.117737246599819</v>
      </c>
      <c r="AO12" s="14">
        <v>0.12698415190516699</v>
      </c>
      <c r="AP12" s="14"/>
      <c r="AQ12" s="14">
        <v>0.15313384428051099</v>
      </c>
      <c r="AR12" s="14">
        <v>0.11754459436693</v>
      </c>
      <c r="AS12" s="14"/>
      <c r="AT12" s="14">
        <v>0.23640047002741499</v>
      </c>
      <c r="AU12" s="14">
        <v>0.12066774202618701</v>
      </c>
      <c r="AV12" s="14">
        <v>6.9923642288845497E-2</v>
      </c>
      <c r="AW12" s="14"/>
      <c r="AX12" s="14">
        <v>8.6848685184997207E-2</v>
      </c>
    </row>
    <row r="13" spans="2:50" x14ac:dyDescent="0.3">
      <c r="B13" s="15" t="s">
        <v>178</v>
      </c>
      <c r="C13" s="14">
        <v>6.8292620851945707E-2</v>
      </c>
      <c r="D13" s="14">
        <v>6.9943065771607804E-2</v>
      </c>
      <c r="E13" s="14">
        <v>6.6013495179957707E-2</v>
      </c>
      <c r="F13" s="14"/>
      <c r="G13" s="14">
        <v>0.10137844796751801</v>
      </c>
      <c r="H13" s="14">
        <v>5.4672918746356998E-2</v>
      </c>
      <c r="I13" s="14">
        <v>9.8797928366560803E-2</v>
      </c>
      <c r="J13" s="14">
        <v>5.2661910397618902E-2</v>
      </c>
      <c r="K13" s="14">
        <v>7.8339303413133402E-2</v>
      </c>
      <c r="L13" s="14">
        <v>4.1394558971570197E-2</v>
      </c>
      <c r="M13" s="14"/>
      <c r="N13" s="14">
        <v>6.6589504982415101E-2</v>
      </c>
      <c r="O13" s="14">
        <v>6.0598934633081698E-2</v>
      </c>
      <c r="P13" s="14">
        <v>7.7256691820449599E-2</v>
      </c>
      <c r="Q13" s="14">
        <v>6.7104031849620493E-2</v>
      </c>
      <c r="R13" s="14"/>
      <c r="S13" s="14">
        <v>9.8699348414470603E-2</v>
      </c>
      <c r="T13" s="14">
        <v>3.6941113669462698E-2</v>
      </c>
      <c r="U13" s="14">
        <v>7.3733003474508396E-2</v>
      </c>
      <c r="V13" s="14"/>
      <c r="W13" s="14">
        <v>3.5699412355064498E-2</v>
      </c>
      <c r="X13" s="14">
        <v>0.106372069419152</v>
      </c>
      <c r="Y13" s="14">
        <v>5.8639594883400002E-2</v>
      </c>
      <c r="Z13" s="14"/>
      <c r="AA13" s="14">
        <v>2.2682496855350801E-2</v>
      </c>
      <c r="AB13" s="14">
        <v>7.3089708316283405E-2</v>
      </c>
      <c r="AC13" s="14">
        <v>7.9873760522172405E-2</v>
      </c>
      <c r="AD13" s="14">
        <v>5.29884277082198E-2</v>
      </c>
      <c r="AE13" s="14">
        <v>6.1999196725805103E-2</v>
      </c>
      <c r="AF13" s="14">
        <v>4.2397861545685499E-2</v>
      </c>
      <c r="AG13" s="14">
        <v>7.2313815603467502E-2</v>
      </c>
      <c r="AH13" s="14">
        <v>7.2652814828538498E-2</v>
      </c>
      <c r="AI13" s="14">
        <v>0.13431178902996299</v>
      </c>
      <c r="AJ13" s="14">
        <v>0.18668376863549699</v>
      </c>
      <c r="AK13" s="14">
        <v>8.5808526769782095E-2</v>
      </c>
      <c r="AL13" s="14">
        <v>0.12183196820239001</v>
      </c>
      <c r="AM13" s="14"/>
      <c r="AN13" s="14">
        <v>8.4167689417378594E-2</v>
      </c>
      <c r="AO13" s="14">
        <v>6.1733749492096902E-2</v>
      </c>
      <c r="AP13" s="14"/>
      <c r="AQ13" s="14">
        <v>6.5335946348256693E-2</v>
      </c>
      <c r="AR13" s="14">
        <v>6.8982890222705207E-2</v>
      </c>
      <c r="AS13" s="14"/>
      <c r="AT13" s="14">
        <v>0.15053508070315</v>
      </c>
      <c r="AU13" s="14">
        <v>5.2684891215721098E-2</v>
      </c>
      <c r="AV13" s="14">
        <v>3.9267315088306498E-2</v>
      </c>
      <c r="AW13" s="14"/>
      <c r="AX13" s="14">
        <v>4.6168021964059301E-2</v>
      </c>
    </row>
    <row r="14" spans="2:50" x14ac:dyDescent="0.3">
      <c r="B14" s="15" t="s">
        <v>79</v>
      </c>
      <c r="C14" s="14">
        <v>9.0231344599367103E-2</v>
      </c>
      <c r="D14" s="14">
        <v>5.6912040076092997E-2</v>
      </c>
      <c r="E14" s="14">
        <v>0.12020225838292301</v>
      </c>
      <c r="F14" s="14"/>
      <c r="G14" s="14">
        <v>8.1144767393833098E-2</v>
      </c>
      <c r="H14" s="14">
        <v>7.4005255049603202E-2</v>
      </c>
      <c r="I14" s="14">
        <v>7.8647603082808507E-2</v>
      </c>
      <c r="J14" s="14">
        <v>0.112646688699321</v>
      </c>
      <c r="K14" s="14">
        <v>9.4875197853104706E-2</v>
      </c>
      <c r="L14" s="14">
        <v>9.7507578232726197E-2</v>
      </c>
      <c r="M14" s="14"/>
      <c r="N14" s="14">
        <v>8.48003578048801E-2</v>
      </c>
      <c r="O14" s="14">
        <v>9.8947887196900494E-2</v>
      </c>
      <c r="P14" s="14">
        <v>7.7150012427179102E-2</v>
      </c>
      <c r="Q14" s="14">
        <v>9.7000329341439998E-2</v>
      </c>
      <c r="R14" s="14"/>
      <c r="S14" s="14">
        <v>6.3074142628448293E-2</v>
      </c>
      <c r="T14" s="14">
        <v>8.1721919230249601E-2</v>
      </c>
      <c r="U14" s="14">
        <v>8.9654626768819398E-2</v>
      </c>
      <c r="V14" s="14"/>
      <c r="W14" s="14">
        <v>6.9646244405388705E-2</v>
      </c>
      <c r="X14" s="14">
        <v>6.4912617253219895E-2</v>
      </c>
      <c r="Y14" s="14">
        <v>0.16152162694660399</v>
      </c>
      <c r="Z14" s="14"/>
      <c r="AA14" s="14">
        <v>0.26280720658149997</v>
      </c>
      <c r="AB14" s="14">
        <v>0.176305373415654</v>
      </c>
      <c r="AC14" s="14">
        <v>0.11373439816278701</v>
      </c>
      <c r="AD14" s="14">
        <v>0.10210615099826</v>
      </c>
      <c r="AE14" s="14">
        <v>6.19701807107257E-2</v>
      </c>
      <c r="AF14" s="14">
        <v>8.93113177141963E-2</v>
      </c>
      <c r="AG14" s="14">
        <v>4.27899481712836E-2</v>
      </c>
      <c r="AH14" s="14">
        <v>6.1442682289723598E-3</v>
      </c>
      <c r="AI14" s="14">
        <v>1.23151816015929E-2</v>
      </c>
      <c r="AJ14" s="14">
        <v>1.74211403495282E-2</v>
      </c>
      <c r="AK14" s="14">
        <v>0</v>
      </c>
      <c r="AL14" s="14">
        <v>0.121191079357974</v>
      </c>
      <c r="AM14" s="14"/>
      <c r="AN14" s="14">
        <v>7.2086651946103295E-2</v>
      </c>
      <c r="AO14" s="14">
        <v>9.7727923558143096E-2</v>
      </c>
      <c r="AP14" s="14"/>
      <c r="AQ14" s="14">
        <v>8.2716437219326797E-2</v>
      </c>
      <c r="AR14" s="14">
        <v>9.1985785401715703E-2</v>
      </c>
      <c r="AS14" s="14"/>
      <c r="AT14" s="14">
        <v>4.2203297808266697E-2</v>
      </c>
      <c r="AU14" s="14">
        <v>0.10013633686483001</v>
      </c>
      <c r="AV14" s="14">
        <v>5.50993941962762E-2</v>
      </c>
      <c r="AW14" s="14"/>
      <c r="AX14" s="14">
        <v>7.3067598773294995E-2</v>
      </c>
    </row>
    <row r="15" spans="2:50" x14ac:dyDescent="0.3">
      <c r="B15" s="15" t="s">
        <v>179</v>
      </c>
      <c r="C15" s="21">
        <v>0.41523959478833</v>
      </c>
      <c r="D15" s="21">
        <v>0.48328815101693401</v>
      </c>
      <c r="E15" s="21">
        <v>0.35273242080331701</v>
      </c>
      <c r="F15" s="21"/>
      <c r="G15" s="21">
        <v>0.35243374846382303</v>
      </c>
      <c r="H15" s="21">
        <v>0.48016709052293799</v>
      </c>
      <c r="I15" s="21">
        <v>0.44247292933938798</v>
      </c>
      <c r="J15" s="21">
        <v>0.42461201058442499</v>
      </c>
      <c r="K15" s="21">
        <v>0.385894118786065</v>
      </c>
      <c r="L15" s="21">
        <v>0.39079091307000602</v>
      </c>
      <c r="M15" s="21"/>
      <c r="N15" s="21">
        <v>0.42146612385046001</v>
      </c>
      <c r="O15" s="21">
        <v>0.38111821897125903</v>
      </c>
      <c r="P15" s="21">
        <v>0.43491186778216201</v>
      </c>
      <c r="Q15" s="21">
        <v>0.41708817073704502</v>
      </c>
      <c r="R15" s="21"/>
      <c r="S15" s="21">
        <v>0.38744596754729899</v>
      </c>
      <c r="T15" s="21">
        <v>0.50837782578193602</v>
      </c>
      <c r="U15" s="21">
        <v>0.36510340310384798</v>
      </c>
      <c r="V15" s="21"/>
      <c r="W15" s="21">
        <v>0.53471096823485298</v>
      </c>
      <c r="X15" s="21">
        <v>0.36104487454959699</v>
      </c>
      <c r="Y15" s="21">
        <v>0.31187773648372702</v>
      </c>
      <c r="Z15" s="21"/>
      <c r="AA15" s="21">
        <v>0.34723647294099402</v>
      </c>
      <c r="AB15" s="21">
        <v>0.35881265664018502</v>
      </c>
      <c r="AC15" s="21">
        <v>0.37407470492363798</v>
      </c>
      <c r="AD15" s="21">
        <v>0.35654828209167599</v>
      </c>
      <c r="AE15" s="21">
        <v>0.44433668545044502</v>
      </c>
      <c r="AF15" s="21">
        <v>0.42512128370387697</v>
      </c>
      <c r="AG15" s="21">
        <v>0.51484398242833296</v>
      </c>
      <c r="AH15" s="21">
        <v>0.45677969110185801</v>
      </c>
      <c r="AI15" s="21">
        <v>0.52666139401087297</v>
      </c>
      <c r="AJ15" s="21">
        <v>0.48547300063614202</v>
      </c>
      <c r="AK15" s="21">
        <v>0.164812000301543</v>
      </c>
      <c r="AL15" s="21">
        <v>0.372068349340129</v>
      </c>
      <c r="AM15" s="21"/>
      <c r="AN15" s="21">
        <v>0.416036329055677</v>
      </c>
      <c r="AO15" s="21">
        <v>0.41491041967037801</v>
      </c>
      <c r="AP15" s="21"/>
      <c r="AQ15" s="21">
        <v>0.39151792078678599</v>
      </c>
      <c r="AR15" s="21">
        <v>0.42077769002538601</v>
      </c>
      <c r="AS15" s="21"/>
      <c r="AT15" s="21">
        <v>0.32103669085333703</v>
      </c>
      <c r="AU15" s="21">
        <v>0.366587107393608</v>
      </c>
      <c r="AV15" s="21">
        <v>0.55154191248251005</v>
      </c>
      <c r="AW15" s="21"/>
      <c r="AX15" s="21">
        <v>0.49260809722298499</v>
      </c>
    </row>
    <row r="16" spans="2:50" x14ac:dyDescent="0.3">
      <c r="B16" s="15" t="s">
        <v>180</v>
      </c>
      <c r="C16" s="21">
        <v>0.192573312616964</v>
      </c>
      <c r="D16" s="21">
        <v>0.17409811007853401</v>
      </c>
      <c r="E16" s="21">
        <v>0.20831362036918699</v>
      </c>
      <c r="F16" s="21"/>
      <c r="G16" s="21">
        <v>0.29308566817234499</v>
      </c>
      <c r="H16" s="21">
        <v>0.17180684327929699</v>
      </c>
      <c r="I16" s="21">
        <v>0.21437289714711999</v>
      </c>
      <c r="J16" s="21">
        <v>0.16182285916933301</v>
      </c>
      <c r="K16" s="21">
        <v>0.17058244536151701</v>
      </c>
      <c r="L16" s="21">
        <v>0.17659769745594001</v>
      </c>
      <c r="M16" s="21"/>
      <c r="N16" s="21">
        <v>0.168177765874897</v>
      </c>
      <c r="O16" s="21">
        <v>0.178107843741098</v>
      </c>
      <c r="P16" s="21">
        <v>0.20408206317120001</v>
      </c>
      <c r="Q16" s="21">
        <v>0.20387136088472199</v>
      </c>
      <c r="R16" s="21"/>
      <c r="S16" s="21">
        <v>0.264445930966132</v>
      </c>
      <c r="T16" s="21">
        <v>0.12133740222306801</v>
      </c>
      <c r="U16" s="21">
        <v>0.20277913196670599</v>
      </c>
      <c r="V16" s="21"/>
      <c r="W16" s="21">
        <v>0.104220361691909</v>
      </c>
      <c r="X16" s="21">
        <v>0.28616728710049799</v>
      </c>
      <c r="Y16" s="21">
        <v>0.15676445163081701</v>
      </c>
      <c r="Z16" s="21"/>
      <c r="AA16" s="21">
        <v>0.106814569009252</v>
      </c>
      <c r="AB16" s="21">
        <v>0.194962902654297</v>
      </c>
      <c r="AC16" s="21">
        <v>0.211422315243638</v>
      </c>
      <c r="AD16" s="21">
        <v>0.20712867324367601</v>
      </c>
      <c r="AE16" s="21">
        <v>0.18445338727100799</v>
      </c>
      <c r="AF16" s="21">
        <v>0.17283096699933401</v>
      </c>
      <c r="AG16" s="21">
        <v>0.17682581770710701</v>
      </c>
      <c r="AH16" s="21">
        <v>0.205198604487355</v>
      </c>
      <c r="AI16" s="21">
        <v>0.22409465290081099</v>
      </c>
      <c r="AJ16" s="21">
        <v>0.28286313524725898</v>
      </c>
      <c r="AK16" s="21">
        <v>0.183168863873303</v>
      </c>
      <c r="AL16" s="21">
        <v>0.12183196820239001</v>
      </c>
      <c r="AM16" s="21"/>
      <c r="AN16" s="21">
        <v>0.201904936017198</v>
      </c>
      <c r="AO16" s="21">
        <v>0.18871790139726399</v>
      </c>
      <c r="AP16" s="21"/>
      <c r="AQ16" s="21">
        <v>0.21846979062876701</v>
      </c>
      <c r="AR16" s="21">
        <v>0.186527484589635</v>
      </c>
      <c r="AS16" s="21"/>
      <c r="AT16" s="21">
        <v>0.38693555073056501</v>
      </c>
      <c r="AU16" s="21">
        <v>0.173352633241908</v>
      </c>
      <c r="AV16" s="21">
        <v>0.109190957377152</v>
      </c>
      <c r="AW16" s="21"/>
      <c r="AX16" s="21">
        <v>0.133016707149057</v>
      </c>
    </row>
    <row r="17" spans="2:50" x14ac:dyDescent="0.3">
      <c r="B17" s="15" t="s">
        <v>108</v>
      </c>
      <c r="C17" s="22">
        <v>0.222666282171365</v>
      </c>
      <c r="D17" s="22">
        <v>0.30919004093840002</v>
      </c>
      <c r="E17" s="22">
        <v>0.14441880043413</v>
      </c>
      <c r="F17" s="22"/>
      <c r="G17" s="22">
        <v>5.9348080291477999E-2</v>
      </c>
      <c r="H17" s="22">
        <v>0.30836024724364097</v>
      </c>
      <c r="I17" s="22">
        <v>0.22810003219226799</v>
      </c>
      <c r="J17" s="22">
        <v>0.26278915141509201</v>
      </c>
      <c r="K17" s="22">
        <v>0.21531167342454699</v>
      </c>
      <c r="L17" s="22">
        <v>0.21419321561406701</v>
      </c>
      <c r="M17" s="22"/>
      <c r="N17" s="22">
        <v>0.25328835797556298</v>
      </c>
      <c r="O17" s="22">
        <v>0.20301037523016099</v>
      </c>
      <c r="P17" s="22">
        <v>0.230829804610962</v>
      </c>
      <c r="Q17" s="22">
        <v>0.213216809852323</v>
      </c>
      <c r="R17" s="22"/>
      <c r="S17" s="22">
        <v>0.123000036581166</v>
      </c>
      <c r="T17" s="22">
        <v>0.38704042355886897</v>
      </c>
      <c r="U17" s="22">
        <v>0.16232427113714201</v>
      </c>
      <c r="V17" s="22"/>
      <c r="W17" s="22">
        <v>0.43049060654294402</v>
      </c>
      <c r="X17" s="22">
        <v>7.4877587449098906E-2</v>
      </c>
      <c r="Y17" s="22">
        <v>0.15511328485291001</v>
      </c>
      <c r="Z17" s="22"/>
      <c r="AA17" s="22">
        <v>0.24042190393174301</v>
      </c>
      <c r="AB17" s="22">
        <v>0.163849753985888</v>
      </c>
      <c r="AC17" s="22">
        <v>0.16265238968000001</v>
      </c>
      <c r="AD17" s="22">
        <v>0.14941960884800001</v>
      </c>
      <c r="AE17" s="22">
        <v>0.25988329817943701</v>
      </c>
      <c r="AF17" s="22">
        <v>0.25229031670454299</v>
      </c>
      <c r="AG17" s="22">
        <v>0.33801816472122598</v>
      </c>
      <c r="AH17" s="22">
        <v>0.25158108661450301</v>
      </c>
      <c r="AI17" s="22">
        <v>0.30256674111006199</v>
      </c>
      <c r="AJ17" s="22">
        <v>0.20260986538888301</v>
      </c>
      <c r="AK17" s="22">
        <v>-1.8356863571759401E-2</v>
      </c>
      <c r="AL17" s="22">
        <v>0.25023638113773899</v>
      </c>
      <c r="AM17" s="22"/>
      <c r="AN17" s="22">
        <v>0.21413139303848</v>
      </c>
      <c r="AO17" s="22">
        <v>0.22619251827311401</v>
      </c>
      <c r="AP17" s="22"/>
      <c r="AQ17" s="22">
        <v>0.17304813015801901</v>
      </c>
      <c r="AR17" s="22">
        <v>0.23425020543575101</v>
      </c>
      <c r="AS17" s="22"/>
      <c r="AT17" s="22">
        <v>-6.58988598772276E-2</v>
      </c>
      <c r="AU17" s="22">
        <v>0.1932344741517</v>
      </c>
      <c r="AV17" s="22">
        <v>0.44235095510535799</v>
      </c>
      <c r="AW17" s="22"/>
      <c r="AX17" s="22">
        <v>0.35959139007392898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0.15380311682866599</v>
      </c>
      <c r="D9" s="14">
        <v>0.192980390581655</v>
      </c>
      <c r="E9" s="14">
        <v>0.116599439511352</v>
      </c>
      <c r="F9" s="14"/>
      <c r="G9" s="14">
        <v>0.13869358718469499</v>
      </c>
      <c r="H9" s="14">
        <v>0.21037153976995501</v>
      </c>
      <c r="I9" s="14">
        <v>0.181675292360713</v>
      </c>
      <c r="J9" s="14">
        <v>0.14704945545370601</v>
      </c>
      <c r="K9" s="14">
        <v>0.134491553379185</v>
      </c>
      <c r="L9" s="14">
        <v>0.113152220813085</v>
      </c>
      <c r="M9" s="14"/>
      <c r="N9" s="14">
        <v>0.138817621190607</v>
      </c>
      <c r="O9" s="14">
        <v>0.14327367753169001</v>
      </c>
      <c r="P9" s="14">
        <v>0.195045780498521</v>
      </c>
      <c r="Q9" s="14">
        <v>0.13852177322418599</v>
      </c>
      <c r="R9" s="14"/>
      <c r="S9" s="14">
        <v>0.14283073595714299</v>
      </c>
      <c r="T9" s="14">
        <v>0.18980907223576199</v>
      </c>
      <c r="U9" s="14">
        <v>0.13296317435427499</v>
      </c>
      <c r="V9" s="14"/>
      <c r="W9" s="14">
        <v>0.214640006672808</v>
      </c>
      <c r="X9" s="14">
        <v>0.12795957895476701</v>
      </c>
      <c r="Y9" s="14">
        <v>9.6849242572371597E-2</v>
      </c>
      <c r="Z9" s="14"/>
      <c r="AA9" s="14">
        <v>0.13016190549746401</v>
      </c>
      <c r="AB9" s="14">
        <v>0.18475958714733101</v>
      </c>
      <c r="AC9" s="14">
        <v>0.115080238135553</v>
      </c>
      <c r="AD9" s="14">
        <v>0.13503028521142399</v>
      </c>
      <c r="AE9" s="14">
        <v>0.128289347000272</v>
      </c>
      <c r="AF9" s="14">
        <v>0.13487349902169901</v>
      </c>
      <c r="AG9" s="14">
        <v>0.21381003708885199</v>
      </c>
      <c r="AH9" s="14">
        <v>0.19978173562877999</v>
      </c>
      <c r="AI9" s="14">
        <v>0.22270933086308101</v>
      </c>
      <c r="AJ9" s="14">
        <v>0.196314231533502</v>
      </c>
      <c r="AK9" s="14">
        <v>0</v>
      </c>
      <c r="AL9" s="14">
        <v>0</v>
      </c>
      <c r="AM9" s="14"/>
      <c r="AN9" s="14">
        <v>0.15506483986751801</v>
      </c>
      <c r="AO9" s="14">
        <v>0.15328182905787799</v>
      </c>
      <c r="AP9" s="14"/>
      <c r="AQ9" s="14">
        <v>0.139087070961252</v>
      </c>
      <c r="AR9" s="14">
        <v>0.15723874550821601</v>
      </c>
      <c r="AS9" s="14"/>
      <c r="AT9" s="14">
        <v>0.106955011807465</v>
      </c>
      <c r="AU9" s="14">
        <v>0.143415508276106</v>
      </c>
      <c r="AV9" s="14">
        <v>0.203126356953587</v>
      </c>
      <c r="AW9" s="14"/>
      <c r="AX9" s="14">
        <v>0.250392955257284</v>
      </c>
    </row>
    <row r="10" spans="2:50" x14ac:dyDescent="0.3">
      <c r="B10" s="15" t="s">
        <v>200</v>
      </c>
      <c r="C10" s="14">
        <v>0.43654802881467403</v>
      </c>
      <c r="D10" s="14">
        <v>0.44626354690532999</v>
      </c>
      <c r="E10" s="14">
        <v>0.42749153653102601</v>
      </c>
      <c r="F10" s="14"/>
      <c r="G10" s="14">
        <v>0.32236761856360702</v>
      </c>
      <c r="H10" s="14">
        <v>0.39742323340212898</v>
      </c>
      <c r="I10" s="14">
        <v>0.38127767014996899</v>
      </c>
      <c r="J10" s="14">
        <v>0.45786975131935498</v>
      </c>
      <c r="K10" s="14">
        <v>0.50976048213210301</v>
      </c>
      <c r="L10" s="14">
        <v>0.50397000507589096</v>
      </c>
      <c r="M10" s="14"/>
      <c r="N10" s="14">
        <v>0.48361763210640901</v>
      </c>
      <c r="O10" s="14">
        <v>0.46749889511520398</v>
      </c>
      <c r="P10" s="14">
        <v>0.37759803200518399</v>
      </c>
      <c r="Q10" s="14">
        <v>0.437968921150651</v>
      </c>
      <c r="R10" s="14"/>
      <c r="S10" s="14">
        <v>0.420437647257835</v>
      </c>
      <c r="T10" s="14">
        <v>0.495543816149977</v>
      </c>
      <c r="U10" s="14">
        <v>0.41793117115033102</v>
      </c>
      <c r="V10" s="14"/>
      <c r="W10" s="14">
        <v>0.49255218089761299</v>
      </c>
      <c r="X10" s="14">
        <v>0.43285501757780298</v>
      </c>
      <c r="Y10" s="14">
        <v>0.33772754699315199</v>
      </c>
      <c r="Z10" s="14"/>
      <c r="AA10" s="14">
        <v>0.28480145251004901</v>
      </c>
      <c r="AB10" s="14">
        <v>0.28532798218828098</v>
      </c>
      <c r="AC10" s="14">
        <v>0.46531798242249001</v>
      </c>
      <c r="AD10" s="14">
        <v>0.43303149660373502</v>
      </c>
      <c r="AE10" s="14">
        <v>0.48790955548703802</v>
      </c>
      <c r="AF10" s="14">
        <v>0.45558604732440899</v>
      </c>
      <c r="AG10" s="14">
        <v>0.484272766828301</v>
      </c>
      <c r="AH10" s="14">
        <v>0.47663711029298</v>
      </c>
      <c r="AI10" s="14">
        <v>0.37720654390793101</v>
      </c>
      <c r="AJ10" s="14">
        <v>0.50284766583316398</v>
      </c>
      <c r="AK10" s="14">
        <v>0.25062052707132498</v>
      </c>
      <c r="AL10" s="14">
        <v>0.372068349340129</v>
      </c>
      <c r="AM10" s="14"/>
      <c r="AN10" s="14">
        <v>0.42051222918630599</v>
      </c>
      <c r="AO10" s="14">
        <v>0.44317330709182101</v>
      </c>
      <c r="AP10" s="14"/>
      <c r="AQ10" s="14">
        <v>0.49151919661854898</v>
      </c>
      <c r="AR10" s="14">
        <v>0.42371438298637998</v>
      </c>
      <c r="AS10" s="14"/>
      <c r="AT10" s="14">
        <v>0.43022220676982997</v>
      </c>
      <c r="AU10" s="14">
        <v>0.40472172805835299</v>
      </c>
      <c r="AV10" s="14">
        <v>0.49439599316021399</v>
      </c>
      <c r="AW10" s="14"/>
      <c r="AX10" s="14">
        <v>0.41920959109419698</v>
      </c>
    </row>
    <row r="11" spans="2:50" x14ac:dyDescent="0.3">
      <c r="B11" s="15" t="s">
        <v>201</v>
      </c>
      <c r="C11" s="14">
        <v>0.24389136833063699</v>
      </c>
      <c r="D11" s="14">
        <v>0.22172292957273401</v>
      </c>
      <c r="E11" s="14">
        <v>0.26583502177638901</v>
      </c>
      <c r="F11" s="14"/>
      <c r="G11" s="14">
        <v>0.25564689178128602</v>
      </c>
      <c r="H11" s="14">
        <v>0.22578785556564299</v>
      </c>
      <c r="I11" s="14">
        <v>0.269315910003046</v>
      </c>
      <c r="J11" s="14">
        <v>0.24400486449193101</v>
      </c>
      <c r="K11" s="14">
        <v>0.23140677495096201</v>
      </c>
      <c r="L11" s="14">
        <v>0.24257354681861701</v>
      </c>
      <c r="M11" s="14"/>
      <c r="N11" s="14">
        <v>0.239256068525417</v>
      </c>
      <c r="O11" s="14">
        <v>0.231673879080699</v>
      </c>
      <c r="P11" s="14">
        <v>0.257710553747869</v>
      </c>
      <c r="Q11" s="14">
        <v>0.24318859163897</v>
      </c>
      <c r="R11" s="14"/>
      <c r="S11" s="14">
        <v>0.25831352945821201</v>
      </c>
      <c r="T11" s="14">
        <v>0.192592978440142</v>
      </c>
      <c r="U11" s="14">
        <v>0.29900494694108898</v>
      </c>
      <c r="V11" s="14"/>
      <c r="W11" s="14">
        <v>0.19158504505297599</v>
      </c>
      <c r="X11" s="14">
        <v>0.25766668944593801</v>
      </c>
      <c r="Y11" s="14">
        <v>0.35209909489142899</v>
      </c>
      <c r="Z11" s="14"/>
      <c r="AA11" s="14">
        <v>0.23018154887393799</v>
      </c>
      <c r="AB11" s="14">
        <v>0.25201231391623402</v>
      </c>
      <c r="AC11" s="14">
        <v>0.23786435226081001</v>
      </c>
      <c r="AD11" s="14">
        <v>0.26351796756531398</v>
      </c>
      <c r="AE11" s="14">
        <v>0.237432586306836</v>
      </c>
      <c r="AF11" s="14">
        <v>0.26670076193505499</v>
      </c>
      <c r="AG11" s="14">
        <v>0.195565978212837</v>
      </c>
      <c r="AH11" s="14">
        <v>0.26188607740376102</v>
      </c>
      <c r="AI11" s="14">
        <v>0.24003043936432</v>
      </c>
      <c r="AJ11" s="14">
        <v>0.207939907515752</v>
      </c>
      <c r="AK11" s="14">
        <v>0.54538290906377596</v>
      </c>
      <c r="AL11" s="14">
        <v>0.39041577330755101</v>
      </c>
      <c r="AM11" s="14"/>
      <c r="AN11" s="14">
        <v>0.24769997847768099</v>
      </c>
      <c r="AO11" s="14">
        <v>0.242317820228384</v>
      </c>
      <c r="AP11" s="14"/>
      <c r="AQ11" s="14">
        <v>0.19421490796222299</v>
      </c>
      <c r="AR11" s="14">
        <v>0.255488904345264</v>
      </c>
      <c r="AS11" s="14"/>
      <c r="AT11" s="14">
        <v>0.24164119255209501</v>
      </c>
      <c r="AU11" s="14">
        <v>0.294982415832234</v>
      </c>
      <c r="AV11" s="14">
        <v>0.20207250824652201</v>
      </c>
      <c r="AW11" s="14"/>
      <c r="AX11" s="14">
        <v>0.20752500307302801</v>
      </c>
    </row>
    <row r="12" spans="2:50" x14ac:dyDescent="0.3">
      <c r="B12" s="15" t="s">
        <v>202</v>
      </c>
      <c r="C12" s="14">
        <v>5.2830750315010597E-2</v>
      </c>
      <c r="D12" s="14">
        <v>5.5152170875322197E-2</v>
      </c>
      <c r="E12" s="14">
        <v>5.0354632167083399E-2</v>
      </c>
      <c r="F12" s="14"/>
      <c r="G12" s="14">
        <v>0.127126031513978</v>
      </c>
      <c r="H12" s="14">
        <v>5.55583634130297E-2</v>
      </c>
      <c r="I12" s="14">
        <v>4.53625167554133E-2</v>
      </c>
      <c r="J12" s="14">
        <v>3.6625205145431501E-2</v>
      </c>
      <c r="K12" s="14">
        <v>3.39833306921698E-2</v>
      </c>
      <c r="L12" s="14">
        <v>4.1022673330104897E-2</v>
      </c>
      <c r="M12" s="14"/>
      <c r="N12" s="14">
        <v>3.1096157112537E-2</v>
      </c>
      <c r="O12" s="14">
        <v>4.8106239539620302E-2</v>
      </c>
      <c r="P12" s="14">
        <v>6.3623342410361397E-2</v>
      </c>
      <c r="Q12" s="14">
        <v>5.8212434158802402E-2</v>
      </c>
      <c r="R12" s="14"/>
      <c r="S12" s="14">
        <v>7.0117516442147698E-2</v>
      </c>
      <c r="T12" s="14">
        <v>3.51055942478724E-2</v>
      </c>
      <c r="U12" s="14">
        <v>5.0673317151239197E-2</v>
      </c>
      <c r="V12" s="14"/>
      <c r="W12" s="14">
        <v>3.0117209652926399E-2</v>
      </c>
      <c r="X12" s="14">
        <v>6.8983401146906695E-2</v>
      </c>
      <c r="Y12" s="14">
        <v>4.7396315115727901E-2</v>
      </c>
      <c r="Z12" s="14"/>
      <c r="AA12" s="14">
        <v>6.9365389681698503E-2</v>
      </c>
      <c r="AB12" s="14">
        <v>6.2516178344363196E-2</v>
      </c>
      <c r="AC12" s="14">
        <v>5.3161339484948798E-2</v>
      </c>
      <c r="AD12" s="14">
        <v>5.6893015887454601E-2</v>
      </c>
      <c r="AE12" s="14">
        <v>5.1785341888802003E-2</v>
      </c>
      <c r="AF12" s="14">
        <v>5.0634023291526803E-2</v>
      </c>
      <c r="AG12" s="14">
        <v>3.48103151167082E-2</v>
      </c>
      <c r="AH12" s="14">
        <v>4.9138427828562301E-2</v>
      </c>
      <c r="AI12" s="14">
        <v>6.9125529922177895E-2</v>
      </c>
      <c r="AJ12" s="14">
        <v>5.5737798376045297E-2</v>
      </c>
      <c r="AK12" s="14">
        <v>0.20399656386489801</v>
      </c>
      <c r="AL12" s="14">
        <v>0</v>
      </c>
      <c r="AM12" s="14"/>
      <c r="AN12" s="14">
        <v>7.0055908824238095E-2</v>
      </c>
      <c r="AO12" s="14">
        <v>4.5714081914533203E-2</v>
      </c>
      <c r="AP12" s="14"/>
      <c r="AQ12" s="14">
        <v>5.0985423377581301E-2</v>
      </c>
      <c r="AR12" s="14">
        <v>5.3261562926394002E-2</v>
      </c>
      <c r="AS12" s="14"/>
      <c r="AT12" s="14">
        <v>9.4094325185201194E-2</v>
      </c>
      <c r="AU12" s="14">
        <v>4.2507590408396301E-2</v>
      </c>
      <c r="AV12" s="14">
        <v>4.3628084476019E-2</v>
      </c>
      <c r="AW12" s="14"/>
      <c r="AX12" s="14">
        <v>4.2300688171718399E-2</v>
      </c>
    </row>
    <row r="13" spans="2:50" x14ac:dyDescent="0.3">
      <c r="B13" s="15" t="s">
        <v>178</v>
      </c>
      <c r="C13" s="14">
        <v>2.2684284447654201E-2</v>
      </c>
      <c r="D13" s="14">
        <v>2.41694219470245E-2</v>
      </c>
      <c r="E13" s="14">
        <v>2.1456047988251899E-2</v>
      </c>
      <c r="F13" s="14"/>
      <c r="G13" s="14">
        <v>4.9317396245615902E-2</v>
      </c>
      <c r="H13" s="14">
        <v>2.4894137557086499E-2</v>
      </c>
      <c r="I13" s="14">
        <v>2.6576271841683399E-2</v>
      </c>
      <c r="J13" s="14">
        <v>1.8992099016222199E-2</v>
      </c>
      <c r="K13" s="14">
        <v>1.3965768345092999E-2</v>
      </c>
      <c r="L13" s="14">
        <v>1.22637324447525E-2</v>
      </c>
      <c r="M13" s="14"/>
      <c r="N13" s="14">
        <v>1.9795363049202701E-2</v>
      </c>
      <c r="O13" s="14">
        <v>1.7076110176373699E-2</v>
      </c>
      <c r="P13" s="14">
        <v>2.5082644923282701E-2</v>
      </c>
      <c r="Q13" s="14">
        <v>2.5383723166975999E-2</v>
      </c>
      <c r="R13" s="14"/>
      <c r="S13" s="14">
        <v>2.7331050596254999E-2</v>
      </c>
      <c r="T13" s="14">
        <v>1.8392117378642998E-2</v>
      </c>
      <c r="U13" s="14">
        <v>2.2094454574608E-2</v>
      </c>
      <c r="V13" s="14"/>
      <c r="W13" s="14">
        <v>1.2655728037338001E-2</v>
      </c>
      <c r="X13" s="14">
        <v>3.2434629197411302E-2</v>
      </c>
      <c r="Y13" s="14">
        <v>2.3480155482819599E-2</v>
      </c>
      <c r="Z13" s="14"/>
      <c r="AA13" s="14">
        <v>0</v>
      </c>
      <c r="AB13" s="14">
        <v>5.3536649391981203E-2</v>
      </c>
      <c r="AC13" s="14">
        <v>2.22399220518095E-2</v>
      </c>
      <c r="AD13" s="14">
        <v>2.3074535334816099E-2</v>
      </c>
      <c r="AE13" s="14">
        <v>2.2754755186397999E-2</v>
      </c>
      <c r="AF13" s="14">
        <v>1.3388555838370999E-2</v>
      </c>
      <c r="AG13" s="14">
        <v>1.3661510731573101E-2</v>
      </c>
      <c r="AH13" s="14">
        <v>6.0500776061862601E-3</v>
      </c>
      <c r="AI13" s="14">
        <v>4.5809771544379797E-2</v>
      </c>
      <c r="AJ13" s="14">
        <v>3.7160396741537302E-2</v>
      </c>
      <c r="AK13" s="14">
        <v>0</v>
      </c>
      <c r="AL13" s="14">
        <v>0</v>
      </c>
      <c r="AM13" s="14"/>
      <c r="AN13" s="14">
        <v>2.2066435444806201E-2</v>
      </c>
      <c r="AO13" s="14">
        <v>2.2939552140690499E-2</v>
      </c>
      <c r="AP13" s="14"/>
      <c r="AQ13" s="14">
        <v>3.0548860822830801E-2</v>
      </c>
      <c r="AR13" s="14">
        <v>2.08482094319535E-2</v>
      </c>
      <c r="AS13" s="14"/>
      <c r="AT13" s="14">
        <v>3.9078270732550199E-2</v>
      </c>
      <c r="AU13" s="14">
        <v>1.7967581429015E-2</v>
      </c>
      <c r="AV13" s="14">
        <v>1.8304964448988902E-2</v>
      </c>
      <c r="AW13" s="14"/>
      <c r="AX13" s="14">
        <v>0</v>
      </c>
    </row>
    <row r="14" spans="2:50" x14ac:dyDescent="0.3">
      <c r="B14" s="15" t="s">
        <v>79</v>
      </c>
      <c r="C14" s="14">
        <v>9.0242451263357504E-2</v>
      </c>
      <c r="D14" s="14">
        <v>5.9711540117933601E-2</v>
      </c>
      <c r="E14" s="14">
        <v>0.118263322025898</v>
      </c>
      <c r="F14" s="14"/>
      <c r="G14" s="14">
        <v>0.106848474710819</v>
      </c>
      <c r="H14" s="14">
        <v>8.59648702921567E-2</v>
      </c>
      <c r="I14" s="14">
        <v>9.5792338889175294E-2</v>
      </c>
      <c r="J14" s="14">
        <v>9.5458624573354106E-2</v>
      </c>
      <c r="K14" s="14">
        <v>7.6392090500487397E-2</v>
      </c>
      <c r="L14" s="14">
        <v>8.7017821517548805E-2</v>
      </c>
      <c r="M14" s="14"/>
      <c r="N14" s="14">
        <v>8.7417158015827195E-2</v>
      </c>
      <c r="O14" s="14">
        <v>9.2371198556412903E-2</v>
      </c>
      <c r="P14" s="14">
        <v>8.0939646414782407E-2</v>
      </c>
      <c r="Q14" s="14">
        <v>9.6724556660415503E-2</v>
      </c>
      <c r="R14" s="14"/>
      <c r="S14" s="14">
        <v>8.0969520288406996E-2</v>
      </c>
      <c r="T14" s="14">
        <v>6.8556421547603594E-2</v>
      </c>
      <c r="U14" s="14">
        <v>7.7332935828458793E-2</v>
      </c>
      <c r="V14" s="14"/>
      <c r="W14" s="14">
        <v>5.84498296863393E-2</v>
      </c>
      <c r="X14" s="14">
        <v>8.01006836771746E-2</v>
      </c>
      <c r="Y14" s="14">
        <v>0.14244764494449999</v>
      </c>
      <c r="Z14" s="14"/>
      <c r="AA14" s="14">
        <v>0.28548970343684998</v>
      </c>
      <c r="AB14" s="14">
        <v>0.161847289011809</v>
      </c>
      <c r="AC14" s="14">
        <v>0.106336165644389</v>
      </c>
      <c r="AD14" s="14">
        <v>8.8452699397256196E-2</v>
      </c>
      <c r="AE14" s="14">
        <v>7.1828414130654494E-2</v>
      </c>
      <c r="AF14" s="14">
        <v>7.88171125889401E-2</v>
      </c>
      <c r="AG14" s="14">
        <v>5.7879392021729099E-2</v>
      </c>
      <c r="AH14" s="14">
        <v>6.5065712397305298E-3</v>
      </c>
      <c r="AI14" s="14">
        <v>4.51183843981098E-2</v>
      </c>
      <c r="AJ14" s="14">
        <v>0</v>
      </c>
      <c r="AK14" s="14">
        <v>0</v>
      </c>
      <c r="AL14" s="14">
        <v>0.23751587735231999</v>
      </c>
      <c r="AM14" s="14"/>
      <c r="AN14" s="14">
        <v>8.4600608199451602E-2</v>
      </c>
      <c r="AO14" s="14">
        <v>9.2573409566692896E-2</v>
      </c>
      <c r="AP14" s="14"/>
      <c r="AQ14" s="14">
        <v>9.3644540257564399E-2</v>
      </c>
      <c r="AR14" s="14">
        <v>8.9448194801792794E-2</v>
      </c>
      <c r="AS14" s="14"/>
      <c r="AT14" s="14">
        <v>8.80089929528588E-2</v>
      </c>
      <c r="AU14" s="14">
        <v>9.6405175995895306E-2</v>
      </c>
      <c r="AV14" s="14">
        <v>3.8472092714668997E-2</v>
      </c>
      <c r="AW14" s="14"/>
      <c r="AX14" s="14">
        <v>8.0571762403771896E-2</v>
      </c>
    </row>
    <row r="15" spans="2:50" x14ac:dyDescent="0.3">
      <c r="B15" s="15" t="s">
        <v>179</v>
      </c>
      <c r="C15" s="21">
        <v>0.59035114564334101</v>
      </c>
      <c r="D15" s="21">
        <v>0.63924393748698605</v>
      </c>
      <c r="E15" s="21">
        <v>0.54409097604237799</v>
      </c>
      <c r="F15" s="21"/>
      <c r="G15" s="21">
        <v>0.46106120574830101</v>
      </c>
      <c r="H15" s="21">
        <v>0.60779477317208397</v>
      </c>
      <c r="I15" s="21">
        <v>0.56295296251068205</v>
      </c>
      <c r="J15" s="21">
        <v>0.60491920677306099</v>
      </c>
      <c r="K15" s="21">
        <v>0.64425203551128796</v>
      </c>
      <c r="L15" s="21">
        <v>0.61712222588897703</v>
      </c>
      <c r="M15" s="21"/>
      <c r="N15" s="21">
        <v>0.62243525329701699</v>
      </c>
      <c r="O15" s="21">
        <v>0.610772572646894</v>
      </c>
      <c r="P15" s="21">
        <v>0.572643812503705</v>
      </c>
      <c r="Q15" s="21">
        <v>0.57649069437483702</v>
      </c>
      <c r="R15" s="21"/>
      <c r="S15" s="21">
        <v>0.56326838321497796</v>
      </c>
      <c r="T15" s="21">
        <v>0.68535288838573905</v>
      </c>
      <c r="U15" s="21">
        <v>0.55089434550460503</v>
      </c>
      <c r="V15" s="21"/>
      <c r="W15" s="21">
        <v>0.70719218757042002</v>
      </c>
      <c r="X15" s="21">
        <v>0.56081459653256904</v>
      </c>
      <c r="Y15" s="21">
        <v>0.43457678956552398</v>
      </c>
      <c r="Z15" s="21"/>
      <c r="AA15" s="21">
        <v>0.41496335800751299</v>
      </c>
      <c r="AB15" s="21">
        <v>0.47008756933561202</v>
      </c>
      <c r="AC15" s="21">
        <v>0.58039822055804202</v>
      </c>
      <c r="AD15" s="21">
        <v>0.56806178181515898</v>
      </c>
      <c r="AE15" s="21">
        <v>0.61619890248731002</v>
      </c>
      <c r="AF15" s="21">
        <v>0.59045954634610698</v>
      </c>
      <c r="AG15" s="21">
        <v>0.69808280391715305</v>
      </c>
      <c r="AH15" s="21">
        <v>0.67641884592176005</v>
      </c>
      <c r="AI15" s="21">
        <v>0.59991587477101205</v>
      </c>
      <c r="AJ15" s="21">
        <v>0.69916189736666601</v>
      </c>
      <c r="AK15" s="21">
        <v>0.25062052707132498</v>
      </c>
      <c r="AL15" s="21">
        <v>0.372068349340129</v>
      </c>
      <c r="AM15" s="21"/>
      <c r="AN15" s="21">
        <v>0.575577069053824</v>
      </c>
      <c r="AO15" s="21">
        <v>0.59645513614969903</v>
      </c>
      <c r="AP15" s="21"/>
      <c r="AQ15" s="21">
        <v>0.63060626757980098</v>
      </c>
      <c r="AR15" s="21">
        <v>0.58095312849459602</v>
      </c>
      <c r="AS15" s="21"/>
      <c r="AT15" s="21">
        <v>0.53717721857729495</v>
      </c>
      <c r="AU15" s="21">
        <v>0.54813723633445899</v>
      </c>
      <c r="AV15" s="21">
        <v>0.69752235011380104</v>
      </c>
      <c r="AW15" s="21"/>
      <c r="AX15" s="21">
        <v>0.66960254635148098</v>
      </c>
    </row>
    <row r="16" spans="2:50" x14ac:dyDescent="0.3">
      <c r="B16" s="15" t="s">
        <v>180</v>
      </c>
      <c r="C16" s="21">
        <v>7.5515034762664898E-2</v>
      </c>
      <c r="D16" s="21">
        <v>7.9321592822346701E-2</v>
      </c>
      <c r="E16" s="21">
        <v>7.1810680155335399E-2</v>
      </c>
      <c r="F16" s="21"/>
      <c r="G16" s="21">
        <v>0.17644342775959401</v>
      </c>
      <c r="H16" s="21">
        <v>8.0452500970116206E-2</v>
      </c>
      <c r="I16" s="21">
        <v>7.1938788597096695E-2</v>
      </c>
      <c r="J16" s="21">
        <v>5.5617304161653697E-2</v>
      </c>
      <c r="K16" s="21">
        <v>4.7949099037262799E-2</v>
      </c>
      <c r="L16" s="21">
        <v>5.3286405774857402E-2</v>
      </c>
      <c r="M16" s="21"/>
      <c r="N16" s="21">
        <v>5.0891520161739701E-2</v>
      </c>
      <c r="O16" s="21">
        <v>6.5182349715994001E-2</v>
      </c>
      <c r="P16" s="21">
        <v>8.8705987333644098E-2</v>
      </c>
      <c r="Q16" s="21">
        <v>8.3596157325778395E-2</v>
      </c>
      <c r="R16" s="21"/>
      <c r="S16" s="21">
        <v>9.7448567038402698E-2</v>
      </c>
      <c r="T16" s="21">
        <v>5.3497711626515398E-2</v>
      </c>
      <c r="U16" s="21">
        <v>7.2767771725847294E-2</v>
      </c>
      <c r="V16" s="21"/>
      <c r="W16" s="21">
        <v>4.2772937690264398E-2</v>
      </c>
      <c r="X16" s="21">
        <v>0.101418030344318</v>
      </c>
      <c r="Y16" s="21">
        <v>7.08764705985475E-2</v>
      </c>
      <c r="Z16" s="21"/>
      <c r="AA16" s="21">
        <v>6.9365389681698503E-2</v>
      </c>
      <c r="AB16" s="21">
        <v>0.116052827736344</v>
      </c>
      <c r="AC16" s="21">
        <v>7.5401261536758205E-2</v>
      </c>
      <c r="AD16" s="21">
        <v>7.9967551222270797E-2</v>
      </c>
      <c r="AE16" s="21">
        <v>7.4540097075199999E-2</v>
      </c>
      <c r="AF16" s="21">
        <v>6.4022579129897797E-2</v>
      </c>
      <c r="AG16" s="21">
        <v>4.8471825848281198E-2</v>
      </c>
      <c r="AH16" s="21">
        <v>5.5188505434748597E-2</v>
      </c>
      <c r="AI16" s="21">
        <v>0.114935301466558</v>
      </c>
      <c r="AJ16" s="21">
        <v>9.2898195117582599E-2</v>
      </c>
      <c r="AK16" s="21">
        <v>0.20399656386489801</v>
      </c>
      <c r="AL16" s="21">
        <v>0</v>
      </c>
      <c r="AM16" s="21"/>
      <c r="AN16" s="21">
        <v>9.2122344269044296E-2</v>
      </c>
      <c r="AO16" s="21">
        <v>6.8653634055223706E-2</v>
      </c>
      <c r="AP16" s="21"/>
      <c r="AQ16" s="21">
        <v>8.1534284200412102E-2</v>
      </c>
      <c r="AR16" s="21">
        <v>7.4109772358347495E-2</v>
      </c>
      <c r="AS16" s="21"/>
      <c r="AT16" s="21">
        <v>0.13317259591775099</v>
      </c>
      <c r="AU16" s="21">
        <v>6.0475171837411301E-2</v>
      </c>
      <c r="AV16" s="21">
        <v>6.1933048925007901E-2</v>
      </c>
      <c r="AW16" s="21"/>
      <c r="AX16" s="21">
        <v>4.2300688171718399E-2</v>
      </c>
    </row>
    <row r="17" spans="2:50" x14ac:dyDescent="0.3">
      <c r="B17" s="15" t="s">
        <v>108</v>
      </c>
      <c r="C17" s="22">
        <v>0.51483611088067605</v>
      </c>
      <c r="D17" s="22">
        <v>0.55992234466463897</v>
      </c>
      <c r="E17" s="22">
        <v>0.47228029588704201</v>
      </c>
      <c r="F17" s="22"/>
      <c r="G17" s="22">
        <v>0.28461777798870702</v>
      </c>
      <c r="H17" s="22">
        <v>0.52734227220196705</v>
      </c>
      <c r="I17" s="22">
        <v>0.49101417391358598</v>
      </c>
      <c r="J17" s="22">
        <v>0.54930190261140699</v>
      </c>
      <c r="K17" s="22">
        <v>0.59630293647402499</v>
      </c>
      <c r="L17" s="22">
        <v>0.56383582011411904</v>
      </c>
      <c r="M17" s="22"/>
      <c r="N17" s="22">
        <v>0.57154373313527695</v>
      </c>
      <c r="O17" s="22">
        <v>0.54559022293089998</v>
      </c>
      <c r="P17" s="22">
        <v>0.48393782517006101</v>
      </c>
      <c r="Q17" s="22">
        <v>0.492894537049058</v>
      </c>
      <c r="R17" s="22"/>
      <c r="S17" s="22">
        <v>0.46581981617657497</v>
      </c>
      <c r="T17" s="22">
        <v>0.63185517675922398</v>
      </c>
      <c r="U17" s="22">
        <v>0.478126573778758</v>
      </c>
      <c r="V17" s="22"/>
      <c r="W17" s="22">
        <v>0.66441924988015599</v>
      </c>
      <c r="X17" s="22">
        <v>0.45939656618825098</v>
      </c>
      <c r="Y17" s="22">
        <v>0.36370031896697602</v>
      </c>
      <c r="Z17" s="22"/>
      <c r="AA17" s="22">
        <v>0.34559796832581502</v>
      </c>
      <c r="AB17" s="22">
        <v>0.35403474159926801</v>
      </c>
      <c r="AC17" s="22">
        <v>0.50499695902128405</v>
      </c>
      <c r="AD17" s="22">
        <v>0.48809423059288798</v>
      </c>
      <c r="AE17" s="22">
        <v>0.54165880541210998</v>
      </c>
      <c r="AF17" s="22">
        <v>0.52643696721620903</v>
      </c>
      <c r="AG17" s="22">
        <v>0.64961097806887202</v>
      </c>
      <c r="AH17" s="22">
        <v>0.62123034048701198</v>
      </c>
      <c r="AI17" s="22">
        <v>0.48498057330445499</v>
      </c>
      <c r="AJ17" s="22">
        <v>0.60626370224908299</v>
      </c>
      <c r="AK17" s="22">
        <v>4.6623963206427102E-2</v>
      </c>
      <c r="AL17" s="22">
        <v>0.372068349340129</v>
      </c>
      <c r="AM17" s="22"/>
      <c r="AN17" s="22">
        <v>0.48345472478477902</v>
      </c>
      <c r="AO17" s="22">
        <v>0.52780150209447596</v>
      </c>
      <c r="AP17" s="22"/>
      <c r="AQ17" s="22">
        <v>0.54907198337938901</v>
      </c>
      <c r="AR17" s="22">
        <v>0.50684335613624898</v>
      </c>
      <c r="AS17" s="22"/>
      <c r="AT17" s="22">
        <v>0.40400462265954401</v>
      </c>
      <c r="AU17" s="22">
        <v>0.48766206449704802</v>
      </c>
      <c r="AV17" s="22">
        <v>0.63558930118879298</v>
      </c>
      <c r="AW17" s="22"/>
      <c r="AX17" s="22">
        <v>0.62730185817976303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0.107964148061228</v>
      </c>
      <c r="D9" s="14">
        <v>0.138596218287905</v>
      </c>
      <c r="E9" s="14">
        <v>7.9771543948781595E-2</v>
      </c>
      <c r="F9" s="14"/>
      <c r="G9" s="14">
        <v>0.13211125406326399</v>
      </c>
      <c r="H9" s="14">
        <v>0.142812964217054</v>
      </c>
      <c r="I9" s="14">
        <v>0.14033181077107601</v>
      </c>
      <c r="J9" s="14">
        <v>8.1433637035095693E-2</v>
      </c>
      <c r="K9" s="14">
        <v>8.6985958372640504E-2</v>
      </c>
      <c r="L9" s="14">
        <v>7.6170789277082498E-2</v>
      </c>
      <c r="M9" s="14"/>
      <c r="N9" s="14">
        <v>8.7783094066598594E-2</v>
      </c>
      <c r="O9" s="14">
        <v>0.101842932043092</v>
      </c>
      <c r="P9" s="14">
        <v>0.13184646387527699</v>
      </c>
      <c r="Q9" s="14">
        <v>0.104512809691662</v>
      </c>
      <c r="R9" s="14"/>
      <c r="S9" s="14">
        <v>0.103546426614277</v>
      </c>
      <c r="T9" s="14">
        <v>0.13989608185010199</v>
      </c>
      <c r="U9" s="14">
        <v>6.8933950905496602E-2</v>
      </c>
      <c r="V9" s="14"/>
      <c r="W9" s="14">
        <v>0.157165688520608</v>
      </c>
      <c r="X9" s="14">
        <v>8.69079898717319E-2</v>
      </c>
      <c r="Y9" s="14">
        <v>5.3509202459586097E-2</v>
      </c>
      <c r="Z9" s="14"/>
      <c r="AA9" s="14">
        <v>5.23902579313828E-2</v>
      </c>
      <c r="AB9" s="14">
        <v>0.106848995565986</v>
      </c>
      <c r="AC9" s="14">
        <v>9.6807473446095596E-2</v>
      </c>
      <c r="AD9" s="14">
        <v>8.5101921596395402E-2</v>
      </c>
      <c r="AE9" s="14">
        <v>8.6463348665060405E-2</v>
      </c>
      <c r="AF9" s="14">
        <v>9.0977462510545601E-2</v>
      </c>
      <c r="AG9" s="14">
        <v>0.17041748459831399</v>
      </c>
      <c r="AH9" s="14">
        <v>0.162639323084736</v>
      </c>
      <c r="AI9" s="14">
        <v>0.147489897017481</v>
      </c>
      <c r="AJ9" s="14">
        <v>5.7736746621044402E-2</v>
      </c>
      <c r="AK9" s="14">
        <v>9.69114450701897E-2</v>
      </c>
      <c r="AL9" s="14">
        <v>0.24847387469149601</v>
      </c>
      <c r="AM9" s="14"/>
      <c r="AN9" s="14">
        <v>0.125891614644697</v>
      </c>
      <c r="AO9" s="14">
        <v>0.10055731724066699</v>
      </c>
      <c r="AP9" s="14"/>
      <c r="AQ9" s="14">
        <v>6.4715677943932307E-2</v>
      </c>
      <c r="AR9" s="14">
        <v>0.118060996468763</v>
      </c>
      <c r="AS9" s="14"/>
      <c r="AT9" s="14">
        <v>8.8061885741161694E-2</v>
      </c>
      <c r="AU9" s="14">
        <v>7.4075344220603606E-2</v>
      </c>
      <c r="AV9" s="14">
        <v>0.154719289839093</v>
      </c>
      <c r="AW9" s="14"/>
      <c r="AX9" s="14">
        <v>0.13319611255240499</v>
      </c>
    </row>
    <row r="10" spans="2:50" x14ac:dyDescent="0.3">
      <c r="B10" s="15" t="s">
        <v>200</v>
      </c>
      <c r="C10" s="14">
        <v>0.21834437797933401</v>
      </c>
      <c r="D10" s="14">
        <v>0.26109809194850098</v>
      </c>
      <c r="E10" s="14">
        <v>0.17953296157075899</v>
      </c>
      <c r="F10" s="14"/>
      <c r="G10" s="14">
        <v>0.127357369844602</v>
      </c>
      <c r="H10" s="14">
        <v>0.239940029043412</v>
      </c>
      <c r="I10" s="14">
        <v>0.21045363482044299</v>
      </c>
      <c r="J10" s="14">
        <v>0.26357740438240501</v>
      </c>
      <c r="K10" s="14">
        <v>0.21598236477503999</v>
      </c>
      <c r="L10" s="14">
        <v>0.22554357781265399</v>
      </c>
      <c r="M10" s="14"/>
      <c r="N10" s="14">
        <v>0.23599436038656699</v>
      </c>
      <c r="O10" s="14">
        <v>0.21770374257577799</v>
      </c>
      <c r="P10" s="14">
        <v>0.20804746063860799</v>
      </c>
      <c r="Q10" s="14">
        <v>0.21737891696924799</v>
      </c>
      <c r="R10" s="14"/>
      <c r="S10" s="14">
        <v>0.22114945005044001</v>
      </c>
      <c r="T10" s="14">
        <v>0.26072329924099202</v>
      </c>
      <c r="U10" s="14">
        <v>0.18091482580681101</v>
      </c>
      <c r="V10" s="14"/>
      <c r="W10" s="14">
        <v>0.25520892502961201</v>
      </c>
      <c r="X10" s="14">
        <v>0.21096360483237001</v>
      </c>
      <c r="Y10" s="14">
        <v>0.16718113799147899</v>
      </c>
      <c r="Z10" s="14"/>
      <c r="AA10" s="14">
        <v>9.3927812319883605E-2</v>
      </c>
      <c r="AB10" s="14">
        <v>0.19708667204897901</v>
      </c>
      <c r="AC10" s="14">
        <v>0.20289774097266799</v>
      </c>
      <c r="AD10" s="14">
        <v>0.18614258011268101</v>
      </c>
      <c r="AE10" s="14">
        <v>0.23417439260529899</v>
      </c>
      <c r="AF10" s="14">
        <v>0.21084542475891499</v>
      </c>
      <c r="AG10" s="14">
        <v>0.28021258911811803</v>
      </c>
      <c r="AH10" s="14">
        <v>0.29337435758179098</v>
      </c>
      <c r="AI10" s="14">
        <v>0.237689580148641</v>
      </c>
      <c r="AJ10" s="14">
        <v>0.26141490044225801</v>
      </c>
      <c r="AK10" s="14">
        <v>0.17923782468461799</v>
      </c>
      <c r="AL10" s="14">
        <v>0.123594474648633</v>
      </c>
      <c r="AM10" s="14"/>
      <c r="AN10" s="14">
        <v>0.221347795102146</v>
      </c>
      <c r="AO10" s="14">
        <v>0.217103499776679</v>
      </c>
      <c r="AP10" s="14"/>
      <c r="AQ10" s="14">
        <v>0.21584584469881801</v>
      </c>
      <c r="AR10" s="14">
        <v>0.218927689058457</v>
      </c>
      <c r="AS10" s="14"/>
      <c r="AT10" s="14">
        <v>0.17142940935918999</v>
      </c>
      <c r="AU10" s="14">
        <v>0.208134978219466</v>
      </c>
      <c r="AV10" s="14">
        <v>0.28033788036875601</v>
      </c>
      <c r="AW10" s="14"/>
      <c r="AX10" s="14">
        <v>0.239936659523729</v>
      </c>
    </row>
    <row r="11" spans="2:50" x14ac:dyDescent="0.3">
      <c r="B11" s="15" t="s">
        <v>201</v>
      </c>
      <c r="C11" s="14">
        <v>0.27157531529044199</v>
      </c>
      <c r="D11" s="14">
        <v>0.28666572743779101</v>
      </c>
      <c r="E11" s="14">
        <v>0.25840399698932298</v>
      </c>
      <c r="F11" s="14"/>
      <c r="G11" s="14">
        <v>0.29386423486690399</v>
      </c>
      <c r="H11" s="14">
        <v>0.22927978929607201</v>
      </c>
      <c r="I11" s="14">
        <v>0.231336588341095</v>
      </c>
      <c r="J11" s="14">
        <v>0.28124409590584198</v>
      </c>
      <c r="K11" s="14">
        <v>0.30306460297656901</v>
      </c>
      <c r="L11" s="14">
        <v>0.29387085222293402</v>
      </c>
      <c r="M11" s="14"/>
      <c r="N11" s="14">
        <v>0.28454389360357002</v>
      </c>
      <c r="O11" s="14">
        <v>0.30547988356033401</v>
      </c>
      <c r="P11" s="14">
        <v>0.24221908253139501</v>
      </c>
      <c r="Q11" s="14">
        <v>0.26739952123793997</v>
      </c>
      <c r="R11" s="14"/>
      <c r="S11" s="14">
        <v>0.263633681275178</v>
      </c>
      <c r="T11" s="14">
        <v>0.26425382365139899</v>
      </c>
      <c r="U11" s="14">
        <v>0.30982777933350703</v>
      </c>
      <c r="V11" s="14"/>
      <c r="W11" s="14">
        <v>0.26204196886208497</v>
      </c>
      <c r="X11" s="14">
        <v>0.26837257429719802</v>
      </c>
      <c r="Y11" s="14">
        <v>0.32453097652154</v>
      </c>
      <c r="Z11" s="14"/>
      <c r="AA11" s="14">
        <v>0.30570939731275398</v>
      </c>
      <c r="AB11" s="14">
        <v>0.27697185202581798</v>
      </c>
      <c r="AC11" s="14">
        <v>0.25721406854003398</v>
      </c>
      <c r="AD11" s="14">
        <v>0.27319103926952198</v>
      </c>
      <c r="AE11" s="14">
        <v>0.29743190353855098</v>
      </c>
      <c r="AF11" s="14">
        <v>0.31260802366946799</v>
      </c>
      <c r="AG11" s="14">
        <v>0.228185686538804</v>
      </c>
      <c r="AH11" s="14">
        <v>0.222634115621824</v>
      </c>
      <c r="AI11" s="14">
        <v>0.24262610734152201</v>
      </c>
      <c r="AJ11" s="14">
        <v>0.27453620884208901</v>
      </c>
      <c r="AK11" s="14">
        <v>0.477136034537607</v>
      </c>
      <c r="AL11" s="14">
        <v>0.363987996251879</v>
      </c>
      <c r="AM11" s="14"/>
      <c r="AN11" s="14">
        <v>0.27690490396640299</v>
      </c>
      <c r="AO11" s="14">
        <v>0.269373366594444</v>
      </c>
      <c r="AP11" s="14"/>
      <c r="AQ11" s="14">
        <v>0.28846337491297003</v>
      </c>
      <c r="AR11" s="14">
        <v>0.26763260523749399</v>
      </c>
      <c r="AS11" s="14"/>
      <c r="AT11" s="14">
        <v>0.23892877113411801</v>
      </c>
      <c r="AU11" s="14">
        <v>0.317411742899188</v>
      </c>
      <c r="AV11" s="14">
        <v>0.256498912836574</v>
      </c>
      <c r="AW11" s="14"/>
      <c r="AX11" s="14">
        <v>0.2363384566292</v>
      </c>
    </row>
    <row r="12" spans="2:50" x14ac:dyDescent="0.3">
      <c r="B12" s="15" t="s">
        <v>202</v>
      </c>
      <c r="C12" s="14">
        <v>0.183626701939784</v>
      </c>
      <c r="D12" s="14">
        <v>0.143019397246822</v>
      </c>
      <c r="E12" s="14">
        <v>0.223595953756619</v>
      </c>
      <c r="F12" s="14"/>
      <c r="G12" s="14">
        <v>0.152551559812235</v>
      </c>
      <c r="H12" s="14">
        <v>0.165304957448447</v>
      </c>
      <c r="I12" s="14">
        <v>0.21117122814779099</v>
      </c>
      <c r="J12" s="14">
        <v>0.15104178685812999</v>
      </c>
      <c r="K12" s="14">
        <v>0.204629443644603</v>
      </c>
      <c r="L12" s="14">
        <v>0.20376899012710201</v>
      </c>
      <c r="M12" s="14"/>
      <c r="N12" s="14">
        <v>0.15550938965842701</v>
      </c>
      <c r="O12" s="14">
        <v>0.16122126247775301</v>
      </c>
      <c r="P12" s="14">
        <v>0.19206038255380101</v>
      </c>
      <c r="Q12" s="14">
        <v>0.20294644226472999</v>
      </c>
      <c r="R12" s="14"/>
      <c r="S12" s="14">
        <v>0.192610464728034</v>
      </c>
      <c r="T12" s="14">
        <v>0.17095700194569499</v>
      </c>
      <c r="U12" s="14">
        <v>0.19978188633202901</v>
      </c>
      <c r="V12" s="14"/>
      <c r="W12" s="14">
        <v>0.16770802931383</v>
      </c>
      <c r="X12" s="14">
        <v>0.20379763736575801</v>
      </c>
      <c r="Y12" s="14">
        <v>0.163934739850327</v>
      </c>
      <c r="Z12" s="14"/>
      <c r="AA12" s="14">
        <v>0.143412309725023</v>
      </c>
      <c r="AB12" s="14">
        <v>0.13917560362502401</v>
      </c>
      <c r="AC12" s="14">
        <v>0.19333774954985</v>
      </c>
      <c r="AD12" s="14">
        <v>0.21648258117852201</v>
      </c>
      <c r="AE12" s="14">
        <v>0.169162758200399</v>
      </c>
      <c r="AF12" s="14">
        <v>0.16714627230894899</v>
      </c>
      <c r="AG12" s="14">
        <v>0.186073593158535</v>
      </c>
      <c r="AH12" s="14">
        <v>0.208343971866741</v>
      </c>
      <c r="AI12" s="14">
        <v>0.13807062628261299</v>
      </c>
      <c r="AJ12" s="14">
        <v>0.27882350948354101</v>
      </c>
      <c r="AK12" s="14">
        <v>9.3005613706448997E-2</v>
      </c>
      <c r="AL12" s="14">
        <v>0.14275257505001801</v>
      </c>
      <c r="AM12" s="14"/>
      <c r="AN12" s="14">
        <v>0.188916362106404</v>
      </c>
      <c r="AO12" s="14">
        <v>0.18144124992569199</v>
      </c>
      <c r="AP12" s="14"/>
      <c r="AQ12" s="14">
        <v>0.195173323917752</v>
      </c>
      <c r="AR12" s="14">
        <v>0.18093101140057</v>
      </c>
      <c r="AS12" s="14"/>
      <c r="AT12" s="14">
        <v>0.23810456360580801</v>
      </c>
      <c r="AU12" s="14">
        <v>0.176242932551675</v>
      </c>
      <c r="AV12" s="14">
        <v>0.17148006100232199</v>
      </c>
      <c r="AW12" s="14"/>
      <c r="AX12" s="14">
        <v>0.17159590986690201</v>
      </c>
    </row>
    <row r="13" spans="2:50" x14ac:dyDescent="0.3">
      <c r="B13" s="15" t="s">
        <v>178</v>
      </c>
      <c r="C13" s="14">
        <v>0.112605373093165</v>
      </c>
      <c r="D13" s="14">
        <v>9.6146309732871402E-2</v>
      </c>
      <c r="E13" s="14">
        <v>0.124527071039038</v>
      </c>
      <c r="F13" s="14"/>
      <c r="G13" s="14">
        <v>0.18106439979955799</v>
      </c>
      <c r="H13" s="14">
        <v>0.13928200973775801</v>
      </c>
      <c r="I13" s="14">
        <v>0.115793682821157</v>
      </c>
      <c r="J13" s="14">
        <v>9.4049085971471005E-2</v>
      </c>
      <c r="K13" s="14">
        <v>7.9241795154595396E-2</v>
      </c>
      <c r="L13" s="14">
        <v>8.8728204382964804E-2</v>
      </c>
      <c r="M13" s="14"/>
      <c r="N13" s="14">
        <v>0.13901251670279</v>
      </c>
      <c r="O13" s="14">
        <v>9.9341391648901198E-2</v>
      </c>
      <c r="P13" s="14">
        <v>0.125117034275841</v>
      </c>
      <c r="Q13" s="14">
        <v>9.8808450527115205E-2</v>
      </c>
      <c r="R13" s="14"/>
      <c r="S13" s="14">
        <v>0.14128953933269001</v>
      </c>
      <c r="T13" s="14">
        <v>7.0512323307609204E-2</v>
      </c>
      <c r="U13" s="14">
        <v>0.13004191382535399</v>
      </c>
      <c r="V13" s="14"/>
      <c r="W13" s="14">
        <v>7.3815784348118002E-2</v>
      </c>
      <c r="X13" s="14">
        <v>0.14836449279390199</v>
      </c>
      <c r="Y13" s="14">
        <v>0.11162538499553699</v>
      </c>
      <c r="Z13" s="14"/>
      <c r="AA13" s="14">
        <v>0.165827926830522</v>
      </c>
      <c r="AB13" s="14">
        <v>0.119030046297688</v>
      </c>
      <c r="AC13" s="14">
        <v>0.128981729493543</v>
      </c>
      <c r="AD13" s="14">
        <v>0.112604580094001</v>
      </c>
      <c r="AE13" s="14">
        <v>0.14002067716310801</v>
      </c>
      <c r="AF13" s="14">
        <v>9.6824585012724396E-2</v>
      </c>
      <c r="AG13" s="14">
        <v>7.2224959888935902E-2</v>
      </c>
      <c r="AH13" s="14">
        <v>7.9440513777962504E-2</v>
      </c>
      <c r="AI13" s="14">
        <v>0.204369047268365</v>
      </c>
      <c r="AJ13" s="14">
        <v>0.10459107142162199</v>
      </c>
      <c r="AK13" s="14">
        <v>6.7900555231353701E-2</v>
      </c>
      <c r="AL13" s="14">
        <v>0</v>
      </c>
      <c r="AM13" s="14"/>
      <c r="AN13" s="14">
        <v>0.107173066032452</v>
      </c>
      <c r="AO13" s="14">
        <v>0.114849760451339</v>
      </c>
      <c r="AP13" s="14"/>
      <c r="AQ13" s="14">
        <v>0.14691576802762199</v>
      </c>
      <c r="AR13" s="14">
        <v>0.10459522023651199</v>
      </c>
      <c r="AS13" s="14"/>
      <c r="AT13" s="14">
        <v>0.201556906462144</v>
      </c>
      <c r="AU13" s="14">
        <v>0.11249281510779301</v>
      </c>
      <c r="AV13" s="14">
        <v>6.5299719954455201E-2</v>
      </c>
      <c r="AW13" s="14"/>
      <c r="AX13" s="14">
        <v>9.1319891173821402E-2</v>
      </c>
    </row>
    <row r="14" spans="2:50" x14ac:dyDescent="0.3">
      <c r="B14" s="15" t="s">
        <v>79</v>
      </c>
      <c r="C14" s="14">
        <v>0.105884083636048</v>
      </c>
      <c r="D14" s="14">
        <v>7.44742553461097E-2</v>
      </c>
      <c r="E14" s="14">
        <v>0.13416847269547899</v>
      </c>
      <c r="F14" s="14"/>
      <c r="G14" s="14">
        <v>0.113051181613437</v>
      </c>
      <c r="H14" s="14">
        <v>8.3380250257257704E-2</v>
      </c>
      <c r="I14" s="14">
        <v>9.0913055098436807E-2</v>
      </c>
      <c r="J14" s="14">
        <v>0.128653989847057</v>
      </c>
      <c r="K14" s="14">
        <v>0.110095835076553</v>
      </c>
      <c r="L14" s="14">
        <v>0.111917586177263</v>
      </c>
      <c r="M14" s="14"/>
      <c r="N14" s="14">
        <v>9.7156745582047094E-2</v>
      </c>
      <c r="O14" s="14">
        <v>0.11441078769414199</v>
      </c>
      <c r="P14" s="14">
        <v>0.100709576125079</v>
      </c>
      <c r="Q14" s="14">
        <v>0.108953859309305</v>
      </c>
      <c r="R14" s="14"/>
      <c r="S14" s="14">
        <v>7.7770437999379896E-2</v>
      </c>
      <c r="T14" s="14">
        <v>9.3657470004202797E-2</v>
      </c>
      <c r="U14" s="14">
        <v>0.11049964379680199</v>
      </c>
      <c r="V14" s="14"/>
      <c r="W14" s="14">
        <v>8.4059603925747198E-2</v>
      </c>
      <c r="X14" s="14">
        <v>8.1593700839040301E-2</v>
      </c>
      <c r="Y14" s="14">
        <v>0.17921855818153101</v>
      </c>
      <c r="Z14" s="14"/>
      <c r="AA14" s="14">
        <v>0.23873229588043399</v>
      </c>
      <c r="AB14" s="14">
        <v>0.16088683043650501</v>
      </c>
      <c r="AC14" s="14">
        <v>0.12076123799780999</v>
      </c>
      <c r="AD14" s="14">
        <v>0.126477297748878</v>
      </c>
      <c r="AE14" s="14">
        <v>7.2746919827582898E-2</v>
      </c>
      <c r="AF14" s="14">
        <v>0.121598231739398</v>
      </c>
      <c r="AG14" s="14">
        <v>6.2885686697293997E-2</v>
      </c>
      <c r="AH14" s="14">
        <v>3.3567718066945799E-2</v>
      </c>
      <c r="AI14" s="14">
        <v>2.9754741941378799E-2</v>
      </c>
      <c r="AJ14" s="14">
        <v>2.2897563189445701E-2</v>
      </c>
      <c r="AK14" s="14">
        <v>8.5808526769782095E-2</v>
      </c>
      <c r="AL14" s="14">
        <v>0.121191079357974</v>
      </c>
      <c r="AM14" s="14"/>
      <c r="AN14" s="14">
        <v>7.9766258147898506E-2</v>
      </c>
      <c r="AO14" s="14">
        <v>0.11667480601117799</v>
      </c>
      <c r="AP14" s="14"/>
      <c r="AQ14" s="14">
        <v>8.8886010498906001E-2</v>
      </c>
      <c r="AR14" s="14">
        <v>0.109852477598203</v>
      </c>
      <c r="AS14" s="14"/>
      <c r="AT14" s="14">
        <v>6.1918463697579501E-2</v>
      </c>
      <c r="AU14" s="14">
        <v>0.111642187001274</v>
      </c>
      <c r="AV14" s="14">
        <v>7.1664135998799103E-2</v>
      </c>
      <c r="AW14" s="14"/>
      <c r="AX14" s="14">
        <v>0.127612970253943</v>
      </c>
    </row>
    <row r="15" spans="2:50" x14ac:dyDescent="0.3">
      <c r="B15" s="15" t="s">
        <v>179</v>
      </c>
      <c r="C15" s="21">
        <v>0.32630852604056199</v>
      </c>
      <c r="D15" s="21">
        <v>0.399694310236406</v>
      </c>
      <c r="E15" s="21">
        <v>0.25930450551954098</v>
      </c>
      <c r="F15" s="21"/>
      <c r="G15" s="21">
        <v>0.25946862390786601</v>
      </c>
      <c r="H15" s="21">
        <v>0.38275299326046602</v>
      </c>
      <c r="I15" s="21">
        <v>0.35078544559151897</v>
      </c>
      <c r="J15" s="21">
        <v>0.3450110414175</v>
      </c>
      <c r="K15" s="21">
        <v>0.30296832314768002</v>
      </c>
      <c r="L15" s="21">
        <v>0.30171436708973598</v>
      </c>
      <c r="M15" s="21"/>
      <c r="N15" s="21">
        <v>0.32377745445316602</v>
      </c>
      <c r="O15" s="21">
        <v>0.31954667461886999</v>
      </c>
      <c r="P15" s="21">
        <v>0.339893924513885</v>
      </c>
      <c r="Q15" s="21">
        <v>0.32189172666090998</v>
      </c>
      <c r="R15" s="21"/>
      <c r="S15" s="21">
        <v>0.324695876664717</v>
      </c>
      <c r="T15" s="21">
        <v>0.40061938109109402</v>
      </c>
      <c r="U15" s="21">
        <v>0.24984877671230801</v>
      </c>
      <c r="V15" s="21"/>
      <c r="W15" s="21">
        <v>0.41237461355021998</v>
      </c>
      <c r="X15" s="21">
        <v>0.29787159470410202</v>
      </c>
      <c r="Y15" s="21">
        <v>0.220690340451065</v>
      </c>
      <c r="Z15" s="21"/>
      <c r="AA15" s="21">
        <v>0.146318070251266</v>
      </c>
      <c r="AB15" s="21">
        <v>0.30393566761496499</v>
      </c>
      <c r="AC15" s="21">
        <v>0.29970521441876302</v>
      </c>
      <c r="AD15" s="21">
        <v>0.27124450170907699</v>
      </c>
      <c r="AE15" s="21">
        <v>0.32063774127035899</v>
      </c>
      <c r="AF15" s="21">
        <v>0.30182288726946099</v>
      </c>
      <c r="AG15" s="21">
        <v>0.45063007371643199</v>
      </c>
      <c r="AH15" s="21">
        <v>0.45601368066652698</v>
      </c>
      <c r="AI15" s="21">
        <v>0.385179477166122</v>
      </c>
      <c r="AJ15" s="21">
        <v>0.31915164706330201</v>
      </c>
      <c r="AK15" s="21">
        <v>0.27614926975480802</v>
      </c>
      <c r="AL15" s="21">
        <v>0.372068349340129</v>
      </c>
      <c r="AM15" s="21"/>
      <c r="AN15" s="21">
        <v>0.34723940974684298</v>
      </c>
      <c r="AO15" s="21">
        <v>0.317660817017346</v>
      </c>
      <c r="AP15" s="21"/>
      <c r="AQ15" s="21">
        <v>0.28056152264275003</v>
      </c>
      <c r="AR15" s="21">
        <v>0.336988685527221</v>
      </c>
      <c r="AS15" s="21"/>
      <c r="AT15" s="21">
        <v>0.25949129510035102</v>
      </c>
      <c r="AU15" s="21">
        <v>0.28221032244006999</v>
      </c>
      <c r="AV15" s="21">
        <v>0.43505717020785001</v>
      </c>
      <c r="AW15" s="21"/>
      <c r="AX15" s="21">
        <v>0.37313277207613399</v>
      </c>
    </row>
    <row r="16" spans="2:50" x14ac:dyDescent="0.3">
      <c r="B16" s="15" t="s">
        <v>180</v>
      </c>
      <c r="C16" s="21">
        <v>0.29623207503294902</v>
      </c>
      <c r="D16" s="21">
        <v>0.239165706979693</v>
      </c>
      <c r="E16" s="21">
        <v>0.34812302479565799</v>
      </c>
      <c r="F16" s="21"/>
      <c r="G16" s="21">
        <v>0.33361595961179302</v>
      </c>
      <c r="H16" s="21">
        <v>0.30458696718620398</v>
      </c>
      <c r="I16" s="21">
        <v>0.32696491096894897</v>
      </c>
      <c r="J16" s="21">
        <v>0.24509087282960099</v>
      </c>
      <c r="K16" s="21">
        <v>0.28387123879919801</v>
      </c>
      <c r="L16" s="21">
        <v>0.29249719451006601</v>
      </c>
      <c r="M16" s="21"/>
      <c r="N16" s="21">
        <v>0.294521906361217</v>
      </c>
      <c r="O16" s="21">
        <v>0.26056265412665403</v>
      </c>
      <c r="P16" s="21">
        <v>0.31717741682964101</v>
      </c>
      <c r="Q16" s="21">
        <v>0.30175489279184498</v>
      </c>
      <c r="R16" s="21"/>
      <c r="S16" s="21">
        <v>0.33390000406072501</v>
      </c>
      <c r="T16" s="21">
        <v>0.241469325253304</v>
      </c>
      <c r="U16" s="21">
        <v>0.329823800157383</v>
      </c>
      <c r="V16" s="21"/>
      <c r="W16" s="21">
        <v>0.241523813661948</v>
      </c>
      <c r="X16" s="21">
        <v>0.35216213015966003</v>
      </c>
      <c r="Y16" s="21">
        <v>0.27556012484586301</v>
      </c>
      <c r="Z16" s="21"/>
      <c r="AA16" s="21">
        <v>0.309240236555545</v>
      </c>
      <c r="AB16" s="21">
        <v>0.258205649922712</v>
      </c>
      <c r="AC16" s="21">
        <v>0.32231947904339298</v>
      </c>
      <c r="AD16" s="21">
        <v>0.32908716127252302</v>
      </c>
      <c r="AE16" s="21">
        <v>0.30918343536350701</v>
      </c>
      <c r="AF16" s="21">
        <v>0.26397085732167302</v>
      </c>
      <c r="AG16" s="21">
        <v>0.25829855304747101</v>
      </c>
      <c r="AH16" s="21">
        <v>0.28778448564470299</v>
      </c>
      <c r="AI16" s="21">
        <v>0.34243967355097699</v>
      </c>
      <c r="AJ16" s="21">
        <v>0.383414580905163</v>
      </c>
      <c r="AK16" s="21">
        <v>0.16090616893780299</v>
      </c>
      <c r="AL16" s="21">
        <v>0.14275257505001801</v>
      </c>
      <c r="AM16" s="21"/>
      <c r="AN16" s="21">
        <v>0.29608942813885603</v>
      </c>
      <c r="AO16" s="21">
        <v>0.29629101037703098</v>
      </c>
      <c r="AP16" s="21"/>
      <c r="AQ16" s="21">
        <v>0.34208909194537301</v>
      </c>
      <c r="AR16" s="21">
        <v>0.28552623163708302</v>
      </c>
      <c r="AS16" s="21"/>
      <c r="AT16" s="21">
        <v>0.43966147006795098</v>
      </c>
      <c r="AU16" s="21">
        <v>0.28873574765946802</v>
      </c>
      <c r="AV16" s="21">
        <v>0.23677978095677699</v>
      </c>
      <c r="AW16" s="21"/>
      <c r="AX16" s="21">
        <v>0.26291580104072299</v>
      </c>
    </row>
    <row r="17" spans="2:50" x14ac:dyDescent="0.3">
      <c r="B17" s="15" t="s">
        <v>108</v>
      </c>
      <c r="C17" s="22">
        <v>3.00764510076129E-2</v>
      </c>
      <c r="D17" s="22">
        <v>0.160528603256713</v>
      </c>
      <c r="E17" s="22">
        <v>-8.8818519276116906E-2</v>
      </c>
      <c r="F17" s="22"/>
      <c r="G17" s="22">
        <v>-7.4147335703927203E-2</v>
      </c>
      <c r="H17" s="22">
        <v>7.8166026074261694E-2</v>
      </c>
      <c r="I17" s="22">
        <v>2.3820534622570701E-2</v>
      </c>
      <c r="J17" s="22">
        <v>9.9920168587898997E-2</v>
      </c>
      <c r="K17" s="22">
        <v>1.9097084348482399E-2</v>
      </c>
      <c r="L17" s="22">
        <v>9.2171725796700299E-3</v>
      </c>
      <c r="M17" s="22"/>
      <c r="N17" s="22">
        <v>2.92555480919484E-2</v>
      </c>
      <c r="O17" s="22">
        <v>5.8984020492216398E-2</v>
      </c>
      <c r="P17" s="22">
        <v>2.2716507684243398E-2</v>
      </c>
      <c r="Q17" s="22">
        <v>2.0136833869065E-2</v>
      </c>
      <c r="R17" s="22"/>
      <c r="S17" s="22">
        <v>-9.2041273960076202E-3</v>
      </c>
      <c r="T17" s="22">
        <v>0.15915005583778999</v>
      </c>
      <c r="U17" s="22">
        <v>-7.9975023445075094E-2</v>
      </c>
      <c r="V17" s="22"/>
      <c r="W17" s="22">
        <v>0.17085079988827101</v>
      </c>
      <c r="X17" s="22">
        <v>-5.42905354555588E-2</v>
      </c>
      <c r="Y17" s="22">
        <v>-5.4869784394798303E-2</v>
      </c>
      <c r="Z17" s="22"/>
      <c r="AA17" s="22">
        <v>-0.162922166304278</v>
      </c>
      <c r="AB17" s="22">
        <v>4.5730017692252399E-2</v>
      </c>
      <c r="AC17" s="22">
        <v>-2.2614264624629801E-2</v>
      </c>
      <c r="AD17" s="22">
        <v>-5.7842659563446398E-2</v>
      </c>
      <c r="AE17" s="22">
        <v>1.14543059068521E-2</v>
      </c>
      <c r="AF17" s="22">
        <v>3.7852029947787497E-2</v>
      </c>
      <c r="AG17" s="22">
        <v>0.192331520668961</v>
      </c>
      <c r="AH17" s="22">
        <v>0.16822919502182401</v>
      </c>
      <c r="AI17" s="22">
        <v>4.2739803615144803E-2</v>
      </c>
      <c r="AJ17" s="22">
        <v>-6.4262933841861006E-2</v>
      </c>
      <c r="AK17" s="22">
        <v>0.11524310081700501</v>
      </c>
      <c r="AL17" s="22">
        <v>0.22931577429011199</v>
      </c>
      <c r="AM17" s="22"/>
      <c r="AN17" s="22">
        <v>5.1149981607987102E-2</v>
      </c>
      <c r="AO17" s="22">
        <v>2.1369806640315101E-2</v>
      </c>
      <c r="AP17" s="22"/>
      <c r="AQ17" s="22">
        <v>-6.1527569302623E-2</v>
      </c>
      <c r="AR17" s="22">
        <v>5.1462453890137802E-2</v>
      </c>
      <c r="AS17" s="22"/>
      <c r="AT17" s="22">
        <v>-0.18017017496759999</v>
      </c>
      <c r="AU17" s="22">
        <v>-6.5254252193983602E-3</v>
      </c>
      <c r="AV17" s="22">
        <v>0.19827738925107199</v>
      </c>
      <c r="AW17" s="22"/>
      <c r="AX17" s="22">
        <v>0.110216971035411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259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0.11477346253148001</v>
      </c>
      <c r="D9" s="14">
        <v>0.14900599301345899</v>
      </c>
      <c r="E9" s="14">
        <v>8.3220412066999705E-2</v>
      </c>
      <c r="F9" s="14"/>
      <c r="G9" s="14">
        <v>0.116958182424918</v>
      </c>
      <c r="H9" s="14">
        <v>0.170193579031584</v>
      </c>
      <c r="I9" s="14">
        <v>0.14612975116920299</v>
      </c>
      <c r="J9" s="14">
        <v>0.11758517399901</v>
      </c>
      <c r="K9" s="14">
        <v>7.9206692592628095E-2</v>
      </c>
      <c r="L9" s="14">
        <v>6.8042175948306097E-2</v>
      </c>
      <c r="M9" s="14"/>
      <c r="N9" s="14">
        <v>0.12914293874353799</v>
      </c>
      <c r="O9" s="14">
        <v>0.10059171462876799</v>
      </c>
      <c r="P9" s="14">
        <v>0.133409928810406</v>
      </c>
      <c r="Q9" s="14">
        <v>0.10295860334847901</v>
      </c>
      <c r="R9" s="14"/>
      <c r="S9" s="14">
        <v>0.122318426926647</v>
      </c>
      <c r="T9" s="14">
        <v>0.13850644315508101</v>
      </c>
      <c r="U9" s="14">
        <v>7.6976386087708404E-2</v>
      </c>
      <c r="V9" s="14"/>
      <c r="W9" s="14">
        <v>0.166727978631486</v>
      </c>
      <c r="X9" s="14">
        <v>9.6451921363944093E-2</v>
      </c>
      <c r="Y9" s="14">
        <v>5.6784914680790402E-2</v>
      </c>
      <c r="Z9" s="14"/>
      <c r="AA9" s="14">
        <v>7.8755397667391994E-2</v>
      </c>
      <c r="AB9" s="14">
        <v>0.136701633204275</v>
      </c>
      <c r="AC9" s="14">
        <v>9.0869440802573101E-2</v>
      </c>
      <c r="AD9" s="14">
        <v>0.104404776135493</v>
      </c>
      <c r="AE9" s="14">
        <v>8.2104807277618999E-2</v>
      </c>
      <c r="AF9" s="14">
        <v>0.113024279512871</v>
      </c>
      <c r="AG9" s="14">
        <v>0.15199658224007301</v>
      </c>
      <c r="AH9" s="14">
        <v>0.17819140809873801</v>
      </c>
      <c r="AI9" s="14">
        <v>0.17449231573606999</v>
      </c>
      <c r="AJ9" s="14">
        <v>7.2347732288654903E-2</v>
      </c>
      <c r="AK9" s="14">
        <v>9.69114450701897E-2</v>
      </c>
      <c r="AL9" s="14">
        <v>0</v>
      </c>
      <c r="AM9" s="14"/>
      <c r="AN9" s="14">
        <v>0.119015570763428</v>
      </c>
      <c r="AO9" s="14">
        <v>0.113020812325705</v>
      </c>
      <c r="AP9" s="14"/>
      <c r="AQ9" s="14">
        <v>8.0307860918547705E-2</v>
      </c>
      <c r="AR9" s="14">
        <v>0.122819850156672</v>
      </c>
      <c r="AS9" s="14"/>
      <c r="AT9" s="14">
        <v>8.60444194694686E-2</v>
      </c>
      <c r="AU9" s="14">
        <v>9.3876726961517901E-2</v>
      </c>
      <c r="AV9" s="14">
        <v>0.16274214701182599</v>
      </c>
      <c r="AW9" s="14"/>
      <c r="AX9" s="14">
        <v>0.209122573838743</v>
      </c>
    </row>
    <row r="10" spans="2:50" x14ac:dyDescent="0.3">
      <c r="B10" s="15" t="s">
        <v>200</v>
      </c>
      <c r="C10" s="14">
        <v>0.258554349788511</v>
      </c>
      <c r="D10" s="14">
        <v>0.29447269456000502</v>
      </c>
      <c r="E10" s="14">
        <v>0.22552715415705199</v>
      </c>
      <c r="F10" s="14"/>
      <c r="G10" s="14">
        <v>0.186657461040516</v>
      </c>
      <c r="H10" s="14">
        <v>0.256613926717501</v>
      </c>
      <c r="I10" s="14">
        <v>0.249374484510091</v>
      </c>
      <c r="J10" s="14">
        <v>0.254126939153065</v>
      </c>
      <c r="K10" s="14">
        <v>0.28572204362820502</v>
      </c>
      <c r="L10" s="14">
        <v>0.29029975670441999</v>
      </c>
      <c r="M10" s="14"/>
      <c r="N10" s="14">
        <v>0.24541482819701299</v>
      </c>
      <c r="O10" s="14">
        <v>0.290895361455284</v>
      </c>
      <c r="P10" s="14">
        <v>0.25787791729137499</v>
      </c>
      <c r="Q10" s="14">
        <v>0.24804824832111799</v>
      </c>
      <c r="R10" s="14"/>
      <c r="S10" s="14">
        <v>0.24399154303125101</v>
      </c>
      <c r="T10" s="14">
        <v>0.33112249535759603</v>
      </c>
      <c r="U10" s="14">
        <v>0.21306873630616999</v>
      </c>
      <c r="V10" s="14"/>
      <c r="W10" s="14">
        <v>0.32547396783307397</v>
      </c>
      <c r="X10" s="14">
        <v>0.24212126036311299</v>
      </c>
      <c r="Y10" s="14">
        <v>0.172275264385504</v>
      </c>
      <c r="Z10" s="14"/>
      <c r="AA10" s="14">
        <v>0.111340717597738</v>
      </c>
      <c r="AB10" s="14">
        <v>0.19286994709100699</v>
      </c>
      <c r="AC10" s="14">
        <v>0.207262871920773</v>
      </c>
      <c r="AD10" s="14">
        <v>0.22549552560498901</v>
      </c>
      <c r="AE10" s="14">
        <v>0.30961335756374397</v>
      </c>
      <c r="AF10" s="14">
        <v>0.256747250497533</v>
      </c>
      <c r="AG10" s="14">
        <v>0.34848421740977897</v>
      </c>
      <c r="AH10" s="14">
        <v>0.31859679287356901</v>
      </c>
      <c r="AI10" s="14">
        <v>0.21392125079444299</v>
      </c>
      <c r="AJ10" s="14">
        <v>0.24250227491135101</v>
      </c>
      <c r="AK10" s="14">
        <v>0.30135690096841899</v>
      </c>
      <c r="AL10" s="14">
        <v>0.372068349340129</v>
      </c>
      <c r="AM10" s="14"/>
      <c r="AN10" s="14">
        <v>0.28484081322097499</v>
      </c>
      <c r="AO10" s="14">
        <v>0.24769395372481701</v>
      </c>
      <c r="AP10" s="14"/>
      <c r="AQ10" s="14">
        <v>0.27224254731772501</v>
      </c>
      <c r="AR10" s="14">
        <v>0.255358684021605</v>
      </c>
      <c r="AS10" s="14"/>
      <c r="AT10" s="14">
        <v>0.21545873311077199</v>
      </c>
      <c r="AU10" s="14">
        <v>0.22673730806367201</v>
      </c>
      <c r="AV10" s="14">
        <v>0.33904002632708502</v>
      </c>
      <c r="AW10" s="14"/>
      <c r="AX10" s="14">
        <v>0.243211783438635</v>
      </c>
    </row>
    <row r="11" spans="2:50" x14ac:dyDescent="0.3">
      <c r="B11" s="15" t="s">
        <v>201</v>
      </c>
      <c r="C11" s="14">
        <v>0.25759398368930903</v>
      </c>
      <c r="D11" s="14">
        <v>0.266245319533707</v>
      </c>
      <c r="E11" s="14">
        <v>0.25016452025002101</v>
      </c>
      <c r="F11" s="14"/>
      <c r="G11" s="14">
        <v>0.30141728079670899</v>
      </c>
      <c r="H11" s="14">
        <v>0.22202907045109899</v>
      </c>
      <c r="I11" s="14">
        <v>0.22810471388532899</v>
      </c>
      <c r="J11" s="14">
        <v>0.25046426747190798</v>
      </c>
      <c r="K11" s="14">
        <v>0.28588996288520502</v>
      </c>
      <c r="L11" s="14">
        <v>0.26883452067556202</v>
      </c>
      <c r="M11" s="14"/>
      <c r="N11" s="14">
        <v>0.254733568230745</v>
      </c>
      <c r="O11" s="14">
        <v>0.26754024299339602</v>
      </c>
      <c r="P11" s="14">
        <v>0.232944586350703</v>
      </c>
      <c r="Q11" s="14">
        <v>0.27032559552413798</v>
      </c>
      <c r="R11" s="14"/>
      <c r="S11" s="14">
        <v>0.243338125740344</v>
      </c>
      <c r="T11" s="14">
        <v>0.23246765683554599</v>
      </c>
      <c r="U11" s="14">
        <v>0.31363283083272298</v>
      </c>
      <c r="V11" s="14"/>
      <c r="W11" s="14">
        <v>0.236734108149389</v>
      </c>
      <c r="X11" s="14">
        <v>0.25269391556599902</v>
      </c>
      <c r="Y11" s="14">
        <v>0.32370447661726498</v>
      </c>
      <c r="Z11" s="14"/>
      <c r="AA11" s="14">
        <v>0.35069669018903799</v>
      </c>
      <c r="AB11" s="14">
        <v>0.249595393616412</v>
      </c>
      <c r="AC11" s="14">
        <v>0.233317987909191</v>
      </c>
      <c r="AD11" s="14">
        <v>0.28054427299822199</v>
      </c>
      <c r="AE11" s="14">
        <v>0.22649803012056099</v>
      </c>
      <c r="AF11" s="14">
        <v>0.27016201732839001</v>
      </c>
      <c r="AG11" s="14">
        <v>0.235337853514554</v>
      </c>
      <c r="AH11" s="14">
        <v>0.24812184041753099</v>
      </c>
      <c r="AI11" s="14">
        <v>0.29271658946124601</v>
      </c>
      <c r="AJ11" s="14">
        <v>0.31150172784792202</v>
      </c>
      <c r="AK11" s="14">
        <v>0.44802257196025602</v>
      </c>
      <c r="AL11" s="14">
        <v>0.24215602804948899</v>
      </c>
      <c r="AM11" s="14"/>
      <c r="AN11" s="14">
        <v>0.243697522782476</v>
      </c>
      <c r="AO11" s="14">
        <v>0.26333538247882599</v>
      </c>
      <c r="AP11" s="14"/>
      <c r="AQ11" s="14">
        <v>0.25799764354398302</v>
      </c>
      <c r="AR11" s="14">
        <v>0.25749974469426901</v>
      </c>
      <c r="AS11" s="14"/>
      <c r="AT11" s="14">
        <v>0.22876170623744199</v>
      </c>
      <c r="AU11" s="14">
        <v>0.28443995314252701</v>
      </c>
      <c r="AV11" s="14">
        <v>0.247988914945066</v>
      </c>
      <c r="AW11" s="14"/>
      <c r="AX11" s="14">
        <v>0.25493021468597898</v>
      </c>
    </row>
    <row r="12" spans="2:50" x14ac:dyDescent="0.3">
      <c r="B12" s="15" t="s">
        <v>202</v>
      </c>
      <c r="C12" s="14">
        <v>0.17278556854413199</v>
      </c>
      <c r="D12" s="14">
        <v>0.13835096941828001</v>
      </c>
      <c r="E12" s="14">
        <v>0.20453676700314899</v>
      </c>
      <c r="F12" s="14"/>
      <c r="G12" s="14">
        <v>0.16991330770504101</v>
      </c>
      <c r="H12" s="14">
        <v>0.163075134322858</v>
      </c>
      <c r="I12" s="14">
        <v>0.17090800515649099</v>
      </c>
      <c r="J12" s="14">
        <v>0.161268567979896</v>
      </c>
      <c r="K12" s="14">
        <v>0.170805079139422</v>
      </c>
      <c r="L12" s="14">
        <v>0.19436299725669201</v>
      </c>
      <c r="M12" s="14"/>
      <c r="N12" s="14">
        <v>0.160205429754117</v>
      </c>
      <c r="O12" s="14">
        <v>0.15328689244267499</v>
      </c>
      <c r="P12" s="14">
        <v>0.17950362620128299</v>
      </c>
      <c r="Q12" s="14">
        <v>0.18445321350461399</v>
      </c>
      <c r="R12" s="14"/>
      <c r="S12" s="14">
        <v>0.197032818686564</v>
      </c>
      <c r="T12" s="14">
        <v>0.14898866264584701</v>
      </c>
      <c r="U12" s="14">
        <v>0.18027259000655399</v>
      </c>
      <c r="V12" s="14"/>
      <c r="W12" s="14">
        <v>0.13813723584352</v>
      </c>
      <c r="X12" s="14">
        <v>0.20437150684460501</v>
      </c>
      <c r="Y12" s="14">
        <v>0.15566546574892801</v>
      </c>
      <c r="Z12" s="14"/>
      <c r="AA12" s="14">
        <v>9.4722288383000799E-2</v>
      </c>
      <c r="AB12" s="14">
        <v>0.15806155005971001</v>
      </c>
      <c r="AC12" s="14">
        <v>0.22261111105421999</v>
      </c>
      <c r="AD12" s="14">
        <v>0.18705301337151201</v>
      </c>
      <c r="AE12" s="14">
        <v>0.18670265557511401</v>
      </c>
      <c r="AF12" s="14">
        <v>0.15847696697562</v>
      </c>
      <c r="AG12" s="14">
        <v>0.15558904274788499</v>
      </c>
      <c r="AH12" s="14">
        <v>0.168677883252248</v>
      </c>
      <c r="AI12" s="14">
        <v>9.4068923954519004E-2</v>
      </c>
      <c r="AJ12" s="14">
        <v>0.239398536968981</v>
      </c>
      <c r="AK12" s="14">
        <v>0</v>
      </c>
      <c r="AL12" s="14">
        <v>0.26458454325240799</v>
      </c>
      <c r="AM12" s="14"/>
      <c r="AN12" s="14">
        <v>0.181751309147614</v>
      </c>
      <c r="AO12" s="14">
        <v>0.16908132380203</v>
      </c>
      <c r="AP12" s="14"/>
      <c r="AQ12" s="14">
        <v>0.19269185493791499</v>
      </c>
      <c r="AR12" s="14">
        <v>0.16813821904182699</v>
      </c>
      <c r="AS12" s="14"/>
      <c r="AT12" s="14">
        <v>0.24088652313977499</v>
      </c>
      <c r="AU12" s="14">
        <v>0.18433981469282201</v>
      </c>
      <c r="AV12" s="14">
        <v>0.135976504977113</v>
      </c>
      <c r="AW12" s="14"/>
      <c r="AX12" s="14">
        <v>0.136792635067952</v>
      </c>
    </row>
    <row r="13" spans="2:50" x14ac:dyDescent="0.3">
      <c r="B13" s="15" t="s">
        <v>178</v>
      </c>
      <c r="C13" s="14">
        <v>0.105537459888273</v>
      </c>
      <c r="D13" s="14">
        <v>8.9225678808320302E-2</v>
      </c>
      <c r="E13" s="14">
        <v>0.12081257759581</v>
      </c>
      <c r="F13" s="14"/>
      <c r="G13" s="14">
        <v>0.132888569467876</v>
      </c>
      <c r="H13" s="14">
        <v>0.108907580120991</v>
      </c>
      <c r="I13" s="14">
        <v>0.12364515530013501</v>
      </c>
      <c r="J13" s="14">
        <v>0.107506833954558</v>
      </c>
      <c r="K13" s="14">
        <v>8.5112400564815796E-2</v>
      </c>
      <c r="L13" s="14">
        <v>8.7614345039530597E-2</v>
      </c>
      <c r="M13" s="14"/>
      <c r="N13" s="14">
        <v>0.12813162136072501</v>
      </c>
      <c r="O13" s="14">
        <v>9.0498578843805202E-2</v>
      </c>
      <c r="P13" s="14">
        <v>0.113162804760557</v>
      </c>
      <c r="Q13" s="14">
        <v>9.7766423032131594E-2</v>
      </c>
      <c r="R13" s="14"/>
      <c r="S13" s="14">
        <v>0.12657608569141299</v>
      </c>
      <c r="T13" s="14">
        <v>7.4790639244012594E-2</v>
      </c>
      <c r="U13" s="14">
        <v>0.115494725762122</v>
      </c>
      <c r="V13" s="14"/>
      <c r="W13" s="14">
        <v>6.8677731589672594E-2</v>
      </c>
      <c r="X13" s="14">
        <v>0.13578656339497799</v>
      </c>
      <c r="Y13" s="14">
        <v>0.12832068448992401</v>
      </c>
      <c r="Z13" s="14"/>
      <c r="AA13" s="14">
        <v>0.14245620005946799</v>
      </c>
      <c r="AB13" s="14">
        <v>0.110830768321109</v>
      </c>
      <c r="AC13" s="14">
        <v>0.12539975181145199</v>
      </c>
      <c r="AD13" s="14">
        <v>9.3872753913077006E-2</v>
      </c>
      <c r="AE13" s="14">
        <v>0.12905648374366499</v>
      </c>
      <c r="AF13" s="14">
        <v>9.2910547583270095E-2</v>
      </c>
      <c r="AG13" s="14">
        <v>7.7267463795734098E-2</v>
      </c>
      <c r="AH13" s="14">
        <v>8.6412075357913301E-2</v>
      </c>
      <c r="AI13" s="14">
        <v>0.21248573845212801</v>
      </c>
      <c r="AJ13" s="14">
        <v>0.114809066539053</v>
      </c>
      <c r="AK13" s="14">
        <v>0</v>
      </c>
      <c r="AL13" s="14">
        <v>0</v>
      </c>
      <c r="AM13" s="14"/>
      <c r="AN13" s="14">
        <v>9.9541958595353905E-2</v>
      </c>
      <c r="AO13" s="14">
        <v>0.10801453402222</v>
      </c>
      <c r="AP13" s="14"/>
      <c r="AQ13" s="14">
        <v>0.12522694362508999</v>
      </c>
      <c r="AR13" s="14">
        <v>0.100940725437919</v>
      </c>
      <c r="AS13" s="14"/>
      <c r="AT13" s="14">
        <v>0.17373989153181699</v>
      </c>
      <c r="AU13" s="14">
        <v>0.115420918348906</v>
      </c>
      <c r="AV13" s="14">
        <v>6.1254255116614899E-2</v>
      </c>
      <c r="AW13" s="14"/>
      <c r="AX13" s="14">
        <v>8.0210023459581101E-2</v>
      </c>
    </row>
    <row r="14" spans="2:50" x14ac:dyDescent="0.3">
      <c r="B14" s="15" t="s">
        <v>79</v>
      </c>
      <c r="C14" s="14">
        <v>9.0755175558296194E-2</v>
      </c>
      <c r="D14" s="14">
        <v>6.2699344666229201E-2</v>
      </c>
      <c r="E14" s="14">
        <v>0.115738568926968</v>
      </c>
      <c r="F14" s="14"/>
      <c r="G14" s="14">
        <v>9.2165198564940903E-2</v>
      </c>
      <c r="H14" s="14">
        <v>7.9180709355966397E-2</v>
      </c>
      <c r="I14" s="14">
        <v>8.1837889978751993E-2</v>
      </c>
      <c r="J14" s="14">
        <v>0.109048217441563</v>
      </c>
      <c r="K14" s="14">
        <v>9.3263821189724205E-2</v>
      </c>
      <c r="L14" s="14">
        <v>9.0846204375489598E-2</v>
      </c>
      <c r="M14" s="14"/>
      <c r="N14" s="14">
        <v>8.2371613713861994E-2</v>
      </c>
      <c r="O14" s="14">
        <v>9.7187209636071206E-2</v>
      </c>
      <c r="P14" s="14">
        <v>8.3101136585675695E-2</v>
      </c>
      <c r="Q14" s="14">
        <v>9.6447916269520095E-2</v>
      </c>
      <c r="R14" s="14"/>
      <c r="S14" s="14">
        <v>6.6742999923781798E-2</v>
      </c>
      <c r="T14" s="14">
        <v>7.4124102761917804E-2</v>
      </c>
      <c r="U14" s="14">
        <v>0.10055473100472299</v>
      </c>
      <c r="V14" s="14"/>
      <c r="W14" s="14">
        <v>6.4248977952858902E-2</v>
      </c>
      <c r="X14" s="14">
        <v>6.8574832467360097E-2</v>
      </c>
      <c r="Y14" s="14">
        <v>0.16324919407758801</v>
      </c>
      <c r="Z14" s="14"/>
      <c r="AA14" s="14">
        <v>0.222028706103364</v>
      </c>
      <c r="AB14" s="14">
        <v>0.15194070770748799</v>
      </c>
      <c r="AC14" s="14">
        <v>0.12053883650178999</v>
      </c>
      <c r="AD14" s="14">
        <v>0.108629657976708</v>
      </c>
      <c r="AE14" s="14">
        <v>6.6024665719296396E-2</v>
      </c>
      <c r="AF14" s="14">
        <v>0.10867893810231601</v>
      </c>
      <c r="AG14" s="14">
        <v>3.1324840291974902E-2</v>
      </c>
      <c r="AH14" s="14">
        <v>0</v>
      </c>
      <c r="AI14" s="14">
        <v>1.23151816015929E-2</v>
      </c>
      <c r="AJ14" s="14">
        <v>1.9440661444038498E-2</v>
      </c>
      <c r="AK14" s="14">
        <v>0.153709082001136</v>
      </c>
      <c r="AL14" s="14">
        <v>0.121191079357974</v>
      </c>
      <c r="AM14" s="14"/>
      <c r="AN14" s="14">
        <v>7.1152825490153504E-2</v>
      </c>
      <c r="AO14" s="14">
        <v>9.8853993646403598E-2</v>
      </c>
      <c r="AP14" s="14"/>
      <c r="AQ14" s="14">
        <v>7.1533149656738307E-2</v>
      </c>
      <c r="AR14" s="14">
        <v>9.5242776647707694E-2</v>
      </c>
      <c r="AS14" s="14"/>
      <c r="AT14" s="14">
        <v>5.5108726510724501E-2</v>
      </c>
      <c r="AU14" s="14">
        <v>9.5185278790556299E-2</v>
      </c>
      <c r="AV14" s="14">
        <v>5.2998151622296E-2</v>
      </c>
      <c r="AW14" s="14"/>
      <c r="AX14" s="14">
        <v>7.5732769509110398E-2</v>
      </c>
    </row>
    <row r="15" spans="2:50" x14ac:dyDescent="0.3">
      <c r="B15" s="15" t="s">
        <v>179</v>
      </c>
      <c r="C15" s="21">
        <v>0.37332781231999101</v>
      </c>
      <c r="D15" s="21">
        <v>0.44347868757346298</v>
      </c>
      <c r="E15" s="21">
        <v>0.30874756622405197</v>
      </c>
      <c r="F15" s="21"/>
      <c r="G15" s="21">
        <v>0.30361564346543402</v>
      </c>
      <c r="H15" s="21">
        <v>0.42680750574908499</v>
      </c>
      <c r="I15" s="21">
        <v>0.39550423567929299</v>
      </c>
      <c r="J15" s="21">
        <v>0.37171211315207497</v>
      </c>
      <c r="K15" s="21">
        <v>0.36492873622083299</v>
      </c>
      <c r="L15" s="21">
        <v>0.35834193265272601</v>
      </c>
      <c r="M15" s="21"/>
      <c r="N15" s="21">
        <v>0.37455776694055098</v>
      </c>
      <c r="O15" s="21">
        <v>0.39148707608405198</v>
      </c>
      <c r="P15" s="21">
        <v>0.39128784610178102</v>
      </c>
      <c r="Q15" s="21">
        <v>0.351006851669597</v>
      </c>
      <c r="R15" s="21"/>
      <c r="S15" s="21">
        <v>0.366309969957897</v>
      </c>
      <c r="T15" s="21">
        <v>0.46962893851267701</v>
      </c>
      <c r="U15" s="21">
        <v>0.29004512239387797</v>
      </c>
      <c r="V15" s="21"/>
      <c r="W15" s="21">
        <v>0.49220194646456</v>
      </c>
      <c r="X15" s="21">
        <v>0.33857318172705703</v>
      </c>
      <c r="Y15" s="21">
        <v>0.229060179066295</v>
      </c>
      <c r="Z15" s="21"/>
      <c r="AA15" s="21">
        <v>0.19009611526513001</v>
      </c>
      <c r="AB15" s="21">
        <v>0.329571580295281</v>
      </c>
      <c r="AC15" s="21">
        <v>0.298132312723346</v>
      </c>
      <c r="AD15" s="21">
        <v>0.32990030174048202</v>
      </c>
      <c r="AE15" s="21">
        <v>0.39171816484136301</v>
      </c>
      <c r="AF15" s="21">
        <v>0.36977153001040403</v>
      </c>
      <c r="AG15" s="21">
        <v>0.50048079964985204</v>
      </c>
      <c r="AH15" s="21">
        <v>0.49678820097230703</v>
      </c>
      <c r="AI15" s="21">
        <v>0.38841356653051301</v>
      </c>
      <c r="AJ15" s="21">
        <v>0.314850007200006</v>
      </c>
      <c r="AK15" s="21">
        <v>0.398268346038609</v>
      </c>
      <c r="AL15" s="21">
        <v>0.372068349340129</v>
      </c>
      <c r="AM15" s="21"/>
      <c r="AN15" s="21">
        <v>0.40385638398440299</v>
      </c>
      <c r="AO15" s="21">
        <v>0.360714766050521</v>
      </c>
      <c r="AP15" s="21"/>
      <c r="AQ15" s="21">
        <v>0.35255040823627298</v>
      </c>
      <c r="AR15" s="21">
        <v>0.37817853417827701</v>
      </c>
      <c r="AS15" s="21"/>
      <c r="AT15" s="21">
        <v>0.30150315258024102</v>
      </c>
      <c r="AU15" s="21">
        <v>0.32061403502518998</v>
      </c>
      <c r="AV15" s="21">
        <v>0.50178217333890995</v>
      </c>
      <c r="AW15" s="21"/>
      <c r="AX15" s="21">
        <v>0.45233435727737797</v>
      </c>
    </row>
    <row r="16" spans="2:50" x14ac:dyDescent="0.3">
      <c r="B16" s="15" t="s">
        <v>180</v>
      </c>
      <c r="C16" s="21">
        <v>0.27832302843240497</v>
      </c>
      <c r="D16" s="21">
        <v>0.22757664822660101</v>
      </c>
      <c r="E16" s="21">
        <v>0.32534934459895898</v>
      </c>
      <c r="F16" s="21"/>
      <c r="G16" s="21">
        <v>0.30280187717291701</v>
      </c>
      <c r="H16" s="21">
        <v>0.27198271444384903</v>
      </c>
      <c r="I16" s="21">
        <v>0.294553160456626</v>
      </c>
      <c r="J16" s="21">
        <v>0.26877540193445398</v>
      </c>
      <c r="K16" s="21">
        <v>0.25591747970423701</v>
      </c>
      <c r="L16" s="21">
        <v>0.28197734229622201</v>
      </c>
      <c r="M16" s="21"/>
      <c r="N16" s="21">
        <v>0.28833705111484198</v>
      </c>
      <c r="O16" s="21">
        <v>0.24378547128648101</v>
      </c>
      <c r="P16" s="21">
        <v>0.29266643096183997</v>
      </c>
      <c r="Q16" s="21">
        <v>0.28221963653674498</v>
      </c>
      <c r="R16" s="21"/>
      <c r="S16" s="21">
        <v>0.32360890437797701</v>
      </c>
      <c r="T16" s="21">
        <v>0.22377930188985901</v>
      </c>
      <c r="U16" s="21">
        <v>0.29576731576867599</v>
      </c>
      <c r="V16" s="21"/>
      <c r="W16" s="21">
        <v>0.206814967433192</v>
      </c>
      <c r="X16" s="21">
        <v>0.340158070239584</v>
      </c>
      <c r="Y16" s="21">
        <v>0.28398615023885299</v>
      </c>
      <c r="Z16" s="21"/>
      <c r="AA16" s="21">
        <v>0.237178488442468</v>
      </c>
      <c r="AB16" s="21">
        <v>0.26889231838081901</v>
      </c>
      <c r="AC16" s="21">
        <v>0.34801086286567201</v>
      </c>
      <c r="AD16" s="21">
        <v>0.28092576728458901</v>
      </c>
      <c r="AE16" s="21">
        <v>0.31575913931877903</v>
      </c>
      <c r="AF16" s="21">
        <v>0.25138751455889002</v>
      </c>
      <c r="AG16" s="21">
        <v>0.232856506543619</v>
      </c>
      <c r="AH16" s="21">
        <v>0.25508995861016198</v>
      </c>
      <c r="AI16" s="21">
        <v>0.30655466240664703</v>
      </c>
      <c r="AJ16" s="21">
        <v>0.35420760350803399</v>
      </c>
      <c r="AK16" s="21">
        <v>0</v>
      </c>
      <c r="AL16" s="21">
        <v>0.26458454325240799</v>
      </c>
      <c r="AM16" s="21"/>
      <c r="AN16" s="21">
        <v>0.28129326774296798</v>
      </c>
      <c r="AO16" s="21">
        <v>0.277095857824249</v>
      </c>
      <c r="AP16" s="21"/>
      <c r="AQ16" s="21">
        <v>0.31791879856300498</v>
      </c>
      <c r="AR16" s="21">
        <v>0.26907894447974601</v>
      </c>
      <c r="AS16" s="21"/>
      <c r="AT16" s="21">
        <v>0.414626414671593</v>
      </c>
      <c r="AU16" s="21">
        <v>0.29976073304172701</v>
      </c>
      <c r="AV16" s="21">
        <v>0.197230760093728</v>
      </c>
      <c r="AW16" s="21"/>
      <c r="AX16" s="21">
        <v>0.217002658527533</v>
      </c>
    </row>
    <row r="17" spans="2:50" x14ac:dyDescent="0.3">
      <c r="B17" s="15" t="s">
        <v>108</v>
      </c>
      <c r="C17" s="22">
        <v>9.5004783887586E-2</v>
      </c>
      <c r="D17" s="22">
        <v>0.215902039346862</v>
      </c>
      <c r="E17" s="22">
        <v>-1.6601778374907099E-2</v>
      </c>
      <c r="F17" s="22"/>
      <c r="G17" s="22">
        <v>8.1376629251722599E-4</v>
      </c>
      <c r="H17" s="22">
        <v>0.15482479130523599</v>
      </c>
      <c r="I17" s="22">
        <v>0.100951075222667</v>
      </c>
      <c r="J17" s="22">
        <v>0.102936711217621</v>
      </c>
      <c r="K17" s="22">
        <v>0.109011256516596</v>
      </c>
      <c r="L17" s="22">
        <v>7.6364590356503295E-2</v>
      </c>
      <c r="M17" s="22"/>
      <c r="N17" s="22">
        <v>8.6220715825708796E-2</v>
      </c>
      <c r="O17" s="22">
        <v>0.147701604797571</v>
      </c>
      <c r="P17" s="22">
        <v>9.8621415139940896E-2</v>
      </c>
      <c r="Q17" s="22">
        <v>6.8787215132851701E-2</v>
      </c>
      <c r="R17" s="22"/>
      <c r="S17" s="22">
        <v>4.2701065579920303E-2</v>
      </c>
      <c r="T17" s="22">
        <v>0.245849636622817</v>
      </c>
      <c r="U17" s="22">
        <v>-5.72219337479729E-3</v>
      </c>
      <c r="V17" s="22"/>
      <c r="W17" s="22">
        <v>0.285386979031368</v>
      </c>
      <c r="X17" s="22">
        <v>-1.5848885125266401E-3</v>
      </c>
      <c r="Y17" s="22">
        <v>-5.4925971172558298E-2</v>
      </c>
      <c r="Z17" s="22"/>
      <c r="AA17" s="22">
        <v>-4.7082373177338703E-2</v>
      </c>
      <c r="AB17" s="22">
        <v>6.0679261914462698E-2</v>
      </c>
      <c r="AC17" s="22">
        <v>-4.9878550142326103E-2</v>
      </c>
      <c r="AD17" s="22">
        <v>4.8974534455893601E-2</v>
      </c>
      <c r="AE17" s="22">
        <v>7.5959025522584794E-2</v>
      </c>
      <c r="AF17" s="22">
        <v>0.118384015451514</v>
      </c>
      <c r="AG17" s="22">
        <v>0.26762429310623198</v>
      </c>
      <c r="AH17" s="22">
        <v>0.24169824236214499</v>
      </c>
      <c r="AI17" s="22">
        <v>8.1858904123865997E-2</v>
      </c>
      <c r="AJ17" s="22">
        <v>-3.9357596308028001E-2</v>
      </c>
      <c r="AK17" s="22">
        <v>0.398268346038609</v>
      </c>
      <c r="AL17" s="22">
        <v>0.107483806087722</v>
      </c>
      <c r="AM17" s="22"/>
      <c r="AN17" s="22">
        <v>0.122563116241435</v>
      </c>
      <c r="AO17" s="22">
        <v>8.3618908226271799E-2</v>
      </c>
      <c r="AP17" s="22"/>
      <c r="AQ17" s="22">
        <v>3.46316096732679E-2</v>
      </c>
      <c r="AR17" s="22">
        <v>0.10909958969852999</v>
      </c>
      <c r="AS17" s="22"/>
      <c r="AT17" s="22">
        <v>-0.113123262091352</v>
      </c>
      <c r="AU17" s="22">
        <v>2.0853301983462299E-2</v>
      </c>
      <c r="AV17" s="22">
        <v>0.30455141324518198</v>
      </c>
      <c r="AW17" s="22"/>
      <c r="AX17" s="22">
        <v>0.235331698749844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K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11" width="20.6640625" customWidth="1"/>
  </cols>
  <sheetData>
    <row r="2" spans="2:11" ht="40.049999999999997" customHeight="1" x14ac:dyDescent="0.3">
      <c r="D2" s="29" t="s">
        <v>250</v>
      </c>
      <c r="E2" s="26"/>
      <c r="F2" s="26"/>
      <c r="G2" s="26"/>
      <c r="H2" s="26"/>
      <c r="I2" s="26"/>
      <c r="J2" s="26"/>
      <c r="K2" s="26"/>
    </row>
    <row r="6" spans="2:11" ht="49.95" customHeight="1" x14ac:dyDescent="0.3">
      <c r="B6" s="17" t="s">
        <v>12</v>
      </c>
      <c r="C6" s="17" t="s">
        <v>260</v>
      </c>
      <c r="D6" s="17" t="s">
        <v>261</v>
      </c>
      <c r="E6" s="17" t="s">
        <v>262</v>
      </c>
      <c r="F6" s="17" t="s">
        <v>263</v>
      </c>
      <c r="G6" s="17" t="s">
        <v>264</v>
      </c>
      <c r="H6" s="17" t="s">
        <v>265</v>
      </c>
      <c r="I6" s="17" t="s">
        <v>266</v>
      </c>
      <c r="J6" s="17" t="s">
        <v>267</v>
      </c>
    </row>
    <row r="7" spans="2:11" x14ac:dyDescent="0.3">
      <c r="B7" s="15" t="s">
        <v>175</v>
      </c>
      <c r="C7" s="14">
        <v>0.210989684802632</v>
      </c>
      <c r="D7" s="14">
        <v>0.19349893230923201</v>
      </c>
      <c r="E7" s="14">
        <v>0.234092239836862</v>
      </c>
      <c r="F7" s="14">
        <v>0.13427416506966999</v>
      </c>
      <c r="G7" s="14">
        <v>0.15620950118013599</v>
      </c>
      <c r="H7" s="14">
        <v>0.19046595316523801</v>
      </c>
      <c r="I7" s="14">
        <v>0.17094474390175199</v>
      </c>
      <c r="J7" s="14">
        <v>9.5567585686606796E-2</v>
      </c>
    </row>
    <row r="8" spans="2:11" x14ac:dyDescent="0.3">
      <c r="B8" s="15" t="s">
        <v>200</v>
      </c>
      <c r="C8" s="14">
        <v>0.44036285153597099</v>
      </c>
      <c r="D8" s="14">
        <v>0.412816339488839</v>
      </c>
      <c r="E8" s="14">
        <v>0.40604951750291701</v>
      </c>
      <c r="F8" s="14">
        <v>0.38475235221251902</v>
      </c>
      <c r="G8" s="14">
        <v>0.38488556165951598</v>
      </c>
      <c r="H8" s="14">
        <v>0.34632872193070002</v>
      </c>
      <c r="I8" s="14">
        <v>0.35280815216467598</v>
      </c>
      <c r="J8" s="14">
        <v>0.22920401984452299</v>
      </c>
    </row>
    <row r="9" spans="2:11" x14ac:dyDescent="0.3">
      <c r="B9" s="15" t="s">
        <v>201</v>
      </c>
      <c r="C9" s="14">
        <v>0.21734306451469301</v>
      </c>
      <c r="D9" s="14">
        <v>0.24172062161419999</v>
      </c>
      <c r="E9" s="14">
        <v>0.20590780159345901</v>
      </c>
      <c r="F9" s="14">
        <v>0.28545121955708302</v>
      </c>
      <c r="G9" s="14">
        <v>0.25886624384550599</v>
      </c>
      <c r="H9" s="14">
        <v>0.249036792323508</v>
      </c>
      <c r="I9" s="14">
        <v>0.246083633606345</v>
      </c>
      <c r="J9" s="14">
        <v>0.25926470713980299</v>
      </c>
    </row>
    <row r="10" spans="2:11" x14ac:dyDescent="0.3">
      <c r="B10" s="15" t="s">
        <v>202</v>
      </c>
      <c r="C10" s="14">
        <v>3.6850809072040802E-2</v>
      </c>
      <c r="D10" s="14">
        <v>5.3623006254563101E-2</v>
      </c>
      <c r="E10" s="14">
        <v>5.4964393658774001E-2</v>
      </c>
      <c r="F10" s="14">
        <v>5.4426511539461098E-2</v>
      </c>
      <c r="G10" s="14">
        <v>8.4136620772131701E-2</v>
      </c>
      <c r="H10" s="14">
        <v>8.0938416632033605E-2</v>
      </c>
      <c r="I10" s="14">
        <v>9.9378756498227597E-2</v>
      </c>
      <c r="J10" s="14">
        <v>0.21787883453995499</v>
      </c>
    </row>
    <row r="11" spans="2:11" x14ac:dyDescent="0.3">
      <c r="B11" s="15" t="s">
        <v>178</v>
      </c>
      <c r="C11" s="14">
        <v>1.34040252954424E-2</v>
      </c>
      <c r="D11" s="14">
        <v>1.4390334422287401E-2</v>
      </c>
      <c r="E11" s="14">
        <v>2.0054240621727299E-2</v>
      </c>
      <c r="F11" s="14">
        <v>2.43422391840784E-2</v>
      </c>
      <c r="G11" s="14">
        <v>3.6648045465965E-2</v>
      </c>
      <c r="H11" s="14">
        <v>5.16721949707383E-2</v>
      </c>
      <c r="I11" s="14">
        <v>3.8252978678126499E-2</v>
      </c>
      <c r="J11" s="14">
        <v>0.11347249125341299</v>
      </c>
    </row>
    <row r="12" spans="2:11" x14ac:dyDescent="0.3">
      <c r="B12" s="15" t="s">
        <v>79</v>
      </c>
      <c r="C12" s="14">
        <v>8.1049564779221303E-2</v>
      </c>
      <c r="D12" s="14">
        <v>8.3950765910877495E-2</v>
      </c>
      <c r="E12" s="14">
        <v>7.8931806786261896E-2</v>
      </c>
      <c r="F12" s="14">
        <v>0.116753512437189</v>
      </c>
      <c r="G12" s="14">
        <v>7.9254027076745101E-2</v>
      </c>
      <c r="H12" s="14">
        <v>8.1557920977781903E-2</v>
      </c>
      <c r="I12" s="14">
        <v>9.2531735150872096E-2</v>
      </c>
      <c r="J12" s="14">
        <v>8.4612361535698899E-2</v>
      </c>
    </row>
    <row r="13" spans="2:11" x14ac:dyDescent="0.3">
      <c r="B13" s="23" t="s">
        <v>179</v>
      </c>
      <c r="C13" s="21">
        <v>0.65135253633860302</v>
      </c>
      <c r="D13" s="21">
        <v>0.60631527179807199</v>
      </c>
      <c r="E13" s="21">
        <v>0.64014175733977796</v>
      </c>
      <c r="F13" s="21">
        <v>0.51902651728218896</v>
      </c>
      <c r="G13" s="21">
        <v>0.54109506283965203</v>
      </c>
      <c r="H13" s="21">
        <v>0.53679467509593803</v>
      </c>
      <c r="I13" s="21">
        <v>0.52375289606642805</v>
      </c>
      <c r="J13" s="21">
        <v>0.32477160553112899</v>
      </c>
    </row>
    <row r="14" spans="2:11" x14ac:dyDescent="0.3">
      <c r="B14" s="23" t="s">
        <v>180</v>
      </c>
      <c r="C14" s="21">
        <v>5.0254834367483202E-2</v>
      </c>
      <c r="D14" s="21">
        <v>6.8013340676850498E-2</v>
      </c>
      <c r="E14" s="21">
        <v>7.5018634280501303E-2</v>
      </c>
      <c r="F14" s="21">
        <v>7.8768750723539505E-2</v>
      </c>
      <c r="G14" s="21">
        <v>0.120784666238097</v>
      </c>
      <c r="H14" s="21">
        <v>0.13261061160277199</v>
      </c>
      <c r="I14" s="21">
        <v>0.13763173517635399</v>
      </c>
      <c r="J14" s="21">
        <v>0.33135132579336801</v>
      </c>
    </row>
    <row r="15" spans="2:11" x14ac:dyDescent="0.3">
      <c r="B15" s="23" t="s">
        <v>108</v>
      </c>
      <c r="C15" s="22">
        <v>0.60109770197112</v>
      </c>
      <c r="D15" s="22">
        <v>0.53830193112122104</v>
      </c>
      <c r="E15" s="22">
        <v>0.56512312305927703</v>
      </c>
      <c r="F15" s="22">
        <v>0.44025776655865001</v>
      </c>
      <c r="G15" s="22">
        <v>0.420310396601555</v>
      </c>
      <c r="H15" s="22">
        <v>0.40418406349316599</v>
      </c>
      <c r="I15" s="22">
        <v>0.38612116089007398</v>
      </c>
      <c r="J15" s="22">
        <v>-6.5797202622389604E-3</v>
      </c>
    </row>
    <row r="16" spans="2:11" x14ac:dyDescent="0.3">
      <c r="B16" s="16"/>
      <c r="C16" s="16"/>
      <c r="D16" s="16"/>
      <c r="E16" s="16"/>
      <c r="F16" s="16"/>
      <c r="G16" s="16"/>
      <c r="H16" s="16"/>
      <c r="I16" s="16"/>
      <c r="J16" s="16"/>
    </row>
    <row r="17" spans="2:2" x14ac:dyDescent="0.3">
      <c r="B17" t="s">
        <v>81</v>
      </c>
    </row>
    <row r="18" spans="2:2" x14ac:dyDescent="0.3">
      <c r="B18" t="s">
        <v>352</v>
      </c>
    </row>
    <row r="22" spans="2:2" x14ac:dyDescent="0.3">
      <c r="B22" s="8" t="str">
        <f>HYPERLINK("#'Contents'!A1", "Return to Contents")</f>
        <v>Return to Contents</v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268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0.13427416506966999</v>
      </c>
      <c r="D9" s="14">
        <v>0.181949441668289</v>
      </c>
      <c r="E9" s="14">
        <v>9.0127436891814197E-2</v>
      </c>
      <c r="F9" s="14"/>
      <c r="G9" s="14">
        <v>0.12755792216004999</v>
      </c>
      <c r="H9" s="14">
        <v>0.17112852290541999</v>
      </c>
      <c r="I9" s="14">
        <v>0.17425736151679899</v>
      </c>
      <c r="J9" s="14">
        <v>0.123358195165873</v>
      </c>
      <c r="K9" s="14">
        <v>0.11704485449</v>
      </c>
      <c r="L9" s="14">
        <v>9.7710356341205604E-2</v>
      </c>
      <c r="M9" s="14"/>
      <c r="N9" s="14">
        <v>0.12913164977689801</v>
      </c>
      <c r="O9" s="14">
        <v>9.8381893589471595E-2</v>
      </c>
      <c r="P9" s="14">
        <v>0.17821102381180301</v>
      </c>
      <c r="Q9" s="14">
        <v>0.12598599409863501</v>
      </c>
      <c r="R9" s="14"/>
      <c r="S9" s="14">
        <v>0.15143611405847601</v>
      </c>
      <c r="T9" s="14">
        <v>0.15861332346854001</v>
      </c>
      <c r="U9" s="14">
        <v>8.4527670990607803E-2</v>
      </c>
      <c r="V9" s="14"/>
      <c r="W9" s="14">
        <v>0.16999814898176199</v>
      </c>
      <c r="X9" s="14">
        <v>0.13091172201901499</v>
      </c>
      <c r="Y9" s="14">
        <v>6.8699808943052304E-2</v>
      </c>
      <c r="Z9" s="14"/>
      <c r="AA9" s="14">
        <v>7.0144992121055405E-2</v>
      </c>
      <c r="AB9" s="14">
        <v>0.142430919242995</v>
      </c>
      <c r="AC9" s="14">
        <v>9.2230818439549903E-2</v>
      </c>
      <c r="AD9" s="14">
        <v>0.109874980598084</v>
      </c>
      <c r="AE9" s="14">
        <v>0.11508088196201301</v>
      </c>
      <c r="AF9" s="14">
        <v>0.142177565804669</v>
      </c>
      <c r="AG9" s="14">
        <v>0.20575457353139701</v>
      </c>
      <c r="AH9" s="14">
        <v>0.148724509719941</v>
      </c>
      <c r="AI9" s="14">
        <v>0.201938967417119</v>
      </c>
      <c r="AJ9" s="14">
        <v>0.19238639600930801</v>
      </c>
      <c r="AK9" s="14">
        <v>0.153709082001136</v>
      </c>
      <c r="AL9" s="14">
        <v>0</v>
      </c>
      <c r="AM9" s="14"/>
      <c r="AN9" s="14">
        <v>0.138127506934342</v>
      </c>
      <c r="AO9" s="14">
        <v>0.13268213581374999</v>
      </c>
      <c r="AP9" s="14"/>
      <c r="AQ9" s="14">
        <v>0.10754381611578299</v>
      </c>
      <c r="AR9" s="14">
        <v>0.140514669775061</v>
      </c>
      <c r="AS9" s="14"/>
      <c r="AT9" s="14">
        <v>0.14113940441360601</v>
      </c>
      <c r="AU9" s="14">
        <v>9.7209936098686098E-2</v>
      </c>
      <c r="AV9" s="14">
        <v>0.177207019090558</v>
      </c>
      <c r="AW9" s="14"/>
      <c r="AX9" s="14">
        <v>0.15449236333751101</v>
      </c>
    </row>
    <row r="10" spans="2:50" x14ac:dyDescent="0.3">
      <c r="B10" s="15" t="s">
        <v>200</v>
      </c>
      <c r="C10" s="14">
        <v>0.38475235221251902</v>
      </c>
      <c r="D10" s="14">
        <v>0.39950830276611798</v>
      </c>
      <c r="E10" s="14">
        <v>0.37152573363513802</v>
      </c>
      <c r="F10" s="14"/>
      <c r="G10" s="14">
        <v>0.309748672747367</v>
      </c>
      <c r="H10" s="14">
        <v>0.33968967214751999</v>
      </c>
      <c r="I10" s="14">
        <v>0.34263612320897502</v>
      </c>
      <c r="J10" s="14">
        <v>0.41043497051952299</v>
      </c>
      <c r="K10" s="14">
        <v>0.41738894951866601</v>
      </c>
      <c r="L10" s="14">
        <v>0.45319394485191999</v>
      </c>
      <c r="M10" s="14"/>
      <c r="N10" s="14">
        <v>0.38273730803554801</v>
      </c>
      <c r="O10" s="14">
        <v>0.42524039581290002</v>
      </c>
      <c r="P10" s="14">
        <v>0.37249864428996499</v>
      </c>
      <c r="Q10" s="14">
        <v>0.37255043567534901</v>
      </c>
      <c r="R10" s="14"/>
      <c r="S10" s="14">
        <v>0.374113549050407</v>
      </c>
      <c r="T10" s="14">
        <v>0.42437121211185402</v>
      </c>
      <c r="U10" s="14">
        <v>0.39482418624424398</v>
      </c>
      <c r="V10" s="14"/>
      <c r="W10" s="14">
        <v>0.432056631722048</v>
      </c>
      <c r="X10" s="14">
        <v>0.394195057796003</v>
      </c>
      <c r="Y10" s="14">
        <v>0.27487905655654998</v>
      </c>
      <c r="Z10" s="14"/>
      <c r="AA10" s="14">
        <v>0.17456399017041299</v>
      </c>
      <c r="AB10" s="14">
        <v>0.28074434685935301</v>
      </c>
      <c r="AC10" s="14">
        <v>0.34165372722255999</v>
      </c>
      <c r="AD10" s="14">
        <v>0.38558488977698002</v>
      </c>
      <c r="AE10" s="14">
        <v>0.38527552695730699</v>
      </c>
      <c r="AF10" s="14">
        <v>0.448208879663062</v>
      </c>
      <c r="AG10" s="14">
        <v>0.42004590767914901</v>
      </c>
      <c r="AH10" s="14">
        <v>0.44521298923958003</v>
      </c>
      <c r="AI10" s="14">
        <v>0.41331750200144601</v>
      </c>
      <c r="AJ10" s="14">
        <v>0.50230807334015404</v>
      </c>
      <c r="AK10" s="14">
        <v>0.30697384205357098</v>
      </c>
      <c r="AL10" s="14">
        <v>0.49390031754251901</v>
      </c>
      <c r="AM10" s="14"/>
      <c r="AN10" s="14">
        <v>0.38105016436468198</v>
      </c>
      <c r="AO10" s="14">
        <v>0.38628193136009098</v>
      </c>
      <c r="AP10" s="14"/>
      <c r="AQ10" s="14">
        <v>0.39471355982851902</v>
      </c>
      <c r="AR10" s="14">
        <v>0.382426794730787</v>
      </c>
      <c r="AS10" s="14"/>
      <c r="AT10" s="14">
        <v>0.38441696235899703</v>
      </c>
      <c r="AU10" s="14">
        <v>0.34772098187441602</v>
      </c>
      <c r="AV10" s="14">
        <v>0.45058943489703801</v>
      </c>
      <c r="AW10" s="14"/>
      <c r="AX10" s="14">
        <v>0.44139179155465702</v>
      </c>
    </row>
    <row r="11" spans="2:50" x14ac:dyDescent="0.3">
      <c r="B11" s="15" t="s">
        <v>201</v>
      </c>
      <c r="C11" s="14">
        <v>0.28545121955708302</v>
      </c>
      <c r="D11" s="14">
        <v>0.25855220192060102</v>
      </c>
      <c r="E11" s="14">
        <v>0.312211344567009</v>
      </c>
      <c r="F11" s="14"/>
      <c r="G11" s="14">
        <v>0.335124838294659</v>
      </c>
      <c r="H11" s="14">
        <v>0.26446837139864798</v>
      </c>
      <c r="I11" s="14">
        <v>0.27557263351657602</v>
      </c>
      <c r="J11" s="14">
        <v>0.27420384446103102</v>
      </c>
      <c r="K11" s="14">
        <v>0.29549088088313302</v>
      </c>
      <c r="L11" s="14">
        <v>0.283251865880284</v>
      </c>
      <c r="M11" s="14"/>
      <c r="N11" s="14">
        <v>0.30565771446599299</v>
      </c>
      <c r="O11" s="14">
        <v>0.257222178186374</v>
      </c>
      <c r="P11" s="14">
        <v>0.274382157758365</v>
      </c>
      <c r="Q11" s="14">
        <v>0.29840979627984698</v>
      </c>
      <c r="R11" s="14"/>
      <c r="S11" s="14">
        <v>0.27567410343097798</v>
      </c>
      <c r="T11" s="14">
        <v>0.26151965785887399</v>
      </c>
      <c r="U11" s="14">
        <v>0.32623312587272302</v>
      </c>
      <c r="V11" s="14"/>
      <c r="W11" s="14">
        <v>0.251971526822101</v>
      </c>
      <c r="X11" s="14">
        <v>0.28179464851019298</v>
      </c>
      <c r="Y11" s="14">
        <v>0.38830342450459099</v>
      </c>
      <c r="Z11" s="14"/>
      <c r="AA11" s="14">
        <v>0.369354838760307</v>
      </c>
      <c r="AB11" s="14">
        <v>0.290761264392848</v>
      </c>
      <c r="AC11" s="14">
        <v>0.32557059380632303</v>
      </c>
      <c r="AD11" s="14">
        <v>0.287301453102559</v>
      </c>
      <c r="AE11" s="14">
        <v>0.34219286801571103</v>
      </c>
      <c r="AF11" s="14">
        <v>0.214872574368866</v>
      </c>
      <c r="AG11" s="14">
        <v>0.25400975755028898</v>
      </c>
      <c r="AH11" s="14">
        <v>0.27741797817790098</v>
      </c>
      <c r="AI11" s="14">
        <v>0.23638257461836101</v>
      </c>
      <c r="AJ11" s="14">
        <v>0.20806366224970399</v>
      </c>
      <c r="AK11" s="14">
        <v>0.42832612578684298</v>
      </c>
      <c r="AL11" s="14">
        <v>0.38490860309950597</v>
      </c>
      <c r="AM11" s="14"/>
      <c r="AN11" s="14">
        <v>0.30170537349770399</v>
      </c>
      <c r="AO11" s="14">
        <v>0.27873572700218102</v>
      </c>
      <c r="AP11" s="14"/>
      <c r="AQ11" s="14">
        <v>0.29676415982535997</v>
      </c>
      <c r="AR11" s="14">
        <v>0.282810084677108</v>
      </c>
      <c r="AS11" s="14"/>
      <c r="AT11" s="14">
        <v>0.27499879038059299</v>
      </c>
      <c r="AU11" s="14">
        <v>0.35234418925260502</v>
      </c>
      <c r="AV11" s="14">
        <v>0.23568829418996401</v>
      </c>
      <c r="AW11" s="14"/>
      <c r="AX11" s="14">
        <v>0.229021514576211</v>
      </c>
    </row>
    <row r="12" spans="2:50" x14ac:dyDescent="0.3">
      <c r="B12" s="15" t="s">
        <v>202</v>
      </c>
      <c r="C12" s="14">
        <v>5.4426511539461098E-2</v>
      </c>
      <c r="D12" s="14">
        <v>5.2579217015412703E-2</v>
      </c>
      <c r="E12" s="14">
        <v>5.6610801446023699E-2</v>
      </c>
      <c r="F12" s="14"/>
      <c r="G12" s="14">
        <v>6.7686138575011406E-2</v>
      </c>
      <c r="H12" s="14">
        <v>6.2844028182312994E-2</v>
      </c>
      <c r="I12" s="14">
        <v>6.1292394035851801E-2</v>
      </c>
      <c r="J12" s="14">
        <v>5.0365268307447801E-2</v>
      </c>
      <c r="K12" s="14">
        <v>5.53708885035228E-2</v>
      </c>
      <c r="L12" s="14">
        <v>3.67768336339502E-2</v>
      </c>
      <c r="M12" s="14"/>
      <c r="N12" s="14">
        <v>4.6107106748622499E-2</v>
      </c>
      <c r="O12" s="14">
        <v>5.7740392229415002E-2</v>
      </c>
      <c r="P12" s="14">
        <v>4.66942893252002E-2</v>
      </c>
      <c r="Q12" s="14">
        <v>6.1792090471396999E-2</v>
      </c>
      <c r="R12" s="14"/>
      <c r="S12" s="14">
        <v>6.7833725029454506E-2</v>
      </c>
      <c r="T12" s="14">
        <v>4.8454637540456903E-2</v>
      </c>
      <c r="U12" s="14">
        <v>3.5192723726011198E-2</v>
      </c>
      <c r="V12" s="14"/>
      <c r="W12" s="14">
        <v>3.64654416702423E-2</v>
      </c>
      <c r="X12" s="14">
        <v>6.5501350795593993E-2</v>
      </c>
      <c r="Y12" s="14">
        <v>5.9935529705013403E-2</v>
      </c>
      <c r="Z12" s="14"/>
      <c r="AA12" s="14">
        <v>9.1500989999926202E-2</v>
      </c>
      <c r="AB12" s="14">
        <v>6.9303324785701295E-2</v>
      </c>
      <c r="AC12" s="14">
        <v>6.6690212064349802E-2</v>
      </c>
      <c r="AD12" s="14">
        <v>6.00638134542247E-2</v>
      </c>
      <c r="AE12" s="14">
        <v>3.8832954576494001E-2</v>
      </c>
      <c r="AF12" s="14">
        <v>5.9334512860792103E-2</v>
      </c>
      <c r="AG12" s="14">
        <v>4.3224382173059198E-2</v>
      </c>
      <c r="AH12" s="14">
        <v>5.7644021681218897E-2</v>
      </c>
      <c r="AI12" s="14">
        <v>6.4271794320793205E-2</v>
      </c>
      <c r="AJ12" s="14">
        <v>1.96653371559894E-2</v>
      </c>
      <c r="AK12" s="14">
        <v>0.11099095015844899</v>
      </c>
      <c r="AL12" s="14">
        <v>0</v>
      </c>
      <c r="AM12" s="14"/>
      <c r="AN12" s="14">
        <v>5.4070173840423799E-2</v>
      </c>
      <c r="AO12" s="14">
        <v>5.4573734407760303E-2</v>
      </c>
      <c r="AP12" s="14"/>
      <c r="AQ12" s="14">
        <v>6.8429987238231293E-2</v>
      </c>
      <c r="AR12" s="14">
        <v>5.1157240489511299E-2</v>
      </c>
      <c r="AS12" s="14"/>
      <c r="AT12" s="14">
        <v>8.7578186272699698E-2</v>
      </c>
      <c r="AU12" s="14">
        <v>4.7663106080247798E-2</v>
      </c>
      <c r="AV12" s="14">
        <v>4.33953857901659E-2</v>
      </c>
      <c r="AW12" s="14"/>
      <c r="AX12" s="14">
        <v>3.5796066028919597E-2</v>
      </c>
    </row>
    <row r="13" spans="2:50" x14ac:dyDescent="0.3">
      <c r="B13" s="15" t="s">
        <v>178</v>
      </c>
      <c r="C13" s="14">
        <v>2.43422391840784E-2</v>
      </c>
      <c r="D13" s="14">
        <v>2.8840868151681399E-2</v>
      </c>
      <c r="E13" s="14">
        <v>2.0269291316513699E-2</v>
      </c>
      <c r="F13" s="14"/>
      <c r="G13" s="14">
        <v>2.9352981255043001E-2</v>
      </c>
      <c r="H13" s="14">
        <v>5.2544203658401401E-2</v>
      </c>
      <c r="I13" s="14">
        <v>2.6252380279972599E-2</v>
      </c>
      <c r="J13" s="14">
        <v>1.50270102252537E-2</v>
      </c>
      <c r="K13" s="14">
        <v>1.07863223653625E-2</v>
      </c>
      <c r="L13" s="14">
        <v>1.3775449861472E-2</v>
      </c>
      <c r="M13" s="14"/>
      <c r="N13" s="14">
        <v>1.42124813501463E-2</v>
      </c>
      <c r="O13" s="14">
        <v>2.0626516853821199E-2</v>
      </c>
      <c r="P13" s="14">
        <v>2.7642647768151798E-2</v>
      </c>
      <c r="Q13" s="14">
        <v>2.8820262663236298E-2</v>
      </c>
      <c r="R13" s="14"/>
      <c r="S13" s="14">
        <v>3.2125987363447302E-2</v>
      </c>
      <c r="T13" s="14">
        <v>1.29533984822632E-2</v>
      </c>
      <c r="U13" s="14">
        <v>3.1177846790869702E-2</v>
      </c>
      <c r="V13" s="14"/>
      <c r="W13" s="14">
        <v>1.79858103323117E-2</v>
      </c>
      <c r="X13" s="14">
        <v>3.3487967543749199E-2</v>
      </c>
      <c r="Y13" s="14">
        <v>2.1194710055258002E-2</v>
      </c>
      <c r="Z13" s="14"/>
      <c r="AA13" s="14">
        <v>2.5264955624710699E-2</v>
      </c>
      <c r="AB13" s="14">
        <v>2.5903644892506301E-2</v>
      </c>
      <c r="AC13" s="14">
        <v>2.4342610750589001E-2</v>
      </c>
      <c r="AD13" s="14">
        <v>3.5853861107307899E-2</v>
      </c>
      <c r="AE13" s="14">
        <v>1.92911703783613E-2</v>
      </c>
      <c r="AF13" s="14">
        <v>1.1570577241235201E-2</v>
      </c>
      <c r="AG13" s="14">
        <v>1.59387258011814E-2</v>
      </c>
      <c r="AH13" s="14">
        <v>3.5511570653289401E-2</v>
      </c>
      <c r="AI13" s="14">
        <v>1.29803065196292E-2</v>
      </c>
      <c r="AJ13" s="14">
        <v>3.8128186658809897E-2</v>
      </c>
      <c r="AK13" s="14">
        <v>0</v>
      </c>
      <c r="AL13" s="14">
        <v>0</v>
      </c>
      <c r="AM13" s="14"/>
      <c r="AN13" s="14">
        <v>2.86302335328119E-2</v>
      </c>
      <c r="AO13" s="14">
        <v>2.2570630878313999E-2</v>
      </c>
      <c r="AP13" s="14"/>
      <c r="AQ13" s="14">
        <v>1.8720071725827701E-2</v>
      </c>
      <c r="AR13" s="14">
        <v>2.5654798273308198E-2</v>
      </c>
      <c r="AS13" s="14"/>
      <c r="AT13" s="14">
        <v>3.3237471078623702E-2</v>
      </c>
      <c r="AU13" s="14">
        <v>2.46387149913769E-2</v>
      </c>
      <c r="AV13" s="14">
        <v>2.2459347698203101E-2</v>
      </c>
      <c r="AW13" s="14"/>
      <c r="AX13" s="14">
        <v>5.0862635111935901E-2</v>
      </c>
    </row>
    <row r="14" spans="2:50" x14ac:dyDescent="0.3">
      <c r="B14" s="15" t="s">
        <v>79</v>
      </c>
      <c r="C14" s="14">
        <v>0.116753512437189</v>
      </c>
      <c r="D14" s="14">
        <v>7.8569968477897906E-2</v>
      </c>
      <c r="E14" s="14">
        <v>0.149255392143501</v>
      </c>
      <c r="F14" s="14"/>
      <c r="G14" s="14">
        <v>0.13052944696787</v>
      </c>
      <c r="H14" s="14">
        <v>0.10932520170769799</v>
      </c>
      <c r="I14" s="14">
        <v>0.119989107441826</v>
      </c>
      <c r="J14" s="14">
        <v>0.12661071132087201</v>
      </c>
      <c r="K14" s="14">
        <v>0.10391810423931599</v>
      </c>
      <c r="L14" s="14">
        <v>0.115291549431169</v>
      </c>
      <c r="M14" s="14"/>
      <c r="N14" s="14">
        <v>0.122153739622793</v>
      </c>
      <c r="O14" s="14">
        <v>0.140788623328018</v>
      </c>
      <c r="P14" s="14">
        <v>0.10057123704651499</v>
      </c>
      <c r="Q14" s="14">
        <v>0.11244142081153501</v>
      </c>
      <c r="R14" s="14"/>
      <c r="S14" s="14">
        <v>9.8816521067237498E-2</v>
      </c>
      <c r="T14" s="14">
        <v>9.4087770538012094E-2</v>
      </c>
      <c r="U14" s="14">
        <v>0.12804444637554399</v>
      </c>
      <c r="V14" s="14"/>
      <c r="W14" s="14">
        <v>9.1522440471535405E-2</v>
      </c>
      <c r="X14" s="14">
        <v>9.4109253335445106E-2</v>
      </c>
      <c r="Y14" s="14">
        <v>0.186987470235535</v>
      </c>
      <c r="Z14" s="14"/>
      <c r="AA14" s="14">
        <v>0.26917023332358803</v>
      </c>
      <c r="AB14" s="14">
        <v>0.190856499826596</v>
      </c>
      <c r="AC14" s="14">
        <v>0.14951203771662799</v>
      </c>
      <c r="AD14" s="14">
        <v>0.121321001960845</v>
      </c>
      <c r="AE14" s="14">
        <v>9.9326598110113504E-2</v>
      </c>
      <c r="AF14" s="14">
        <v>0.12383589006137601</v>
      </c>
      <c r="AG14" s="14">
        <v>6.1026653264923798E-2</v>
      </c>
      <c r="AH14" s="14">
        <v>3.5488930528069298E-2</v>
      </c>
      <c r="AI14" s="14">
        <v>7.1108855122651402E-2</v>
      </c>
      <c r="AJ14" s="14">
        <v>3.9448344586035501E-2</v>
      </c>
      <c r="AK14" s="14">
        <v>0</v>
      </c>
      <c r="AL14" s="14">
        <v>0.121191079357974</v>
      </c>
      <c r="AM14" s="14"/>
      <c r="AN14" s="14">
        <v>9.6416547830037003E-2</v>
      </c>
      <c r="AO14" s="14">
        <v>0.12515584053790299</v>
      </c>
      <c r="AP14" s="14"/>
      <c r="AQ14" s="14">
        <v>0.11382840526627799</v>
      </c>
      <c r="AR14" s="14">
        <v>0.117436412054225</v>
      </c>
      <c r="AS14" s="14"/>
      <c r="AT14" s="14">
        <v>7.8629185495480494E-2</v>
      </c>
      <c r="AU14" s="14">
        <v>0.13042307170266801</v>
      </c>
      <c r="AV14" s="14">
        <v>7.0660518334071706E-2</v>
      </c>
      <c r="AW14" s="14"/>
      <c r="AX14" s="14">
        <v>8.8435629390765796E-2</v>
      </c>
    </row>
    <row r="15" spans="2:50" x14ac:dyDescent="0.3">
      <c r="B15" s="15" t="s">
        <v>179</v>
      </c>
      <c r="C15" s="21">
        <v>0.51902651728218896</v>
      </c>
      <c r="D15" s="21">
        <v>0.58145774443440701</v>
      </c>
      <c r="E15" s="21">
        <v>0.46165317052695198</v>
      </c>
      <c r="F15" s="21"/>
      <c r="G15" s="21">
        <v>0.43730659490741702</v>
      </c>
      <c r="H15" s="21">
        <v>0.51081819505294002</v>
      </c>
      <c r="I15" s="21">
        <v>0.51689348472577401</v>
      </c>
      <c r="J15" s="21">
        <v>0.53379316568539603</v>
      </c>
      <c r="K15" s="21">
        <v>0.53443380400866602</v>
      </c>
      <c r="L15" s="21">
        <v>0.55090430119312495</v>
      </c>
      <c r="M15" s="21"/>
      <c r="N15" s="21">
        <v>0.51186895781244501</v>
      </c>
      <c r="O15" s="21">
        <v>0.52362228940237199</v>
      </c>
      <c r="P15" s="21">
        <v>0.55070966810176802</v>
      </c>
      <c r="Q15" s="21">
        <v>0.49853642977398399</v>
      </c>
      <c r="R15" s="21"/>
      <c r="S15" s="21">
        <v>0.52554966310888296</v>
      </c>
      <c r="T15" s="21">
        <v>0.58298453558039398</v>
      </c>
      <c r="U15" s="21">
        <v>0.47935185723485202</v>
      </c>
      <c r="V15" s="21"/>
      <c r="W15" s="21">
        <v>0.60205478070381002</v>
      </c>
      <c r="X15" s="21">
        <v>0.52510677981501797</v>
      </c>
      <c r="Y15" s="21">
        <v>0.34357886549960298</v>
      </c>
      <c r="Z15" s="21"/>
      <c r="AA15" s="21">
        <v>0.24470898229146801</v>
      </c>
      <c r="AB15" s="21">
        <v>0.42317526610234801</v>
      </c>
      <c r="AC15" s="21">
        <v>0.43388454566210999</v>
      </c>
      <c r="AD15" s="21">
        <v>0.495459870375064</v>
      </c>
      <c r="AE15" s="21">
        <v>0.50035640891931998</v>
      </c>
      <c r="AF15" s="21">
        <v>0.590386445467731</v>
      </c>
      <c r="AG15" s="21">
        <v>0.62580048121054699</v>
      </c>
      <c r="AH15" s="21">
        <v>0.59393749895952097</v>
      </c>
      <c r="AI15" s="21">
        <v>0.61525646941856504</v>
      </c>
      <c r="AJ15" s="21">
        <v>0.694694469349461</v>
      </c>
      <c r="AK15" s="21">
        <v>0.46068292405470701</v>
      </c>
      <c r="AL15" s="21">
        <v>0.49390031754251901</v>
      </c>
      <c r="AM15" s="21"/>
      <c r="AN15" s="21">
        <v>0.51917767129902304</v>
      </c>
      <c r="AO15" s="21">
        <v>0.51896406717384103</v>
      </c>
      <c r="AP15" s="21"/>
      <c r="AQ15" s="21">
        <v>0.50225737594430298</v>
      </c>
      <c r="AR15" s="21">
        <v>0.522941464505847</v>
      </c>
      <c r="AS15" s="21"/>
      <c r="AT15" s="21">
        <v>0.52555636677260298</v>
      </c>
      <c r="AU15" s="21">
        <v>0.44493091797310202</v>
      </c>
      <c r="AV15" s="21">
        <v>0.62779645398759498</v>
      </c>
      <c r="AW15" s="21"/>
      <c r="AX15" s="21">
        <v>0.59588415489216795</v>
      </c>
    </row>
    <row r="16" spans="2:50" x14ac:dyDescent="0.3">
      <c r="B16" s="15" t="s">
        <v>180</v>
      </c>
      <c r="C16" s="21">
        <v>7.8768750723539505E-2</v>
      </c>
      <c r="D16" s="21">
        <v>8.1420085167094203E-2</v>
      </c>
      <c r="E16" s="21">
        <v>7.6880092762537502E-2</v>
      </c>
      <c r="F16" s="21"/>
      <c r="G16" s="21">
        <v>9.7039119830054393E-2</v>
      </c>
      <c r="H16" s="21">
        <v>0.11538823184071401</v>
      </c>
      <c r="I16" s="21">
        <v>8.75447743158244E-2</v>
      </c>
      <c r="J16" s="21">
        <v>6.5392278532701603E-2</v>
      </c>
      <c r="K16" s="21">
        <v>6.6157210868885305E-2</v>
      </c>
      <c r="L16" s="21">
        <v>5.05522834954222E-2</v>
      </c>
      <c r="M16" s="21"/>
      <c r="N16" s="21">
        <v>6.0319588098768799E-2</v>
      </c>
      <c r="O16" s="21">
        <v>7.8366909083236194E-2</v>
      </c>
      <c r="P16" s="21">
        <v>7.4336937093351999E-2</v>
      </c>
      <c r="Q16" s="21">
        <v>9.0612353134633297E-2</v>
      </c>
      <c r="R16" s="21"/>
      <c r="S16" s="21">
        <v>9.9959712392901801E-2</v>
      </c>
      <c r="T16" s="21">
        <v>6.1408036022720103E-2</v>
      </c>
      <c r="U16" s="21">
        <v>6.6370570516881E-2</v>
      </c>
      <c r="V16" s="21"/>
      <c r="W16" s="21">
        <v>5.4451252002553997E-2</v>
      </c>
      <c r="X16" s="21">
        <v>9.8989318339343199E-2</v>
      </c>
      <c r="Y16" s="21">
        <v>8.1130239760271394E-2</v>
      </c>
      <c r="Z16" s="21"/>
      <c r="AA16" s="21">
        <v>0.116765945624637</v>
      </c>
      <c r="AB16" s="21">
        <v>9.5206969678207604E-2</v>
      </c>
      <c r="AC16" s="21">
        <v>9.1032822814938796E-2</v>
      </c>
      <c r="AD16" s="21">
        <v>9.5917674561532607E-2</v>
      </c>
      <c r="AE16" s="21">
        <v>5.8124124954855298E-2</v>
      </c>
      <c r="AF16" s="21">
        <v>7.0905090102027293E-2</v>
      </c>
      <c r="AG16" s="21">
        <v>5.9163107974240597E-2</v>
      </c>
      <c r="AH16" s="21">
        <v>9.3155592334508305E-2</v>
      </c>
      <c r="AI16" s="21">
        <v>7.7252100840422305E-2</v>
      </c>
      <c r="AJ16" s="21">
        <v>5.7793523814799401E-2</v>
      </c>
      <c r="AK16" s="21">
        <v>0.11099095015844899</v>
      </c>
      <c r="AL16" s="21">
        <v>0</v>
      </c>
      <c r="AM16" s="21"/>
      <c r="AN16" s="21">
        <v>8.2700407373235696E-2</v>
      </c>
      <c r="AO16" s="21">
        <v>7.7144365286074296E-2</v>
      </c>
      <c r="AP16" s="21"/>
      <c r="AQ16" s="21">
        <v>8.7150058964059002E-2</v>
      </c>
      <c r="AR16" s="21">
        <v>7.6812038762819501E-2</v>
      </c>
      <c r="AS16" s="21"/>
      <c r="AT16" s="21">
        <v>0.12081565735132301</v>
      </c>
      <c r="AU16" s="21">
        <v>7.2301821071624597E-2</v>
      </c>
      <c r="AV16" s="21">
        <v>6.58547334883689E-2</v>
      </c>
      <c r="AW16" s="21"/>
      <c r="AX16" s="21">
        <v>8.6658701140855499E-2</v>
      </c>
    </row>
    <row r="17" spans="2:50" x14ac:dyDescent="0.3">
      <c r="B17" s="15" t="s">
        <v>108</v>
      </c>
      <c r="C17" s="22">
        <v>0.44025776655865001</v>
      </c>
      <c r="D17" s="22">
        <v>0.50003765926731303</v>
      </c>
      <c r="E17" s="22">
        <v>0.384773077764414</v>
      </c>
      <c r="F17" s="22"/>
      <c r="G17" s="22">
        <v>0.34026747507736299</v>
      </c>
      <c r="H17" s="22">
        <v>0.39542996321222501</v>
      </c>
      <c r="I17" s="22">
        <v>0.42934871040994899</v>
      </c>
      <c r="J17" s="22">
        <v>0.46840088715269401</v>
      </c>
      <c r="K17" s="22">
        <v>0.46827659313977998</v>
      </c>
      <c r="L17" s="22">
        <v>0.50035201769770299</v>
      </c>
      <c r="M17" s="22"/>
      <c r="N17" s="22">
        <v>0.45154936971367698</v>
      </c>
      <c r="O17" s="22">
        <v>0.44525538031913597</v>
      </c>
      <c r="P17" s="22">
        <v>0.47637273100841598</v>
      </c>
      <c r="Q17" s="22">
        <v>0.40792407663934999</v>
      </c>
      <c r="R17" s="22"/>
      <c r="S17" s="22">
        <v>0.42558995071598099</v>
      </c>
      <c r="T17" s="22">
        <v>0.52157649955767305</v>
      </c>
      <c r="U17" s="22">
        <v>0.41298128671797102</v>
      </c>
      <c r="V17" s="22"/>
      <c r="W17" s="22">
        <v>0.54760352870125595</v>
      </c>
      <c r="X17" s="22">
        <v>0.42611746147567497</v>
      </c>
      <c r="Y17" s="22">
        <v>0.26244862573933098</v>
      </c>
      <c r="Z17" s="22"/>
      <c r="AA17" s="22">
        <v>0.12794303666683099</v>
      </c>
      <c r="AB17" s="22">
        <v>0.32796829642414099</v>
      </c>
      <c r="AC17" s="22">
        <v>0.34285172284717103</v>
      </c>
      <c r="AD17" s="22">
        <v>0.39954219581353101</v>
      </c>
      <c r="AE17" s="22">
        <v>0.44223228396446501</v>
      </c>
      <c r="AF17" s="22">
        <v>0.51948135536570295</v>
      </c>
      <c r="AG17" s="22">
        <v>0.56663737323630603</v>
      </c>
      <c r="AH17" s="22">
        <v>0.50078190662501298</v>
      </c>
      <c r="AI17" s="22">
        <v>0.53800436857814304</v>
      </c>
      <c r="AJ17" s="22">
        <v>0.63690094553466203</v>
      </c>
      <c r="AK17" s="22">
        <v>0.349691973896258</v>
      </c>
      <c r="AL17" s="22">
        <v>0.49390031754251901</v>
      </c>
      <c r="AM17" s="22"/>
      <c r="AN17" s="22">
        <v>0.43647726392578801</v>
      </c>
      <c r="AO17" s="22">
        <v>0.44181970188776698</v>
      </c>
      <c r="AP17" s="22"/>
      <c r="AQ17" s="22">
        <v>0.415107316980244</v>
      </c>
      <c r="AR17" s="22">
        <v>0.446129425743028</v>
      </c>
      <c r="AS17" s="22"/>
      <c r="AT17" s="22">
        <v>0.40474070942127899</v>
      </c>
      <c r="AU17" s="22">
        <v>0.372629096901477</v>
      </c>
      <c r="AV17" s="22">
        <v>0.56194172049922697</v>
      </c>
      <c r="AW17" s="22"/>
      <c r="AX17" s="22">
        <v>0.50922545375131201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269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9.5567585686606796E-2</v>
      </c>
      <c r="D9" s="14">
        <v>0.12908890844843901</v>
      </c>
      <c r="E9" s="14">
        <v>6.4536439348644101E-2</v>
      </c>
      <c r="F9" s="14"/>
      <c r="G9" s="14">
        <v>9.6769221511247297E-2</v>
      </c>
      <c r="H9" s="14">
        <v>0.169608779613595</v>
      </c>
      <c r="I9" s="14">
        <v>0.122245492905475</v>
      </c>
      <c r="J9" s="14">
        <v>0.10910782690880801</v>
      </c>
      <c r="K9" s="14">
        <v>6.1091689672895098E-2</v>
      </c>
      <c r="L9" s="14">
        <v>2.8262589317849401E-2</v>
      </c>
      <c r="M9" s="14"/>
      <c r="N9" s="14">
        <v>8.0869037279693301E-2</v>
      </c>
      <c r="O9" s="14">
        <v>9.5813499149282805E-2</v>
      </c>
      <c r="P9" s="14">
        <v>0.136875380564633</v>
      </c>
      <c r="Q9" s="14">
        <v>7.4405885061934698E-2</v>
      </c>
      <c r="R9" s="14"/>
      <c r="S9" s="14">
        <v>8.0359378742626705E-2</v>
      </c>
      <c r="T9" s="14">
        <v>0.137821385726314</v>
      </c>
      <c r="U9" s="14">
        <v>6.0768198857231899E-2</v>
      </c>
      <c r="V9" s="14"/>
      <c r="W9" s="14">
        <v>0.15646621234875399</v>
      </c>
      <c r="X9" s="14">
        <v>6.0644400900119903E-2</v>
      </c>
      <c r="Y9" s="14">
        <v>5.1814246695950597E-2</v>
      </c>
      <c r="Z9" s="14"/>
      <c r="AA9" s="14">
        <v>6.7129081772850305E-2</v>
      </c>
      <c r="AB9" s="14">
        <v>0.11490807685672</v>
      </c>
      <c r="AC9" s="14">
        <v>8.4819796217929705E-2</v>
      </c>
      <c r="AD9" s="14">
        <v>7.4252603907750306E-2</v>
      </c>
      <c r="AE9" s="14">
        <v>6.35645148274077E-2</v>
      </c>
      <c r="AF9" s="14">
        <v>7.7517111497827196E-2</v>
      </c>
      <c r="AG9" s="14">
        <v>0.13817526428011401</v>
      </c>
      <c r="AH9" s="14">
        <v>0.123048972977421</v>
      </c>
      <c r="AI9" s="14">
        <v>0.207685582104849</v>
      </c>
      <c r="AJ9" s="14">
        <v>0.11383621428252701</v>
      </c>
      <c r="AK9" s="14">
        <v>9.69114450701897E-2</v>
      </c>
      <c r="AL9" s="14">
        <v>0.37030584289388602</v>
      </c>
      <c r="AM9" s="14"/>
      <c r="AN9" s="14">
        <v>0.105296656817099</v>
      </c>
      <c r="AO9" s="14">
        <v>9.1547966764477101E-2</v>
      </c>
      <c r="AP9" s="14"/>
      <c r="AQ9" s="14">
        <v>9.3456512512745907E-2</v>
      </c>
      <c r="AR9" s="14">
        <v>9.6060439786552501E-2</v>
      </c>
      <c r="AS9" s="14"/>
      <c r="AT9" s="14">
        <v>5.4756543818024903E-2</v>
      </c>
      <c r="AU9" s="14">
        <v>6.4748183332925896E-2</v>
      </c>
      <c r="AV9" s="14">
        <v>0.15593192829636501</v>
      </c>
      <c r="AW9" s="14"/>
      <c r="AX9" s="14">
        <v>0.15689136019504199</v>
      </c>
    </row>
    <row r="10" spans="2:50" x14ac:dyDescent="0.3">
      <c r="B10" s="15" t="s">
        <v>200</v>
      </c>
      <c r="C10" s="14">
        <v>0.22920401984452299</v>
      </c>
      <c r="D10" s="14">
        <v>0.260432012871878</v>
      </c>
      <c r="E10" s="14">
        <v>0.20140944005435399</v>
      </c>
      <c r="F10" s="14"/>
      <c r="G10" s="14">
        <v>0.16570835735560899</v>
      </c>
      <c r="H10" s="14">
        <v>0.234743428062274</v>
      </c>
      <c r="I10" s="14">
        <v>0.26706640890607503</v>
      </c>
      <c r="J10" s="14">
        <v>0.25060741439866902</v>
      </c>
      <c r="K10" s="14">
        <v>0.232054463298281</v>
      </c>
      <c r="L10" s="14">
        <v>0.21295542065300599</v>
      </c>
      <c r="M10" s="14"/>
      <c r="N10" s="14">
        <v>0.24166376973071799</v>
      </c>
      <c r="O10" s="14">
        <v>0.211463295111012</v>
      </c>
      <c r="P10" s="14">
        <v>0.229877008019089</v>
      </c>
      <c r="Q10" s="14">
        <v>0.23230458633231699</v>
      </c>
      <c r="R10" s="14"/>
      <c r="S10" s="14">
        <v>0.18707803509631399</v>
      </c>
      <c r="T10" s="14">
        <v>0.33059990794204402</v>
      </c>
      <c r="U10" s="14">
        <v>0.17311276903005801</v>
      </c>
      <c r="V10" s="14"/>
      <c r="W10" s="14">
        <v>0.33476490196009101</v>
      </c>
      <c r="X10" s="14">
        <v>0.16437005386561801</v>
      </c>
      <c r="Y10" s="14">
        <v>0.167944054693239</v>
      </c>
      <c r="Z10" s="14"/>
      <c r="AA10" s="14">
        <v>0.170367744089576</v>
      </c>
      <c r="AB10" s="14">
        <v>0.20408116602729801</v>
      </c>
      <c r="AC10" s="14">
        <v>0.21968028983756999</v>
      </c>
      <c r="AD10" s="14">
        <v>0.20617109594406199</v>
      </c>
      <c r="AE10" s="14">
        <v>0.23105686219697</v>
      </c>
      <c r="AF10" s="14">
        <v>0.24115925537413899</v>
      </c>
      <c r="AG10" s="14">
        <v>0.28915574190994298</v>
      </c>
      <c r="AH10" s="14">
        <v>0.337205714202998</v>
      </c>
      <c r="AI10" s="14">
        <v>0.14496167613834601</v>
      </c>
      <c r="AJ10" s="14">
        <v>0.13074781882241299</v>
      </c>
      <c r="AK10" s="14">
        <v>0.17923782468461799</v>
      </c>
      <c r="AL10" s="14">
        <v>0.123594474648633</v>
      </c>
      <c r="AM10" s="14"/>
      <c r="AN10" s="14">
        <v>0.225540386116754</v>
      </c>
      <c r="AO10" s="14">
        <v>0.23071767014663</v>
      </c>
      <c r="AP10" s="14"/>
      <c r="AQ10" s="14">
        <v>0.206011213310519</v>
      </c>
      <c r="AR10" s="14">
        <v>0.23461864494187301</v>
      </c>
      <c r="AS10" s="14"/>
      <c r="AT10" s="14">
        <v>0.132040495118148</v>
      </c>
      <c r="AU10" s="14">
        <v>0.19016996863885099</v>
      </c>
      <c r="AV10" s="14">
        <v>0.34311406371146902</v>
      </c>
      <c r="AW10" s="14"/>
      <c r="AX10" s="14">
        <v>0.28107977854437899</v>
      </c>
    </row>
    <row r="11" spans="2:50" x14ac:dyDescent="0.3">
      <c r="B11" s="15" t="s">
        <v>201</v>
      </c>
      <c r="C11" s="14">
        <v>0.25926470713980299</v>
      </c>
      <c r="D11" s="14">
        <v>0.24509044043865</v>
      </c>
      <c r="E11" s="14">
        <v>0.27476674921162397</v>
      </c>
      <c r="F11" s="14"/>
      <c r="G11" s="14">
        <v>0.308936843906925</v>
      </c>
      <c r="H11" s="14">
        <v>0.244437154745383</v>
      </c>
      <c r="I11" s="14">
        <v>0.25318354090980799</v>
      </c>
      <c r="J11" s="14">
        <v>0.23487726408582699</v>
      </c>
      <c r="K11" s="14">
        <v>0.28395153112279498</v>
      </c>
      <c r="L11" s="14">
        <v>0.24739834599449101</v>
      </c>
      <c r="M11" s="14"/>
      <c r="N11" s="14">
        <v>0.246143088971403</v>
      </c>
      <c r="O11" s="14">
        <v>0.27277223128696398</v>
      </c>
      <c r="P11" s="14">
        <v>0.23528236130055499</v>
      </c>
      <c r="Q11" s="14">
        <v>0.274464482060921</v>
      </c>
      <c r="R11" s="14"/>
      <c r="S11" s="14">
        <v>0.23126083122605401</v>
      </c>
      <c r="T11" s="14">
        <v>0.24914153705608399</v>
      </c>
      <c r="U11" s="14">
        <v>0.31616536083513402</v>
      </c>
      <c r="V11" s="14"/>
      <c r="W11" s="14">
        <v>0.25808772535611901</v>
      </c>
      <c r="X11" s="14">
        <v>0.22103695268360901</v>
      </c>
      <c r="Y11" s="14">
        <v>0.37739822157049902</v>
      </c>
      <c r="Z11" s="14"/>
      <c r="AA11" s="14">
        <v>0.33618588283305201</v>
      </c>
      <c r="AB11" s="14">
        <v>0.27975016275432302</v>
      </c>
      <c r="AC11" s="14">
        <v>0.26328482940383602</v>
      </c>
      <c r="AD11" s="14">
        <v>0.283806337343743</v>
      </c>
      <c r="AE11" s="14">
        <v>0.26536906279473899</v>
      </c>
      <c r="AF11" s="14">
        <v>0.27406483735228598</v>
      </c>
      <c r="AG11" s="14">
        <v>0.20778269294249799</v>
      </c>
      <c r="AH11" s="14">
        <v>0.17547620254114699</v>
      </c>
      <c r="AI11" s="14">
        <v>0.236472267109124</v>
      </c>
      <c r="AJ11" s="14">
        <v>0.27007391666751701</v>
      </c>
      <c r="AK11" s="14">
        <v>0.570141648244056</v>
      </c>
      <c r="AL11" s="14">
        <v>0.24215602804948899</v>
      </c>
      <c r="AM11" s="14"/>
      <c r="AN11" s="14">
        <v>0.26727242263825002</v>
      </c>
      <c r="AO11" s="14">
        <v>0.25595627570695001</v>
      </c>
      <c r="AP11" s="14"/>
      <c r="AQ11" s="14">
        <v>0.254210364756427</v>
      </c>
      <c r="AR11" s="14">
        <v>0.26044470099175498</v>
      </c>
      <c r="AS11" s="14"/>
      <c r="AT11" s="14">
        <v>0.19321786236399199</v>
      </c>
      <c r="AU11" s="14">
        <v>0.308337255971736</v>
      </c>
      <c r="AV11" s="14">
        <v>0.25776369272896299</v>
      </c>
      <c r="AW11" s="14"/>
      <c r="AX11" s="14">
        <v>0.25777618149841602</v>
      </c>
    </row>
    <row r="12" spans="2:50" x14ac:dyDescent="0.3">
      <c r="B12" s="15" t="s">
        <v>202</v>
      </c>
      <c r="C12" s="14">
        <v>0.21787883453995499</v>
      </c>
      <c r="D12" s="14">
        <v>0.192119874039549</v>
      </c>
      <c r="E12" s="14">
        <v>0.24096663931553999</v>
      </c>
      <c r="F12" s="14"/>
      <c r="G12" s="14">
        <v>0.231178487980433</v>
      </c>
      <c r="H12" s="14">
        <v>0.18059322925701099</v>
      </c>
      <c r="I12" s="14">
        <v>0.14568205726615399</v>
      </c>
      <c r="J12" s="14">
        <v>0.19185295727052301</v>
      </c>
      <c r="K12" s="14">
        <v>0.219903471889003</v>
      </c>
      <c r="L12" s="14">
        <v>0.31580868712010302</v>
      </c>
      <c r="M12" s="14"/>
      <c r="N12" s="14">
        <v>0.24737967893313001</v>
      </c>
      <c r="O12" s="14">
        <v>0.206148624331875</v>
      </c>
      <c r="P12" s="14">
        <v>0.21334129181546599</v>
      </c>
      <c r="Q12" s="14">
        <v>0.213342429164533</v>
      </c>
      <c r="R12" s="14"/>
      <c r="S12" s="14">
        <v>0.26110248309487</v>
      </c>
      <c r="T12" s="14">
        <v>0.16226756743110099</v>
      </c>
      <c r="U12" s="14">
        <v>0.24724612115224101</v>
      </c>
      <c r="V12" s="14"/>
      <c r="W12" s="14">
        <v>0.14081305251883999</v>
      </c>
      <c r="X12" s="14">
        <v>0.30410531889512799</v>
      </c>
      <c r="Y12" s="14">
        <v>0.174027983735807</v>
      </c>
      <c r="Z12" s="14"/>
      <c r="AA12" s="14">
        <v>8.60030937388611E-2</v>
      </c>
      <c r="AB12" s="14">
        <v>0.14088167876869401</v>
      </c>
      <c r="AC12" s="14">
        <v>0.21096959506250901</v>
      </c>
      <c r="AD12" s="14">
        <v>0.22335646877169901</v>
      </c>
      <c r="AE12" s="14">
        <v>0.26188906031602599</v>
      </c>
      <c r="AF12" s="14">
        <v>0.22276529368644499</v>
      </c>
      <c r="AG12" s="14">
        <v>0.23104376595617601</v>
      </c>
      <c r="AH12" s="14">
        <v>0.218859244476791</v>
      </c>
      <c r="AI12" s="14">
        <v>0.153056892067859</v>
      </c>
      <c r="AJ12" s="14">
        <v>0.36936925058662601</v>
      </c>
      <c r="AK12" s="14">
        <v>8.5808526769782095E-2</v>
      </c>
      <c r="AL12" s="14">
        <v>0.14275257505001801</v>
      </c>
      <c r="AM12" s="14"/>
      <c r="AN12" s="14">
        <v>0.21308672846403201</v>
      </c>
      <c r="AO12" s="14">
        <v>0.21985871936156601</v>
      </c>
      <c r="AP12" s="14"/>
      <c r="AQ12" s="14">
        <v>0.25094468507062001</v>
      </c>
      <c r="AR12" s="14">
        <v>0.210159234762925</v>
      </c>
      <c r="AS12" s="14"/>
      <c r="AT12" s="14">
        <v>0.33058011840423401</v>
      </c>
      <c r="AU12" s="14">
        <v>0.23385786205793299</v>
      </c>
      <c r="AV12" s="14">
        <v>0.13959768702117401</v>
      </c>
      <c r="AW12" s="14"/>
      <c r="AX12" s="14">
        <v>0.19128723054351801</v>
      </c>
    </row>
    <row r="13" spans="2:50" x14ac:dyDescent="0.3">
      <c r="B13" s="15" t="s">
        <v>178</v>
      </c>
      <c r="C13" s="14">
        <v>0.11347249125341299</v>
      </c>
      <c r="D13" s="14">
        <v>0.121688135578714</v>
      </c>
      <c r="E13" s="14">
        <v>0.104054818252296</v>
      </c>
      <c r="F13" s="14"/>
      <c r="G13" s="14">
        <v>0.11920853587878399</v>
      </c>
      <c r="H13" s="14">
        <v>9.8169812495722195E-2</v>
      </c>
      <c r="I13" s="14">
        <v>0.11263101810394301</v>
      </c>
      <c r="J13" s="14">
        <v>0.113717922575071</v>
      </c>
      <c r="K13" s="14">
        <v>0.110099588457074</v>
      </c>
      <c r="L13" s="14">
        <v>0.12627761784063801</v>
      </c>
      <c r="M13" s="14"/>
      <c r="N13" s="14">
        <v>9.8382742995964903E-2</v>
      </c>
      <c r="O13" s="14">
        <v>0.12009680785016399</v>
      </c>
      <c r="P13" s="14">
        <v>0.116484360748872</v>
      </c>
      <c r="Q13" s="14">
        <v>0.114995663065835</v>
      </c>
      <c r="R13" s="14"/>
      <c r="S13" s="14">
        <v>0.178104244350026</v>
      </c>
      <c r="T13" s="14">
        <v>5.0752187964506701E-2</v>
      </c>
      <c r="U13" s="14">
        <v>0.115945016072831</v>
      </c>
      <c r="V13" s="14"/>
      <c r="W13" s="14">
        <v>5.0840663222357502E-2</v>
      </c>
      <c r="X13" s="14">
        <v>0.18912922776688701</v>
      </c>
      <c r="Y13" s="14">
        <v>6.7443419807117197E-2</v>
      </c>
      <c r="Z13" s="14"/>
      <c r="AA13" s="14">
        <v>7.4065807362556094E-2</v>
      </c>
      <c r="AB13" s="14">
        <v>0.11172188785802099</v>
      </c>
      <c r="AC13" s="14">
        <v>9.8446377012757894E-2</v>
      </c>
      <c r="AD13" s="14">
        <v>0.13366849174908499</v>
      </c>
      <c r="AE13" s="14">
        <v>0.114266259580656</v>
      </c>
      <c r="AF13" s="14">
        <v>8.9346536649964101E-2</v>
      </c>
      <c r="AG13" s="14">
        <v>0.103093101311759</v>
      </c>
      <c r="AH13" s="14">
        <v>0.12889092838296701</v>
      </c>
      <c r="AI13" s="14">
        <v>0.226176630048598</v>
      </c>
      <c r="AJ13" s="14">
        <v>9.3075236451471102E-2</v>
      </c>
      <c r="AK13" s="14">
        <v>0</v>
      </c>
      <c r="AL13" s="14">
        <v>0</v>
      </c>
      <c r="AM13" s="14"/>
      <c r="AN13" s="14">
        <v>0.11852661859255</v>
      </c>
      <c r="AO13" s="14">
        <v>0.11138435091455</v>
      </c>
      <c r="AP13" s="14"/>
      <c r="AQ13" s="14">
        <v>0.105721728346631</v>
      </c>
      <c r="AR13" s="14">
        <v>0.11528199521737501</v>
      </c>
      <c r="AS13" s="14"/>
      <c r="AT13" s="14">
        <v>0.24731903360743501</v>
      </c>
      <c r="AU13" s="14">
        <v>0.104744979885426</v>
      </c>
      <c r="AV13" s="14">
        <v>5.2874755924057201E-2</v>
      </c>
      <c r="AW13" s="14"/>
      <c r="AX13" s="14">
        <v>5.9800659030452202E-2</v>
      </c>
    </row>
    <row r="14" spans="2:50" x14ac:dyDescent="0.3">
      <c r="B14" s="15" t="s">
        <v>79</v>
      </c>
      <c r="C14" s="14">
        <v>8.4612361535698899E-2</v>
      </c>
      <c r="D14" s="14">
        <v>5.1580628622769603E-2</v>
      </c>
      <c r="E14" s="14">
        <v>0.114265913817542</v>
      </c>
      <c r="F14" s="14"/>
      <c r="G14" s="14">
        <v>7.8198553367001794E-2</v>
      </c>
      <c r="H14" s="14">
        <v>7.2447595826014899E-2</v>
      </c>
      <c r="I14" s="14">
        <v>9.9191481908544807E-2</v>
      </c>
      <c r="J14" s="14">
        <v>9.98366147611017E-2</v>
      </c>
      <c r="K14" s="14">
        <v>9.2899255559951502E-2</v>
      </c>
      <c r="L14" s="14">
        <v>6.9297339073913E-2</v>
      </c>
      <c r="M14" s="14"/>
      <c r="N14" s="14">
        <v>8.5561682089090693E-2</v>
      </c>
      <c r="O14" s="14">
        <v>9.3705542270702102E-2</v>
      </c>
      <c r="P14" s="14">
        <v>6.8139597551384601E-2</v>
      </c>
      <c r="Q14" s="14">
        <v>9.0486954314459397E-2</v>
      </c>
      <c r="R14" s="14"/>
      <c r="S14" s="14">
        <v>6.2095027490108701E-2</v>
      </c>
      <c r="T14" s="14">
        <v>6.9417413879950707E-2</v>
      </c>
      <c r="U14" s="14">
        <v>8.6762534052503698E-2</v>
      </c>
      <c r="V14" s="14"/>
      <c r="W14" s="14">
        <v>5.9027444593838803E-2</v>
      </c>
      <c r="X14" s="14">
        <v>6.07140458886389E-2</v>
      </c>
      <c r="Y14" s="14">
        <v>0.161372073497387</v>
      </c>
      <c r="Z14" s="14"/>
      <c r="AA14" s="14">
        <v>0.26624839020310398</v>
      </c>
      <c r="AB14" s="14">
        <v>0.14865702773494399</v>
      </c>
      <c r="AC14" s="14">
        <v>0.122799112465397</v>
      </c>
      <c r="AD14" s="14">
        <v>7.8745002283660298E-2</v>
      </c>
      <c r="AE14" s="14">
        <v>6.38542402842006E-2</v>
      </c>
      <c r="AF14" s="14">
        <v>9.5146965439339107E-2</v>
      </c>
      <c r="AG14" s="14">
        <v>3.0749433599510101E-2</v>
      </c>
      <c r="AH14" s="14">
        <v>1.6518937418675501E-2</v>
      </c>
      <c r="AI14" s="14">
        <v>3.1646952531222898E-2</v>
      </c>
      <c r="AJ14" s="14">
        <v>2.2897563189445701E-2</v>
      </c>
      <c r="AK14" s="14">
        <v>6.7900555231353701E-2</v>
      </c>
      <c r="AL14" s="14">
        <v>0.121191079357974</v>
      </c>
      <c r="AM14" s="14"/>
      <c r="AN14" s="14">
        <v>7.0277187371314401E-2</v>
      </c>
      <c r="AO14" s="14">
        <v>9.0535017105826995E-2</v>
      </c>
      <c r="AP14" s="14"/>
      <c r="AQ14" s="14">
        <v>8.9655496003056903E-2</v>
      </c>
      <c r="AR14" s="14">
        <v>8.3434984299518497E-2</v>
      </c>
      <c r="AS14" s="14"/>
      <c r="AT14" s="14">
        <v>4.20859466881656E-2</v>
      </c>
      <c r="AU14" s="14">
        <v>9.8141750113127799E-2</v>
      </c>
      <c r="AV14" s="14">
        <v>5.0717872317971903E-2</v>
      </c>
      <c r="AW14" s="14"/>
      <c r="AX14" s="14">
        <v>5.3164790188193298E-2</v>
      </c>
    </row>
    <row r="15" spans="2:50" x14ac:dyDescent="0.3">
      <c r="B15" s="15" t="s">
        <v>179</v>
      </c>
      <c r="C15" s="21">
        <v>0.32477160553112899</v>
      </c>
      <c r="D15" s="21">
        <v>0.38952092132031702</v>
      </c>
      <c r="E15" s="21">
        <v>0.26594587940299802</v>
      </c>
      <c r="F15" s="21"/>
      <c r="G15" s="21">
        <v>0.26247757886685602</v>
      </c>
      <c r="H15" s="21">
        <v>0.40435220767586899</v>
      </c>
      <c r="I15" s="21">
        <v>0.38931190181155001</v>
      </c>
      <c r="J15" s="21">
        <v>0.35971524130747701</v>
      </c>
      <c r="K15" s="21">
        <v>0.29314615297117602</v>
      </c>
      <c r="L15" s="21">
        <v>0.24121800997085599</v>
      </c>
      <c r="M15" s="21"/>
      <c r="N15" s="21">
        <v>0.32253280701041098</v>
      </c>
      <c r="O15" s="21">
        <v>0.30727679426029397</v>
      </c>
      <c r="P15" s="21">
        <v>0.366752388583723</v>
      </c>
      <c r="Q15" s="21">
        <v>0.306710471394252</v>
      </c>
      <c r="R15" s="21"/>
      <c r="S15" s="21">
        <v>0.26743741383894098</v>
      </c>
      <c r="T15" s="21">
        <v>0.468421293668358</v>
      </c>
      <c r="U15" s="21">
        <v>0.23388096788728999</v>
      </c>
      <c r="V15" s="21"/>
      <c r="W15" s="21">
        <v>0.49123111430884497</v>
      </c>
      <c r="X15" s="21">
        <v>0.225014454765738</v>
      </c>
      <c r="Y15" s="21">
        <v>0.219758301389189</v>
      </c>
      <c r="Z15" s="21"/>
      <c r="AA15" s="21">
        <v>0.23749682586242701</v>
      </c>
      <c r="AB15" s="21">
        <v>0.31898924288401798</v>
      </c>
      <c r="AC15" s="21">
        <v>0.304500086055499</v>
      </c>
      <c r="AD15" s="21">
        <v>0.28042369985181198</v>
      </c>
      <c r="AE15" s="21">
        <v>0.29462137702437802</v>
      </c>
      <c r="AF15" s="21">
        <v>0.31867636687196599</v>
      </c>
      <c r="AG15" s="21">
        <v>0.42733100619005698</v>
      </c>
      <c r="AH15" s="21">
        <v>0.46025468718041901</v>
      </c>
      <c r="AI15" s="21">
        <v>0.35264725824319598</v>
      </c>
      <c r="AJ15" s="21">
        <v>0.24458403310494001</v>
      </c>
      <c r="AK15" s="21">
        <v>0.27614926975480802</v>
      </c>
      <c r="AL15" s="21">
        <v>0.49390031754251901</v>
      </c>
      <c r="AM15" s="21"/>
      <c r="AN15" s="21">
        <v>0.33083704293385302</v>
      </c>
      <c r="AO15" s="21">
        <v>0.32226563691110699</v>
      </c>
      <c r="AP15" s="21"/>
      <c r="AQ15" s="21">
        <v>0.29946772582326497</v>
      </c>
      <c r="AR15" s="21">
        <v>0.330679084728426</v>
      </c>
      <c r="AS15" s="21"/>
      <c r="AT15" s="21">
        <v>0.186797038936173</v>
      </c>
      <c r="AU15" s="21">
        <v>0.25491815197177697</v>
      </c>
      <c r="AV15" s="21">
        <v>0.49904599200783401</v>
      </c>
      <c r="AW15" s="21"/>
      <c r="AX15" s="21">
        <v>0.43797113873942101</v>
      </c>
    </row>
    <row r="16" spans="2:50" x14ac:dyDescent="0.3">
      <c r="B16" s="15" t="s">
        <v>180</v>
      </c>
      <c r="C16" s="21">
        <v>0.33135132579336801</v>
      </c>
      <c r="D16" s="21">
        <v>0.313808009618263</v>
      </c>
      <c r="E16" s="21">
        <v>0.34502145756783598</v>
      </c>
      <c r="F16" s="21"/>
      <c r="G16" s="21">
        <v>0.350387023859217</v>
      </c>
      <c r="H16" s="21">
        <v>0.27876304175273298</v>
      </c>
      <c r="I16" s="21">
        <v>0.25831307537009701</v>
      </c>
      <c r="J16" s="21">
        <v>0.305570879845594</v>
      </c>
      <c r="K16" s="21">
        <v>0.33000306034607801</v>
      </c>
      <c r="L16" s="21">
        <v>0.44208630496074097</v>
      </c>
      <c r="M16" s="21"/>
      <c r="N16" s="21">
        <v>0.34576242192909501</v>
      </c>
      <c r="O16" s="21">
        <v>0.32624543218204</v>
      </c>
      <c r="P16" s="21">
        <v>0.32982565256433799</v>
      </c>
      <c r="Q16" s="21">
        <v>0.32833809223036797</v>
      </c>
      <c r="R16" s="21"/>
      <c r="S16" s="21">
        <v>0.43920672744489597</v>
      </c>
      <c r="T16" s="21">
        <v>0.213019755395608</v>
      </c>
      <c r="U16" s="21">
        <v>0.36319113722507301</v>
      </c>
      <c r="V16" s="21"/>
      <c r="W16" s="21">
        <v>0.19165371574119799</v>
      </c>
      <c r="X16" s="21">
        <v>0.493234546662014</v>
      </c>
      <c r="Y16" s="21">
        <v>0.24147140354292501</v>
      </c>
      <c r="Z16" s="21"/>
      <c r="AA16" s="21">
        <v>0.160068901101417</v>
      </c>
      <c r="AB16" s="21">
        <v>0.25260356662671501</v>
      </c>
      <c r="AC16" s="21">
        <v>0.309415972075267</v>
      </c>
      <c r="AD16" s="21">
        <v>0.35702496052078397</v>
      </c>
      <c r="AE16" s="21">
        <v>0.37615531989668199</v>
      </c>
      <c r="AF16" s="21">
        <v>0.31211183033640999</v>
      </c>
      <c r="AG16" s="21">
        <v>0.33413686726793501</v>
      </c>
      <c r="AH16" s="21">
        <v>0.34775017285975801</v>
      </c>
      <c r="AI16" s="21">
        <v>0.379233522116457</v>
      </c>
      <c r="AJ16" s="21">
        <v>0.46244448703809699</v>
      </c>
      <c r="AK16" s="21">
        <v>8.5808526769782095E-2</v>
      </c>
      <c r="AL16" s="21">
        <v>0.14275257505001801</v>
      </c>
      <c r="AM16" s="21"/>
      <c r="AN16" s="21">
        <v>0.33161334705658202</v>
      </c>
      <c r="AO16" s="21">
        <v>0.33124307027611599</v>
      </c>
      <c r="AP16" s="21"/>
      <c r="AQ16" s="21">
        <v>0.35666641341725203</v>
      </c>
      <c r="AR16" s="21">
        <v>0.32544122998030001</v>
      </c>
      <c r="AS16" s="21"/>
      <c r="AT16" s="21">
        <v>0.57789915201166997</v>
      </c>
      <c r="AU16" s="21">
        <v>0.33860284194335899</v>
      </c>
      <c r="AV16" s="21">
        <v>0.192472442945231</v>
      </c>
      <c r="AW16" s="21"/>
      <c r="AX16" s="21">
        <v>0.25108788957396999</v>
      </c>
    </row>
    <row r="17" spans="2:50" x14ac:dyDescent="0.3">
      <c r="B17" s="15" t="s">
        <v>108</v>
      </c>
      <c r="C17" s="22">
        <v>-6.5797202622389604E-3</v>
      </c>
      <c r="D17" s="22">
        <v>7.5712911702054603E-2</v>
      </c>
      <c r="E17" s="22">
        <v>-7.9075578164838095E-2</v>
      </c>
      <c r="F17" s="22"/>
      <c r="G17" s="22">
        <v>-8.7909444992360794E-2</v>
      </c>
      <c r="H17" s="22">
        <v>0.12558916592313599</v>
      </c>
      <c r="I17" s="22">
        <v>0.130998826441454</v>
      </c>
      <c r="J17" s="22">
        <v>5.4144361461882798E-2</v>
      </c>
      <c r="K17" s="22">
        <v>-3.6856907374901098E-2</v>
      </c>
      <c r="L17" s="22">
        <v>-0.20086829498988501</v>
      </c>
      <c r="M17" s="22"/>
      <c r="N17" s="22">
        <v>-2.32296149186835E-2</v>
      </c>
      <c r="O17" s="22">
        <v>-1.8968637921745201E-2</v>
      </c>
      <c r="P17" s="22">
        <v>3.6926736019384301E-2</v>
      </c>
      <c r="Q17" s="22">
        <v>-2.1627620836116399E-2</v>
      </c>
      <c r="R17" s="22"/>
      <c r="S17" s="22">
        <v>-0.17176931360595499</v>
      </c>
      <c r="T17" s="22">
        <v>0.25540153827274997</v>
      </c>
      <c r="U17" s="22">
        <v>-0.129310169337782</v>
      </c>
      <c r="V17" s="22"/>
      <c r="W17" s="22">
        <v>0.29957739856764698</v>
      </c>
      <c r="X17" s="22">
        <v>-0.26822009189627599</v>
      </c>
      <c r="Y17" s="22">
        <v>-2.17131021537353E-2</v>
      </c>
      <c r="Z17" s="22"/>
      <c r="AA17" s="22">
        <v>7.7427924761009501E-2</v>
      </c>
      <c r="AB17" s="22">
        <v>6.63856762573031E-2</v>
      </c>
      <c r="AC17" s="22">
        <v>-4.9158860197678301E-3</v>
      </c>
      <c r="AD17" s="22">
        <v>-7.6601260668971799E-2</v>
      </c>
      <c r="AE17" s="22">
        <v>-8.1533942872304005E-2</v>
      </c>
      <c r="AF17" s="22">
        <v>6.5645365355563303E-3</v>
      </c>
      <c r="AG17" s="22">
        <v>9.3194138922122194E-2</v>
      </c>
      <c r="AH17" s="22">
        <v>0.112504514320661</v>
      </c>
      <c r="AI17" s="22">
        <v>-2.65862638732615E-2</v>
      </c>
      <c r="AJ17" s="22">
        <v>-0.21786045393315701</v>
      </c>
      <c r="AK17" s="22">
        <v>0.19034074298502601</v>
      </c>
      <c r="AL17" s="22">
        <v>0.35114774249250202</v>
      </c>
      <c r="AM17" s="22"/>
      <c r="AN17" s="22">
        <v>-7.7630412272910998E-4</v>
      </c>
      <c r="AO17" s="22">
        <v>-8.9774333650092207E-3</v>
      </c>
      <c r="AP17" s="22"/>
      <c r="AQ17" s="22">
        <v>-5.7198687593986497E-2</v>
      </c>
      <c r="AR17" s="22">
        <v>5.2378547481258296E-3</v>
      </c>
      <c r="AS17" s="22"/>
      <c r="AT17" s="22">
        <v>-0.39110211307549703</v>
      </c>
      <c r="AU17" s="22">
        <v>-8.3684689971582599E-2</v>
      </c>
      <c r="AV17" s="22">
        <v>0.30657354906260298</v>
      </c>
      <c r="AW17" s="22"/>
      <c r="AX17" s="22">
        <v>0.18688324916544999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270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0.19046595316523801</v>
      </c>
      <c r="D9" s="14">
        <v>0.21373255878500899</v>
      </c>
      <c r="E9" s="14">
        <v>0.166588310924697</v>
      </c>
      <c r="F9" s="14"/>
      <c r="G9" s="14">
        <v>0.24498327703481099</v>
      </c>
      <c r="H9" s="14">
        <v>0.256705751587749</v>
      </c>
      <c r="I9" s="14">
        <v>0.19629820931939199</v>
      </c>
      <c r="J9" s="14">
        <v>0.159666961623357</v>
      </c>
      <c r="K9" s="14">
        <v>0.17168782864690199</v>
      </c>
      <c r="L9" s="14">
        <v>0.13680982626842</v>
      </c>
      <c r="M9" s="14"/>
      <c r="N9" s="14">
        <v>0.17901822513832799</v>
      </c>
      <c r="O9" s="14">
        <v>0.17455166263533101</v>
      </c>
      <c r="P9" s="14">
        <v>0.21510530163164701</v>
      </c>
      <c r="Q9" s="14">
        <v>0.18759710632676199</v>
      </c>
      <c r="R9" s="14"/>
      <c r="S9" s="14">
        <v>0.253514850371092</v>
      </c>
      <c r="T9" s="14">
        <v>0.147119709903799</v>
      </c>
      <c r="U9" s="14">
        <v>0.17347019710671699</v>
      </c>
      <c r="V9" s="14"/>
      <c r="W9" s="14">
        <v>0.14254401647665099</v>
      </c>
      <c r="X9" s="14">
        <v>0.26712969941060799</v>
      </c>
      <c r="Y9" s="14">
        <v>0.118544680608447</v>
      </c>
      <c r="Z9" s="14"/>
      <c r="AA9" s="14">
        <v>0.11814525261495699</v>
      </c>
      <c r="AB9" s="14">
        <v>0.172246029999711</v>
      </c>
      <c r="AC9" s="14">
        <v>0.17843749964765701</v>
      </c>
      <c r="AD9" s="14">
        <v>0.18705840951045499</v>
      </c>
      <c r="AE9" s="14">
        <v>0.172229351513046</v>
      </c>
      <c r="AF9" s="14">
        <v>0.17560018155205601</v>
      </c>
      <c r="AG9" s="14">
        <v>0.23038505074805099</v>
      </c>
      <c r="AH9" s="14">
        <v>0.226274587551928</v>
      </c>
      <c r="AI9" s="14">
        <v>0.31055160247256502</v>
      </c>
      <c r="AJ9" s="14">
        <v>0.202087932871299</v>
      </c>
      <c r="AK9" s="14">
        <v>0.18271997183997199</v>
      </c>
      <c r="AL9" s="14">
        <v>0.123594474648633</v>
      </c>
      <c r="AM9" s="14"/>
      <c r="AN9" s="14">
        <v>0.18881647048272601</v>
      </c>
      <c r="AO9" s="14">
        <v>0.19114744595251601</v>
      </c>
      <c r="AP9" s="14"/>
      <c r="AQ9" s="14">
        <v>0.15762175993727801</v>
      </c>
      <c r="AR9" s="14">
        <v>0.19813380451792401</v>
      </c>
      <c r="AS9" s="14"/>
      <c r="AT9" s="14">
        <v>0.32911163300836199</v>
      </c>
      <c r="AU9" s="14">
        <v>0.15092351092444201</v>
      </c>
      <c r="AV9" s="14">
        <v>0.16372152655160899</v>
      </c>
      <c r="AW9" s="14"/>
      <c r="AX9" s="14">
        <v>0.12657746652608401</v>
      </c>
    </row>
    <row r="10" spans="2:50" x14ac:dyDescent="0.3">
      <c r="B10" s="15" t="s">
        <v>200</v>
      </c>
      <c r="C10" s="14">
        <v>0.34632872193070002</v>
      </c>
      <c r="D10" s="14">
        <v>0.33814391290267698</v>
      </c>
      <c r="E10" s="14">
        <v>0.35582462386618002</v>
      </c>
      <c r="F10" s="14"/>
      <c r="G10" s="14">
        <v>0.30541458273515099</v>
      </c>
      <c r="H10" s="14">
        <v>0.324511539149832</v>
      </c>
      <c r="I10" s="14">
        <v>0.33215032676533202</v>
      </c>
      <c r="J10" s="14">
        <v>0.36643924355596602</v>
      </c>
      <c r="K10" s="14">
        <v>0.34591743491997401</v>
      </c>
      <c r="L10" s="14">
        <v>0.38415881596206097</v>
      </c>
      <c r="M10" s="14"/>
      <c r="N10" s="14">
        <v>0.35083887629030103</v>
      </c>
      <c r="O10" s="14">
        <v>0.35861366013253099</v>
      </c>
      <c r="P10" s="14">
        <v>0.36495455557164702</v>
      </c>
      <c r="Q10" s="14">
        <v>0.32513089462822797</v>
      </c>
      <c r="R10" s="14"/>
      <c r="S10" s="14">
        <v>0.40943002444036602</v>
      </c>
      <c r="T10" s="14">
        <v>0.31831921206723401</v>
      </c>
      <c r="U10" s="14">
        <v>0.31165175857220101</v>
      </c>
      <c r="V10" s="14"/>
      <c r="W10" s="14">
        <v>0.319494594875251</v>
      </c>
      <c r="X10" s="14">
        <v>0.40381026908099299</v>
      </c>
      <c r="Y10" s="14">
        <v>0.28731141256196202</v>
      </c>
      <c r="Z10" s="14"/>
      <c r="AA10" s="14">
        <v>0.27269059705908699</v>
      </c>
      <c r="AB10" s="14">
        <v>0.240079484909376</v>
      </c>
      <c r="AC10" s="14">
        <v>0.28168503206328299</v>
      </c>
      <c r="AD10" s="14">
        <v>0.34851310012273701</v>
      </c>
      <c r="AE10" s="14">
        <v>0.37719336648084201</v>
      </c>
      <c r="AF10" s="14">
        <v>0.35273670416103098</v>
      </c>
      <c r="AG10" s="14">
        <v>0.390822027534526</v>
      </c>
      <c r="AH10" s="14">
        <v>0.430246458214815</v>
      </c>
      <c r="AI10" s="14">
        <v>0.372111603693348</v>
      </c>
      <c r="AJ10" s="14">
        <v>0.46201476102005401</v>
      </c>
      <c r="AK10" s="14">
        <v>0.27796295221473499</v>
      </c>
      <c r="AL10" s="14">
        <v>0.39122644974151399</v>
      </c>
      <c r="AM10" s="14"/>
      <c r="AN10" s="14">
        <v>0.35978083062240102</v>
      </c>
      <c r="AO10" s="14">
        <v>0.34077090968794299</v>
      </c>
      <c r="AP10" s="14"/>
      <c r="AQ10" s="14">
        <v>0.394605473773261</v>
      </c>
      <c r="AR10" s="14">
        <v>0.33505796382895597</v>
      </c>
      <c r="AS10" s="14"/>
      <c r="AT10" s="14">
        <v>0.43040202057017801</v>
      </c>
      <c r="AU10" s="14">
        <v>0.327968099573545</v>
      </c>
      <c r="AV10" s="14">
        <v>0.33749369855797201</v>
      </c>
      <c r="AW10" s="14"/>
      <c r="AX10" s="14">
        <v>0.39164682534793099</v>
      </c>
    </row>
    <row r="11" spans="2:50" x14ac:dyDescent="0.3">
      <c r="B11" s="15" t="s">
        <v>201</v>
      </c>
      <c r="C11" s="14">
        <v>0.249036792323508</v>
      </c>
      <c r="D11" s="14">
        <v>0.219893333784657</v>
      </c>
      <c r="E11" s="14">
        <v>0.278653802776475</v>
      </c>
      <c r="F11" s="14"/>
      <c r="G11" s="14">
        <v>0.24528592962175599</v>
      </c>
      <c r="H11" s="14">
        <v>0.22821421621087201</v>
      </c>
      <c r="I11" s="14">
        <v>0.25810855652458797</v>
      </c>
      <c r="J11" s="14">
        <v>0.24612871095684699</v>
      </c>
      <c r="K11" s="14">
        <v>0.25557061868244202</v>
      </c>
      <c r="L11" s="14">
        <v>0.258890580854512</v>
      </c>
      <c r="M11" s="14"/>
      <c r="N11" s="14">
        <v>0.26031272840505598</v>
      </c>
      <c r="O11" s="14">
        <v>0.25387970600781001</v>
      </c>
      <c r="P11" s="14">
        <v>0.216999990313409</v>
      </c>
      <c r="Q11" s="14">
        <v>0.262843277598033</v>
      </c>
      <c r="R11" s="14"/>
      <c r="S11" s="14">
        <v>0.21123652372597199</v>
      </c>
      <c r="T11" s="14">
        <v>0.26691696886208599</v>
      </c>
      <c r="U11" s="14">
        <v>0.29008283468951701</v>
      </c>
      <c r="V11" s="14"/>
      <c r="W11" s="14">
        <v>0.267350955000137</v>
      </c>
      <c r="X11" s="14">
        <v>0.20396023265850499</v>
      </c>
      <c r="Y11" s="14">
        <v>0.33900853560112298</v>
      </c>
      <c r="Z11" s="14"/>
      <c r="AA11" s="14">
        <v>0.185718398298238</v>
      </c>
      <c r="AB11" s="14">
        <v>0.30532063975067197</v>
      </c>
      <c r="AC11" s="14">
        <v>0.33731955450032097</v>
      </c>
      <c r="AD11" s="14">
        <v>0.23209662283006199</v>
      </c>
      <c r="AE11" s="14">
        <v>0.25771656481894401</v>
      </c>
      <c r="AF11" s="14">
        <v>0.247901341536301</v>
      </c>
      <c r="AG11" s="14">
        <v>0.21967315425992401</v>
      </c>
      <c r="AH11" s="14">
        <v>0.22117114135211999</v>
      </c>
      <c r="AI11" s="14">
        <v>0.17612183355932601</v>
      </c>
      <c r="AJ11" s="14">
        <v>0.119950311224476</v>
      </c>
      <c r="AK11" s="14">
        <v>0.42832612578684298</v>
      </c>
      <c r="AL11" s="14">
        <v>0.24215602804948899</v>
      </c>
      <c r="AM11" s="14"/>
      <c r="AN11" s="14">
        <v>0.24946117197244999</v>
      </c>
      <c r="AO11" s="14">
        <v>0.24886145755165001</v>
      </c>
      <c r="AP11" s="14"/>
      <c r="AQ11" s="14">
        <v>0.23366992902967901</v>
      </c>
      <c r="AR11" s="14">
        <v>0.25262436175096498</v>
      </c>
      <c r="AS11" s="14"/>
      <c r="AT11" s="14">
        <v>0.15968519845314899</v>
      </c>
      <c r="AU11" s="14">
        <v>0.30512842761655301</v>
      </c>
      <c r="AV11" s="14">
        <v>0.24806949638124701</v>
      </c>
      <c r="AW11" s="14"/>
      <c r="AX11" s="14">
        <v>0.22043813079152799</v>
      </c>
    </row>
    <row r="12" spans="2:50" x14ac:dyDescent="0.3">
      <c r="B12" s="15" t="s">
        <v>202</v>
      </c>
      <c r="C12" s="14">
        <v>8.0938416632033605E-2</v>
      </c>
      <c r="D12" s="14">
        <v>0.101426971776874</v>
      </c>
      <c r="E12" s="14">
        <v>6.1456564058046698E-2</v>
      </c>
      <c r="F12" s="14"/>
      <c r="G12" s="14">
        <v>5.6695841409874999E-2</v>
      </c>
      <c r="H12" s="14">
        <v>7.1657991446306496E-2</v>
      </c>
      <c r="I12" s="14">
        <v>7.9822895009621406E-2</v>
      </c>
      <c r="J12" s="14">
        <v>8.7310466662627498E-2</v>
      </c>
      <c r="K12" s="14">
        <v>8.2409418403237206E-2</v>
      </c>
      <c r="L12" s="14">
        <v>9.7486515234551194E-2</v>
      </c>
      <c r="M12" s="14"/>
      <c r="N12" s="14">
        <v>7.9647055164718497E-2</v>
      </c>
      <c r="O12" s="14">
        <v>7.5176038013139004E-2</v>
      </c>
      <c r="P12" s="14">
        <v>8.0346302173143896E-2</v>
      </c>
      <c r="Q12" s="14">
        <v>8.4992314753828305E-2</v>
      </c>
      <c r="R12" s="14"/>
      <c r="S12" s="14">
        <v>5.3167245398523799E-2</v>
      </c>
      <c r="T12" s="14">
        <v>0.116866506664704</v>
      </c>
      <c r="U12" s="14">
        <v>7.8553495583671404E-2</v>
      </c>
      <c r="V12" s="14"/>
      <c r="W12" s="14">
        <v>0.119854080124577</v>
      </c>
      <c r="X12" s="14">
        <v>5.21024332167477E-2</v>
      </c>
      <c r="Y12" s="14">
        <v>7.0160219689173506E-2</v>
      </c>
      <c r="Z12" s="14"/>
      <c r="AA12" s="14">
        <v>4.5906865109035203E-2</v>
      </c>
      <c r="AB12" s="14">
        <v>6.34499674732385E-2</v>
      </c>
      <c r="AC12" s="14">
        <v>6.4104404832870707E-2</v>
      </c>
      <c r="AD12" s="14">
        <v>9.8346631770483306E-2</v>
      </c>
      <c r="AE12" s="14">
        <v>6.4571482500523594E-2</v>
      </c>
      <c r="AF12" s="14">
        <v>9.6357154901603001E-2</v>
      </c>
      <c r="AG12" s="14">
        <v>8.8008128842908595E-2</v>
      </c>
      <c r="AH12" s="14">
        <v>6.2892957254490206E-2</v>
      </c>
      <c r="AI12" s="14">
        <v>6.9809964558342999E-2</v>
      </c>
      <c r="AJ12" s="14">
        <v>0.10949272576765599</v>
      </c>
      <c r="AK12" s="14">
        <v>0.11099095015844899</v>
      </c>
      <c r="AL12" s="14">
        <v>0.12183196820239001</v>
      </c>
      <c r="AM12" s="14"/>
      <c r="AN12" s="14">
        <v>8.5843945676035996E-2</v>
      </c>
      <c r="AO12" s="14">
        <v>7.8911670491127406E-2</v>
      </c>
      <c r="AP12" s="14"/>
      <c r="AQ12" s="14">
        <v>6.11554300013811E-2</v>
      </c>
      <c r="AR12" s="14">
        <v>8.5556980398942994E-2</v>
      </c>
      <c r="AS12" s="14"/>
      <c r="AT12" s="14">
        <v>3.0205770171791099E-2</v>
      </c>
      <c r="AU12" s="14">
        <v>8.4321789853200907E-2</v>
      </c>
      <c r="AV12" s="14">
        <v>0.116009978254415</v>
      </c>
      <c r="AW12" s="14"/>
      <c r="AX12" s="14">
        <v>0.14417988088651301</v>
      </c>
    </row>
    <row r="13" spans="2:50" x14ac:dyDescent="0.3">
      <c r="B13" s="15" t="s">
        <v>178</v>
      </c>
      <c r="C13" s="14">
        <v>5.16721949707383E-2</v>
      </c>
      <c r="D13" s="14">
        <v>7.2028892531762895E-2</v>
      </c>
      <c r="E13" s="14">
        <v>3.2777166248329999E-2</v>
      </c>
      <c r="F13" s="14"/>
      <c r="G13" s="14">
        <v>4.6720449081870397E-2</v>
      </c>
      <c r="H13" s="14">
        <v>4.9181714150718397E-2</v>
      </c>
      <c r="I13" s="14">
        <v>5.0640898892672398E-2</v>
      </c>
      <c r="J13" s="14">
        <v>4.4758671488533498E-2</v>
      </c>
      <c r="K13" s="14">
        <v>6.4082689427126499E-2</v>
      </c>
      <c r="L13" s="14">
        <v>5.2917960194908499E-2</v>
      </c>
      <c r="M13" s="14"/>
      <c r="N13" s="14">
        <v>5.2545486588497302E-2</v>
      </c>
      <c r="O13" s="14">
        <v>4.0159844053274697E-2</v>
      </c>
      <c r="P13" s="14">
        <v>5.7688430407381697E-2</v>
      </c>
      <c r="Q13" s="14">
        <v>5.3290172729742201E-2</v>
      </c>
      <c r="R13" s="14"/>
      <c r="S13" s="14">
        <v>1.8646665460082899E-2</v>
      </c>
      <c r="T13" s="14">
        <v>8.2892959384503195E-2</v>
      </c>
      <c r="U13" s="14">
        <v>5.80949045512721E-2</v>
      </c>
      <c r="V13" s="14"/>
      <c r="W13" s="14">
        <v>9.0295224578054695E-2</v>
      </c>
      <c r="X13" s="14">
        <v>2.2065280255971299E-2</v>
      </c>
      <c r="Y13" s="14">
        <v>2.0944646163534E-2</v>
      </c>
      <c r="Z13" s="14"/>
      <c r="AA13" s="14">
        <v>0.11131396522296499</v>
      </c>
      <c r="AB13" s="14">
        <v>7.8225969416199997E-2</v>
      </c>
      <c r="AC13" s="14">
        <v>1.8164905925619899E-2</v>
      </c>
      <c r="AD13" s="14">
        <v>4.6551089781898203E-2</v>
      </c>
      <c r="AE13" s="14">
        <v>6.0527301608356697E-2</v>
      </c>
      <c r="AF13" s="14">
        <v>4.28071862601331E-2</v>
      </c>
      <c r="AG13" s="14">
        <v>4.3489118903797003E-2</v>
      </c>
      <c r="AH13" s="14">
        <v>5.9414855626646397E-2</v>
      </c>
      <c r="AI13" s="14">
        <v>7.1404995716418299E-2</v>
      </c>
      <c r="AJ13" s="14">
        <v>8.23524311335736E-2</v>
      </c>
      <c r="AK13" s="14">
        <v>0</v>
      </c>
      <c r="AL13" s="14">
        <v>0</v>
      </c>
      <c r="AM13" s="14"/>
      <c r="AN13" s="14">
        <v>4.73650717939538E-2</v>
      </c>
      <c r="AO13" s="14">
        <v>5.3451706456380997E-2</v>
      </c>
      <c r="AP13" s="14"/>
      <c r="AQ13" s="14">
        <v>6.6100314104312705E-2</v>
      </c>
      <c r="AR13" s="14">
        <v>4.8303786069742102E-2</v>
      </c>
      <c r="AS13" s="14"/>
      <c r="AT13" s="14">
        <v>1.6556782094246901E-2</v>
      </c>
      <c r="AU13" s="14">
        <v>3.1463727509945097E-2</v>
      </c>
      <c r="AV13" s="14">
        <v>9.1015699266784003E-2</v>
      </c>
      <c r="AW13" s="14"/>
      <c r="AX13" s="14">
        <v>4.2001105260048799E-2</v>
      </c>
    </row>
    <row r="14" spans="2:50" x14ac:dyDescent="0.3">
      <c r="B14" s="15" t="s">
        <v>79</v>
      </c>
      <c r="C14" s="14">
        <v>8.1557920977781903E-2</v>
      </c>
      <c r="D14" s="14">
        <v>5.477433021902E-2</v>
      </c>
      <c r="E14" s="14">
        <v>0.104699532126272</v>
      </c>
      <c r="F14" s="14"/>
      <c r="G14" s="14">
        <v>0.10089992011653599</v>
      </c>
      <c r="H14" s="14">
        <v>6.9728787454520894E-2</v>
      </c>
      <c r="I14" s="14">
        <v>8.2979113488394596E-2</v>
      </c>
      <c r="J14" s="14">
        <v>9.5695945712668401E-2</v>
      </c>
      <c r="K14" s="14">
        <v>8.03320099203189E-2</v>
      </c>
      <c r="L14" s="14">
        <v>6.9736301485547006E-2</v>
      </c>
      <c r="M14" s="14"/>
      <c r="N14" s="14">
        <v>7.7637628413099694E-2</v>
      </c>
      <c r="O14" s="14">
        <v>9.7619089157915201E-2</v>
      </c>
      <c r="P14" s="14">
        <v>6.4905419902771003E-2</v>
      </c>
      <c r="Q14" s="14">
        <v>8.6146233963405205E-2</v>
      </c>
      <c r="R14" s="14"/>
      <c r="S14" s="14">
        <v>5.4004690603963401E-2</v>
      </c>
      <c r="T14" s="14">
        <v>6.7884643117674406E-2</v>
      </c>
      <c r="U14" s="14">
        <v>8.8146809496622305E-2</v>
      </c>
      <c r="V14" s="14"/>
      <c r="W14" s="14">
        <v>6.0461128945328901E-2</v>
      </c>
      <c r="X14" s="14">
        <v>5.0932085377174197E-2</v>
      </c>
      <c r="Y14" s="14">
        <v>0.164030505375761</v>
      </c>
      <c r="Z14" s="14"/>
      <c r="AA14" s="14">
        <v>0.26622492169571799</v>
      </c>
      <c r="AB14" s="14">
        <v>0.140677908450802</v>
      </c>
      <c r="AC14" s="14">
        <v>0.12028860303024801</v>
      </c>
      <c r="AD14" s="14">
        <v>8.7434145984364206E-2</v>
      </c>
      <c r="AE14" s="14">
        <v>6.7761933078286596E-2</v>
      </c>
      <c r="AF14" s="14">
        <v>8.4597431588875893E-2</v>
      </c>
      <c r="AG14" s="14">
        <v>2.76225197107931E-2</v>
      </c>
      <c r="AH14" s="14">
        <v>0</v>
      </c>
      <c r="AI14" s="14">
        <v>0</v>
      </c>
      <c r="AJ14" s="14">
        <v>2.41018379829415E-2</v>
      </c>
      <c r="AK14" s="14">
        <v>0</v>
      </c>
      <c r="AL14" s="14">
        <v>0.121191079357974</v>
      </c>
      <c r="AM14" s="14"/>
      <c r="AN14" s="14">
        <v>6.8732509452433699E-2</v>
      </c>
      <c r="AO14" s="14">
        <v>8.6856809860381703E-2</v>
      </c>
      <c r="AP14" s="14"/>
      <c r="AQ14" s="14">
        <v>8.6847093154088104E-2</v>
      </c>
      <c r="AR14" s="14">
        <v>8.0323103433469198E-2</v>
      </c>
      <c r="AS14" s="14"/>
      <c r="AT14" s="14">
        <v>3.4038595702272502E-2</v>
      </c>
      <c r="AU14" s="14">
        <v>0.10019444452231401</v>
      </c>
      <c r="AV14" s="14">
        <v>4.36896009879729E-2</v>
      </c>
      <c r="AW14" s="14"/>
      <c r="AX14" s="14">
        <v>7.5156591187894903E-2</v>
      </c>
    </row>
    <row r="15" spans="2:50" x14ac:dyDescent="0.3">
      <c r="B15" s="15" t="s">
        <v>179</v>
      </c>
      <c r="C15" s="21">
        <v>0.53679467509593803</v>
      </c>
      <c r="D15" s="21">
        <v>0.55187647168768605</v>
      </c>
      <c r="E15" s="21">
        <v>0.52241293479087603</v>
      </c>
      <c r="F15" s="21"/>
      <c r="G15" s="21">
        <v>0.55039785976996203</v>
      </c>
      <c r="H15" s="21">
        <v>0.58121729073758199</v>
      </c>
      <c r="I15" s="21">
        <v>0.52844853608472397</v>
      </c>
      <c r="J15" s="21">
        <v>0.52610620517932305</v>
      </c>
      <c r="K15" s="21">
        <v>0.51760526356687597</v>
      </c>
      <c r="L15" s="21">
        <v>0.520968642230481</v>
      </c>
      <c r="M15" s="21"/>
      <c r="N15" s="21">
        <v>0.52985710142862896</v>
      </c>
      <c r="O15" s="21">
        <v>0.53316532276786199</v>
      </c>
      <c r="P15" s="21">
        <v>0.580059857203294</v>
      </c>
      <c r="Q15" s="21">
        <v>0.51272800095499105</v>
      </c>
      <c r="R15" s="21"/>
      <c r="S15" s="21">
        <v>0.66294487481145803</v>
      </c>
      <c r="T15" s="21">
        <v>0.46543892197103298</v>
      </c>
      <c r="U15" s="21">
        <v>0.48512195567891803</v>
      </c>
      <c r="V15" s="21"/>
      <c r="W15" s="21">
        <v>0.46203861135190299</v>
      </c>
      <c r="X15" s="21">
        <v>0.67093996849160198</v>
      </c>
      <c r="Y15" s="21">
        <v>0.40585609317040899</v>
      </c>
      <c r="Z15" s="21"/>
      <c r="AA15" s="21">
        <v>0.390835849674044</v>
      </c>
      <c r="AB15" s="21">
        <v>0.41232551490908698</v>
      </c>
      <c r="AC15" s="21">
        <v>0.46012253171093997</v>
      </c>
      <c r="AD15" s="21">
        <v>0.535571509633192</v>
      </c>
      <c r="AE15" s="21">
        <v>0.54942271799388898</v>
      </c>
      <c r="AF15" s="21">
        <v>0.52833688571308701</v>
      </c>
      <c r="AG15" s="21">
        <v>0.62120707828257704</v>
      </c>
      <c r="AH15" s="21">
        <v>0.65652104576674297</v>
      </c>
      <c r="AI15" s="21">
        <v>0.68266320616591203</v>
      </c>
      <c r="AJ15" s="21">
        <v>0.66410269389135301</v>
      </c>
      <c r="AK15" s="21">
        <v>0.46068292405470701</v>
      </c>
      <c r="AL15" s="21">
        <v>0.51482092439014704</v>
      </c>
      <c r="AM15" s="21"/>
      <c r="AN15" s="21">
        <v>0.54859730110512706</v>
      </c>
      <c r="AO15" s="21">
        <v>0.53191835564045997</v>
      </c>
      <c r="AP15" s="21"/>
      <c r="AQ15" s="21">
        <v>0.55222723371053895</v>
      </c>
      <c r="AR15" s="21">
        <v>0.53319176834688098</v>
      </c>
      <c r="AS15" s="21"/>
      <c r="AT15" s="21">
        <v>0.75951365357853995</v>
      </c>
      <c r="AU15" s="21">
        <v>0.47889161049798801</v>
      </c>
      <c r="AV15" s="21">
        <v>0.50121522510958105</v>
      </c>
      <c r="AW15" s="21"/>
      <c r="AX15" s="21">
        <v>0.51822429187401498</v>
      </c>
    </row>
    <row r="16" spans="2:50" x14ac:dyDescent="0.3">
      <c r="B16" s="15" t="s">
        <v>180</v>
      </c>
      <c r="C16" s="21">
        <v>0.13261061160277199</v>
      </c>
      <c r="D16" s="21">
        <v>0.17345586430863699</v>
      </c>
      <c r="E16" s="21">
        <v>9.4233730306376703E-2</v>
      </c>
      <c r="F16" s="21"/>
      <c r="G16" s="21">
        <v>0.103416290491745</v>
      </c>
      <c r="H16" s="21">
        <v>0.120839705597025</v>
      </c>
      <c r="I16" s="21">
        <v>0.13046379390229401</v>
      </c>
      <c r="J16" s="21">
        <v>0.132069138151161</v>
      </c>
      <c r="K16" s="21">
        <v>0.14649210783036401</v>
      </c>
      <c r="L16" s="21">
        <v>0.15040447542946001</v>
      </c>
      <c r="M16" s="21"/>
      <c r="N16" s="21">
        <v>0.13219254175321599</v>
      </c>
      <c r="O16" s="21">
        <v>0.115335882066414</v>
      </c>
      <c r="P16" s="21">
        <v>0.13803473258052601</v>
      </c>
      <c r="Q16" s="21">
        <v>0.138282487483571</v>
      </c>
      <c r="R16" s="21"/>
      <c r="S16" s="21">
        <v>7.1813910858606597E-2</v>
      </c>
      <c r="T16" s="21">
        <v>0.199759466049207</v>
      </c>
      <c r="U16" s="21">
        <v>0.136648400134944</v>
      </c>
      <c r="V16" s="21"/>
      <c r="W16" s="21">
        <v>0.21014930470263199</v>
      </c>
      <c r="X16" s="21">
        <v>7.4167713472718999E-2</v>
      </c>
      <c r="Y16" s="21">
        <v>9.1104865852707495E-2</v>
      </c>
      <c r="Z16" s="21"/>
      <c r="AA16" s="21">
        <v>0.15722083033199999</v>
      </c>
      <c r="AB16" s="21">
        <v>0.141675936889439</v>
      </c>
      <c r="AC16" s="21">
        <v>8.2269310758490602E-2</v>
      </c>
      <c r="AD16" s="21">
        <v>0.14489772155238101</v>
      </c>
      <c r="AE16" s="21">
        <v>0.12509878410888001</v>
      </c>
      <c r="AF16" s="21">
        <v>0.13916434116173601</v>
      </c>
      <c r="AG16" s="21">
        <v>0.13149724774670599</v>
      </c>
      <c r="AH16" s="21">
        <v>0.122307812881137</v>
      </c>
      <c r="AI16" s="21">
        <v>0.14121496027476099</v>
      </c>
      <c r="AJ16" s="21">
        <v>0.19184515690123</v>
      </c>
      <c r="AK16" s="21">
        <v>0.11099095015844899</v>
      </c>
      <c r="AL16" s="21">
        <v>0.12183196820239001</v>
      </c>
      <c r="AM16" s="21"/>
      <c r="AN16" s="21">
        <v>0.13320901746999</v>
      </c>
      <c r="AO16" s="21">
        <v>0.13236337694750799</v>
      </c>
      <c r="AP16" s="21"/>
      <c r="AQ16" s="21">
        <v>0.12725574410569401</v>
      </c>
      <c r="AR16" s="21">
        <v>0.133860766468685</v>
      </c>
      <c r="AS16" s="21"/>
      <c r="AT16" s="21">
        <v>4.6762552266038003E-2</v>
      </c>
      <c r="AU16" s="21">
        <v>0.115785517363146</v>
      </c>
      <c r="AV16" s="21">
        <v>0.20702567752119899</v>
      </c>
      <c r="AW16" s="21"/>
      <c r="AX16" s="21">
        <v>0.18618098614656201</v>
      </c>
    </row>
    <row r="17" spans="2:50" x14ac:dyDescent="0.3">
      <c r="B17" s="15" t="s">
        <v>108</v>
      </c>
      <c r="C17" s="22">
        <v>0.40418406349316599</v>
      </c>
      <c r="D17" s="22">
        <v>0.37842060737904898</v>
      </c>
      <c r="E17" s="22">
        <v>0.42817920448449998</v>
      </c>
      <c r="F17" s="22"/>
      <c r="G17" s="22">
        <v>0.44698156927821697</v>
      </c>
      <c r="H17" s="22">
        <v>0.46037758514055699</v>
      </c>
      <c r="I17" s="22">
        <v>0.39798474218243002</v>
      </c>
      <c r="J17" s="22">
        <v>0.39403706702816199</v>
      </c>
      <c r="K17" s="22">
        <v>0.37111315573651199</v>
      </c>
      <c r="L17" s="22">
        <v>0.370564166801021</v>
      </c>
      <c r="M17" s="22"/>
      <c r="N17" s="22">
        <v>0.39766455967541298</v>
      </c>
      <c r="O17" s="22">
        <v>0.41782944070144801</v>
      </c>
      <c r="P17" s="22">
        <v>0.442025124622768</v>
      </c>
      <c r="Q17" s="22">
        <v>0.37444551347142002</v>
      </c>
      <c r="R17" s="22"/>
      <c r="S17" s="22">
        <v>0.59113096395285103</v>
      </c>
      <c r="T17" s="22">
        <v>0.26567945592182601</v>
      </c>
      <c r="U17" s="22">
        <v>0.34847355554397402</v>
      </c>
      <c r="V17" s="22"/>
      <c r="W17" s="22">
        <v>0.25188930664927101</v>
      </c>
      <c r="X17" s="22">
        <v>0.59677225501888298</v>
      </c>
      <c r="Y17" s="22">
        <v>0.314751227317701</v>
      </c>
      <c r="Z17" s="22"/>
      <c r="AA17" s="22">
        <v>0.23361501934204401</v>
      </c>
      <c r="AB17" s="22">
        <v>0.27064957801964901</v>
      </c>
      <c r="AC17" s="22">
        <v>0.377853220952449</v>
      </c>
      <c r="AD17" s="22">
        <v>0.39067378808081099</v>
      </c>
      <c r="AE17" s="22">
        <v>0.424323933885008</v>
      </c>
      <c r="AF17" s="22">
        <v>0.38917254455135097</v>
      </c>
      <c r="AG17" s="22">
        <v>0.48970983053587203</v>
      </c>
      <c r="AH17" s="22">
        <v>0.53421323288560696</v>
      </c>
      <c r="AI17" s="22">
        <v>0.54144824589115104</v>
      </c>
      <c r="AJ17" s="22">
        <v>0.47225753699012302</v>
      </c>
      <c r="AK17" s="22">
        <v>0.349691973896258</v>
      </c>
      <c r="AL17" s="22">
        <v>0.39298895618775698</v>
      </c>
      <c r="AM17" s="22"/>
      <c r="AN17" s="22">
        <v>0.41538828363513702</v>
      </c>
      <c r="AO17" s="22">
        <v>0.39955497869295198</v>
      </c>
      <c r="AP17" s="22"/>
      <c r="AQ17" s="22">
        <v>0.42497148960484499</v>
      </c>
      <c r="AR17" s="22">
        <v>0.39933100187819498</v>
      </c>
      <c r="AS17" s="22"/>
      <c r="AT17" s="22">
        <v>0.71275110131250197</v>
      </c>
      <c r="AU17" s="22">
        <v>0.36310609313484199</v>
      </c>
      <c r="AV17" s="22">
        <v>0.29418954758838201</v>
      </c>
      <c r="AW17" s="22"/>
      <c r="AX17" s="22">
        <v>0.332043305727453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271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0.17094474390175199</v>
      </c>
      <c r="D9" s="14">
        <v>0.220957854980703</v>
      </c>
      <c r="E9" s="14">
        <v>0.123600942476607</v>
      </c>
      <c r="F9" s="14"/>
      <c r="G9" s="14">
        <v>0.110829123810691</v>
      </c>
      <c r="H9" s="14">
        <v>0.20803387078434901</v>
      </c>
      <c r="I9" s="14">
        <v>0.180180639563809</v>
      </c>
      <c r="J9" s="14">
        <v>0.12990556809133899</v>
      </c>
      <c r="K9" s="14">
        <v>0.17287388854406399</v>
      </c>
      <c r="L9" s="14">
        <v>0.196136290225746</v>
      </c>
      <c r="M9" s="14"/>
      <c r="N9" s="14">
        <v>0.19632522633651001</v>
      </c>
      <c r="O9" s="14">
        <v>0.136015917596222</v>
      </c>
      <c r="P9" s="14">
        <v>0.18729385456346501</v>
      </c>
      <c r="Q9" s="14">
        <v>0.16649985043523899</v>
      </c>
      <c r="R9" s="14"/>
      <c r="S9" s="14">
        <v>0.195069075961634</v>
      </c>
      <c r="T9" s="14">
        <v>0.17402472995049301</v>
      </c>
      <c r="U9" s="14">
        <v>0.154867448687975</v>
      </c>
      <c r="V9" s="14"/>
      <c r="W9" s="14">
        <v>0.185865715396519</v>
      </c>
      <c r="X9" s="14">
        <v>0.208116250621211</v>
      </c>
      <c r="Y9" s="14">
        <v>5.3193616256894102E-2</v>
      </c>
      <c r="Z9" s="14"/>
      <c r="AA9" s="14">
        <v>0.108016827906342</v>
      </c>
      <c r="AB9" s="14">
        <v>0.12028056619942901</v>
      </c>
      <c r="AC9" s="14">
        <v>0.14505763372327199</v>
      </c>
      <c r="AD9" s="14">
        <v>0.14660559085748501</v>
      </c>
      <c r="AE9" s="14">
        <v>0.15137632777377</v>
      </c>
      <c r="AF9" s="14">
        <v>0.17454874977483301</v>
      </c>
      <c r="AG9" s="14">
        <v>0.2228623166307</v>
      </c>
      <c r="AH9" s="14">
        <v>0.24057693041281999</v>
      </c>
      <c r="AI9" s="14">
        <v>0.35049869961271701</v>
      </c>
      <c r="AJ9" s="14">
        <v>0.22197158814505299</v>
      </c>
      <c r="AK9" s="14">
        <v>0.295422031719833</v>
      </c>
      <c r="AL9" s="14">
        <v>0.24847387469149601</v>
      </c>
      <c r="AM9" s="14"/>
      <c r="AN9" s="14">
        <v>0.178529689957172</v>
      </c>
      <c r="AO9" s="14">
        <v>0.16781098197538</v>
      </c>
      <c r="AP9" s="14"/>
      <c r="AQ9" s="14">
        <v>0.137419751043341</v>
      </c>
      <c r="AR9" s="14">
        <v>0.17877153568969401</v>
      </c>
      <c r="AS9" s="14"/>
      <c r="AT9" s="14">
        <v>0.22847201283313601</v>
      </c>
      <c r="AU9" s="14">
        <v>0.114098304623083</v>
      </c>
      <c r="AV9" s="14">
        <v>0.20802534628774799</v>
      </c>
      <c r="AW9" s="14"/>
      <c r="AX9" s="14">
        <v>0.15188747894138499</v>
      </c>
    </row>
    <row r="10" spans="2:50" x14ac:dyDescent="0.3">
      <c r="B10" s="15" t="s">
        <v>200</v>
      </c>
      <c r="C10" s="14">
        <v>0.35280815216467598</v>
      </c>
      <c r="D10" s="14">
        <v>0.382083747774629</v>
      </c>
      <c r="E10" s="14">
        <v>0.325102406706053</v>
      </c>
      <c r="F10" s="14"/>
      <c r="G10" s="14">
        <v>0.33929484675940202</v>
      </c>
      <c r="H10" s="14">
        <v>0.32224239776840002</v>
      </c>
      <c r="I10" s="14">
        <v>0.29467966829756798</v>
      </c>
      <c r="J10" s="14">
        <v>0.36502672826534499</v>
      </c>
      <c r="K10" s="14">
        <v>0.35024144393240902</v>
      </c>
      <c r="L10" s="14">
        <v>0.42408325605590802</v>
      </c>
      <c r="M10" s="14"/>
      <c r="N10" s="14">
        <v>0.34997622104498</v>
      </c>
      <c r="O10" s="14">
        <v>0.351470313232075</v>
      </c>
      <c r="P10" s="14">
        <v>0.37892446037001298</v>
      </c>
      <c r="Q10" s="14">
        <v>0.337194661917324</v>
      </c>
      <c r="R10" s="14"/>
      <c r="S10" s="14">
        <v>0.36350558333166699</v>
      </c>
      <c r="T10" s="14">
        <v>0.36329034191106402</v>
      </c>
      <c r="U10" s="14">
        <v>0.34660724800234699</v>
      </c>
      <c r="V10" s="14"/>
      <c r="W10" s="14">
        <v>0.36808688232501302</v>
      </c>
      <c r="X10" s="14">
        <v>0.37505397321600198</v>
      </c>
      <c r="Y10" s="14">
        <v>0.27868532528277701</v>
      </c>
      <c r="Z10" s="14"/>
      <c r="AA10" s="14">
        <v>0.21173269687088001</v>
      </c>
      <c r="AB10" s="14">
        <v>0.30177705541005301</v>
      </c>
      <c r="AC10" s="14">
        <v>0.321516896622424</v>
      </c>
      <c r="AD10" s="14">
        <v>0.34973957234283298</v>
      </c>
      <c r="AE10" s="14">
        <v>0.39500353459864801</v>
      </c>
      <c r="AF10" s="14">
        <v>0.33176200498417002</v>
      </c>
      <c r="AG10" s="14">
        <v>0.41873784479401599</v>
      </c>
      <c r="AH10" s="14">
        <v>0.38631318261359499</v>
      </c>
      <c r="AI10" s="14">
        <v>0.35530997837004902</v>
      </c>
      <c r="AJ10" s="14">
        <v>0.39524591788280999</v>
      </c>
      <c r="AK10" s="14">
        <v>0.16526089233487401</v>
      </c>
      <c r="AL10" s="14">
        <v>0.123594474648633</v>
      </c>
      <c r="AM10" s="14"/>
      <c r="AN10" s="14">
        <v>0.370303303467173</v>
      </c>
      <c r="AO10" s="14">
        <v>0.34557993476572801</v>
      </c>
      <c r="AP10" s="14"/>
      <c r="AQ10" s="14">
        <v>0.33615084069052797</v>
      </c>
      <c r="AR10" s="14">
        <v>0.35669699143171701</v>
      </c>
      <c r="AS10" s="14"/>
      <c r="AT10" s="14">
        <v>0.394845842823842</v>
      </c>
      <c r="AU10" s="14">
        <v>0.33385895137564198</v>
      </c>
      <c r="AV10" s="14">
        <v>0.37429747955783299</v>
      </c>
      <c r="AW10" s="14"/>
      <c r="AX10" s="14">
        <v>0.38525656806754599</v>
      </c>
    </row>
    <row r="11" spans="2:50" x14ac:dyDescent="0.3">
      <c r="B11" s="15" t="s">
        <v>201</v>
      </c>
      <c r="C11" s="14">
        <v>0.246083633606345</v>
      </c>
      <c r="D11" s="14">
        <v>0.21502314911495801</v>
      </c>
      <c r="E11" s="14">
        <v>0.27647370280956601</v>
      </c>
      <c r="F11" s="14"/>
      <c r="G11" s="14">
        <v>0.27565764851033497</v>
      </c>
      <c r="H11" s="14">
        <v>0.22947508273930201</v>
      </c>
      <c r="I11" s="14">
        <v>0.264062754442909</v>
      </c>
      <c r="J11" s="14">
        <v>0.25325872322611698</v>
      </c>
      <c r="K11" s="14">
        <v>0.26105092522321399</v>
      </c>
      <c r="L11" s="14">
        <v>0.212290230945757</v>
      </c>
      <c r="M11" s="14"/>
      <c r="N11" s="14">
        <v>0.22690300398788901</v>
      </c>
      <c r="O11" s="14">
        <v>0.255150433714531</v>
      </c>
      <c r="P11" s="14">
        <v>0.22130449648429701</v>
      </c>
      <c r="Q11" s="14">
        <v>0.26700803382379001</v>
      </c>
      <c r="R11" s="14"/>
      <c r="S11" s="14">
        <v>0.24670257361760201</v>
      </c>
      <c r="T11" s="14">
        <v>0.218814950777277</v>
      </c>
      <c r="U11" s="14">
        <v>0.274324568716457</v>
      </c>
      <c r="V11" s="14"/>
      <c r="W11" s="14">
        <v>0.21080536891979301</v>
      </c>
      <c r="X11" s="14">
        <v>0.23423694399901801</v>
      </c>
      <c r="Y11" s="14">
        <v>0.35881991585777501</v>
      </c>
      <c r="Z11" s="14"/>
      <c r="AA11" s="14">
        <v>0.34652022380205499</v>
      </c>
      <c r="AB11" s="14">
        <v>0.25341333190874099</v>
      </c>
      <c r="AC11" s="14">
        <v>0.248212875711076</v>
      </c>
      <c r="AD11" s="14">
        <v>0.25504919283826399</v>
      </c>
      <c r="AE11" s="14">
        <v>0.23070203189703001</v>
      </c>
      <c r="AF11" s="14">
        <v>0.25834870354443001</v>
      </c>
      <c r="AG11" s="14">
        <v>0.20687785225324101</v>
      </c>
      <c r="AH11" s="14">
        <v>0.24225822288258</v>
      </c>
      <c r="AI11" s="14">
        <v>0.241253632051705</v>
      </c>
      <c r="AJ11" s="14">
        <v>0.22970279525654499</v>
      </c>
      <c r="AK11" s="14">
        <v>0.42832612578684298</v>
      </c>
      <c r="AL11" s="14">
        <v>0.50674057130189698</v>
      </c>
      <c r="AM11" s="14"/>
      <c r="AN11" s="14">
        <v>0.25362367711665001</v>
      </c>
      <c r="AO11" s="14">
        <v>0.24296842341195099</v>
      </c>
      <c r="AP11" s="14"/>
      <c r="AQ11" s="14">
        <v>0.29899569965211198</v>
      </c>
      <c r="AR11" s="14">
        <v>0.23373070855848399</v>
      </c>
      <c r="AS11" s="14"/>
      <c r="AT11" s="14">
        <v>0.216567419930949</v>
      </c>
      <c r="AU11" s="14">
        <v>0.29847570559291098</v>
      </c>
      <c r="AV11" s="14">
        <v>0.214596366730092</v>
      </c>
      <c r="AW11" s="14"/>
      <c r="AX11" s="14">
        <v>0.198589065260528</v>
      </c>
    </row>
    <row r="12" spans="2:50" x14ac:dyDescent="0.3">
      <c r="B12" s="15" t="s">
        <v>202</v>
      </c>
      <c r="C12" s="14">
        <v>9.9378756498227597E-2</v>
      </c>
      <c r="D12" s="14">
        <v>8.8827680094721903E-2</v>
      </c>
      <c r="E12" s="14">
        <v>0.110174505844956</v>
      </c>
      <c r="F12" s="14"/>
      <c r="G12" s="14">
        <v>0.116202646774169</v>
      </c>
      <c r="H12" s="14">
        <v>0.10948595315592199</v>
      </c>
      <c r="I12" s="14">
        <v>0.102643665316774</v>
      </c>
      <c r="J12" s="14">
        <v>0.10164318193857701</v>
      </c>
      <c r="K12" s="14">
        <v>0.104568059142295</v>
      </c>
      <c r="L12" s="14">
        <v>7.2944159474711404E-2</v>
      </c>
      <c r="M12" s="14"/>
      <c r="N12" s="14">
        <v>7.6731889348495202E-2</v>
      </c>
      <c r="O12" s="14">
        <v>0.115117930189209</v>
      </c>
      <c r="P12" s="14">
        <v>0.103714345824984</v>
      </c>
      <c r="Q12" s="14">
        <v>9.8721741072954602E-2</v>
      </c>
      <c r="R12" s="14"/>
      <c r="S12" s="14">
        <v>8.6168414593162102E-2</v>
      </c>
      <c r="T12" s="14">
        <v>0.12448741491114</v>
      </c>
      <c r="U12" s="14">
        <v>8.9433310121195403E-2</v>
      </c>
      <c r="V12" s="14"/>
      <c r="W12" s="14">
        <v>0.123024473822133</v>
      </c>
      <c r="X12" s="14">
        <v>7.9057260601426496E-2</v>
      </c>
      <c r="Y12" s="14">
        <v>0.10419419097202599</v>
      </c>
      <c r="Z12" s="14"/>
      <c r="AA12" s="14">
        <v>8.3102684784145897E-2</v>
      </c>
      <c r="AB12" s="14">
        <v>8.3181727760205604E-2</v>
      </c>
      <c r="AC12" s="14">
        <v>0.11866598143425</v>
      </c>
      <c r="AD12" s="14">
        <v>0.11480433568005199</v>
      </c>
      <c r="AE12" s="14">
        <v>9.9743833678406196E-2</v>
      </c>
      <c r="AF12" s="14">
        <v>0.10416389754710501</v>
      </c>
      <c r="AG12" s="14">
        <v>8.5128109047072895E-2</v>
      </c>
      <c r="AH12" s="14">
        <v>9.0014757347320007E-2</v>
      </c>
      <c r="AI12" s="14">
        <v>3.3605919035899101E-2</v>
      </c>
      <c r="AJ12" s="14">
        <v>0.130608747988055</v>
      </c>
      <c r="AK12" s="14">
        <v>0</v>
      </c>
      <c r="AL12" s="14">
        <v>0</v>
      </c>
      <c r="AM12" s="14"/>
      <c r="AN12" s="14">
        <v>9.0624520303234493E-2</v>
      </c>
      <c r="AO12" s="14">
        <v>0.10299561703776</v>
      </c>
      <c r="AP12" s="14"/>
      <c r="AQ12" s="14">
        <v>0.111651871268052</v>
      </c>
      <c r="AR12" s="14">
        <v>9.6513457934298899E-2</v>
      </c>
      <c r="AS12" s="14"/>
      <c r="AT12" s="14">
        <v>8.7449417944791302E-2</v>
      </c>
      <c r="AU12" s="14">
        <v>0.10222768175724301</v>
      </c>
      <c r="AV12" s="14">
        <v>0.10421060895984401</v>
      </c>
      <c r="AW12" s="14"/>
      <c r="AX12" s="14">
        <v>0.14209755724751899</v>
      </c>
    </row>
    <row r="13" spans="2:50" x14ac:dyDescent="0.3">
      <c r="B13" s="15" t="s">
        <v>178</v>
      </c>
      <c r="C13" s="14">
        <v>3.8252978678126499E-2</v>
      </c>
      <c r="D13" s="14">
        <v>3.3741005540412802E-2</v>
      </c>
      <c r="E13" s="14">
        <v>4.2835861674825303E-2</v>
      </c>
      <c r="F13" s="14"/>
      <c r="G13" s="14">
        <v>5.0073946143082103E-2</v>
      </c>
      <c r="H13" s="14">
        <v>4.1588076040703602E-2</v>
      </c>
      <c r="I13" s="14">
        <v>4.6433441128527701E-2</v>
      </c>
      <c r="J13" s="14">
        <v>4.5363436638393297E-2</v>
      </c>
      <c r="K13" s="14">
        <v>2.6706664611744001E-2</v>
      </c>
      <c r="L13" s="14">
        <v>2.60320810097091E-2</v>
      </c>
      <c r="M13" s="14"/>
      <c r="N13" s="14">
        <v>4.4485481423788102E-2</v>
      </c>
      <c r="O13" s="14">
        <v>2.18638898281437E-2</v>
      </c>
      <c r="P13" s="14">
        <v>4.3490587565741798E-2</v>
      </c>
      <c r="Q13" s="14">
        <v>4.0468993867245499E-2</v>
      </c>
      <c r="R13" s="14"/>
      <c r="S13" s="14">
        <v>3.37723160493461E-2</v>
      </c>
      <c r="T13" s="14">
        <v>4.8108596242457002E-2</v>
      </c>
      <c r="U13" s="14">
        <v>3.6536178668446703E-2</v>
      </c>
      <c r="V13" s="14"/>
      <c r="W13" s="14">
        <v>4.3475843076324003E-2</v>
      </c>
      <c r="X13" s="14">
        <v>3.3101444292846102E-2</v>
      </c>
      <c r="Y13" s="14">
        <v>3.8841780928323397E-2</v>
      </c>
      <c r="Z13" s="14"/>
      <c r="AA13" s="14">
        <v>2.36310329512265E-2</v>
      </c>
      <c r="AB13" s="14">
        <v>6.9253575721300406E-2</v>
      </c>
      <c r="AC13" s="14">
        <v>3.6938459268875998E-2</v>
      </c>
      <c r="AD13" s="14">
        <v>4.2983144014929697E-2</v>
      </c>
      <c r="AE13" s="14">
        <v>4.7941917128926301E-2</v>
      </c>
      <c r="AF13" s="14">
        <v>2.61741230772689E-2</v>
      </c>
      <c r="AG13" s="14">
        <v>2.6630371647313401E-2</v>
      </c>
      <c r="AH13" s="14">
        <v>2.5055255828953502E-2</v>
      </c>
      <c r="AI13" s="14">
        <v>0</v>
      </c>
      <c r="AJ13" s="14">
        <v>2.2470950727537398E-2</v>
      </c>
      <c r="AK13" s="14">
        <v>0.11099095015844899</v>
      </c>
      <c r="AL13" s="14">
        <v>0</v>
      </c>
      <c r="AM13" s="14"/>
      <c r="AN13" s="14">
        <v>3.4712815885384697E-2</v>
      </c>
      <c r="AO13" s="14">
        <v>3.9715616288465802E-2</v>
      </c>
      <c r="AP13" s="14"/>
      <c r="AQ13" s="14">
        <v>3.7827584905361797E-2</v>
      </c>
      <c r="AR13" s="14">
        <v>3.8352291704124103E-2</v>
      </c>
      <c r="AS13" s="14"/>
      <c r="AT13" s="14">
        <v>2.1387308851306901E-2</v>
      </c>
      <c r="AU13" s="14">
        <v>4.5985205977876802E-2</v>
      </c>
      <c r="AV13" s="14">
        <v>4.3644821918289098E-2</v>
      </c>
      <c r="AW13" s="14"/>
      <c r="AX13" s="14">
        <v>2.08390918126139E-2</v>
      </c>
    </row>
    <row r="14" spans="2:50" x14ac:dyDescent="0.3">
      <c r="B14" s="15" t="s">
        <v>79</v>
      </c>
      <c r="C14" s="14">
        <v>9.2531735150872096E-2</v>
      </c>
      <c r="D14" s="14">
        <v>5.9366562494574802E-2</v>
      </c>
      <c r="E14" s="14">
        <v>0.121812580487992</v>
      </c>
      <c r="F14" s="14"/>
      <c r="G14" s="14">
        <v>0.107941788002322</v>
      </c>
      <c r="H14" s="14">
        <v>8.9174619511323897E-2</v>
      </c>
      <c r="I14" s="14">
        <v>0.111999831250412</v>
      </c>
      <c r="J14" s="14">
        <v>0.10480236184022899</v>
      </c>
      <c r="K14" s="14">
        <v>8.4559018546273998E-2</v>
      </c>
      <c r="L14" s="14">
        <v>6.8513982288168296E-2</v>
      </c>
      <c r="M14" s="14"/>
      <c r="N14" s="14">
        <v>0.10557817785833799</v>
      </c>
      <c r="O14" s="14">
        <v>0.12038151543981999</v>
      </c>
      <c r="P14" s="14">
        <v>6.5272255191498901E-2</v>
      </c>
      <c r="Q14" s="14">
        <v>9.0106718883446901E-2</v>
      </c>
      <c r="R14" s="14"/>
      <c r="S14" s="14">
        <v>7.4782036446588901E-2</v>
      </c>
      <c r="T14" s="14">
        <v>7.1273966207569206E-2</v>
      </c>
      <c r="U14" s="14">
        <v>9.8231245803578393E-2</v>
      </c>
      <c r="V14" s="14"/>
      <c r="W14" s="14">
        <v>6.8741716460219093E-2</v>
      </c>
      <c r="X14" s="14">
        <v>7.0434127269496105E-2</v>
      </c>
      <c r="Y14" s="14">
        <v>0.16626517070220401</v>
      </c>
      <c r="Z14" s="14"/>
      <c r="AA14" s="14">
        <v>0.226996533685351</v>
      </c>
      <c r="AB14" s="14">
        <v>0.172093743000271</v>
      </c>
      <c r="AC14" s="14">
        <v>0.129608153240101</v>
      </c>
      <c r="AD14" s="14">
        <v>9.0818164266436394E-2</v>
      </c>
      <c r="AE14" s="14">
        <v>7.5232354923220696E-2</v>
      </c>
      <c r="AF14" s="14">
        <v>0.105002521072193</v>
      </c>
      <c r="AG14" s="14">
        <v>3.9763505627657202E-2</v>
      </c>
      <c r="AH14" s="14">
        <v>1.5781650914731601E-2</v>
      </c>
      <c r="AI14" s="14">
        <v>1.933177092963E-2</v>
      </c>
      <c r="AJ14" s="14">
        <v>0</v>
      </c>
      <c r="AK14" s="14">
        <v>0</v>
      </c>
      <c r="AL14" s="14">
        <v>0.121191079357974</v>
      </c>
      <c r="AM14" s="14"/>
      <c r="AN14" s="14">
        <v>7.2205993270386098E-2</v>
      </c>
      <c r="AO14" s="14">
        <v>0.100929426520715</v>
      </c>
      <c r="AP14" s="14"/>
      <c r="AQ14" s="14">
        <v>7.7954252440604999E-2</v>
      </c>
      <c r="AR14" s="14">
        <v>9.5935014681682099E-2</v>
      </c>
      <c r="AS14" s="14"/>
      <c r="AT14" s="14">
        <v>5.1277997615974701E-2</v>
      </c>
      <c r="AU14" s="14">
        <v>0.105354150673244</v>
      </c>
      <c r="AV14" s="14">
        <v>5.5225376546193701E-2</v>
      </c>
      <c r="AW14" s="14"/>
      <c r="AX14" s="14">
        <v>0.101330238670408</v>
      </c>
    </row>
    <row r="15" spans="2:50" x14ac:dyDescent="0.3">
      <c r="B15" s="15" t="s">
        <v>179</v>
      </c>
      <c r="C15" s="21">
        <v>0.52375289606642805</v>
      </c>
      <c r="D15" s="21">
        <v>0.60304160275533303</v>
      </c>
      <c r="E15" s="21">
        <v>0.44870334918266003</v>
      </c>
      <c r="F15" s="21"/>
      <c r="G15" s="21">
        <v>0.45012397057009201</v>
      </c>
      <c r="H15" s="21">
        <v>0.53027626855274801</v>
      </c>
      <c r="I15" s="21">
        <v>0.47486030786137601</v>
      </c>
      <c r="J15" s="21">
        <v>0.49493229635668401</v>
      </c>
      <c r="K15" s="21">
        <v>0.52311533247647302</v>
      </c>
      <c r="L15" s="21">
        <v>0.62021954628165399</v>
      </c>
      <c r="M15" s="21"/>
      <c r="N15" s="21">
        <v>0.54630144738149</v>
      </c>
      <c r="O15" s="21">
        <v>0.48748623082829701</v>
      </c>
      <c r="P15" s="21">
        <v>0.56621831493347896</v>
      </c>
      <c r="Q15" s="21">
        <v>0.50369451235256302</v>
      </c>
      <c r="R15" s="21"/>
      <c r="S15" s="21">
        <v>0.55857465929330097</v>
      </c>
      <c r="T15" s="21">
        <v>0.53731507186155802</v>
      </c>
      <c r="U15" s="21">
        <v>0.50147469669032296</v>
      </c>
      <c r="V15" s="21"/>
      <c r="W15" s="21">
        <v>0.55395259772153105</v>
      </c>
      <c r="X15" s="21">
        <v>0.58317022383721295</v>
      </c>
      <c r="Y15" s="21">
        <v>0.33187894153967101</v>
      </c>
      <c r="Z15" s="21"/>
      <c r="AA15" s="21">
        <v>0.31974952477722202</v>
      </c>
      <c r="AB15" s="21">
        <v>0.42205762160948201</v>
      </c>
      <c r="AC15" s="21">
        <v>0.46657453034569601</v>
      </c>
      <c r="AD15" s="21">
        <v>0.49634516320031702</v>
      </c>
      <c r="AE15" s="21">
        <v>0.54637986237241698</v>
      </c>
      <c r="AF15" s="21">
        <v>0.506310754759004</v>
      </c>
      <c r="AG15" s="21">
        <v>0.64160016142471599</v>
      </c>
      <c r="AH15" s="21">
        <v>0.62689011302641495</v>
      </c>
      <c r="AI15" s="21">
        <v>0.70580867798276603</v>
      </c>
      <c r="AJ15" s="21">
        <v>0.61721750602786296</v>
      </c>
      <c r="AK15" s="21">
        <v>0.46068292405470701</v>
      </c>
      <c r="AL15" s="21">
        <v>0.372068349340129</v>
      </c>
      <c r="AM15" s="21"/>
      <c r="AN15" s="21">
        <v>0.54883299342434499</v>
      </c>
      <c r="AO15" s="21">
        <v>0.51339091674110804</v>
      </c>
      <c r="AP15" s="21"/>
      <c r="AQ15" s="21">
        <v>0.47357059173387001</v>
      </c>
      <c r="AR15" s="21">
        <v>0.53546852712141102</v>
      </c>
      <c r="AS15" s="21"/>
      <c r="AT15" s="21">
        <v>0.62331785565697795</v>
      </c>
      <c r="AU15" s="21">
        <v>0.44795725599872499</v>
      </c>
      <c r="AV15" s="21">
        <v>0.58232282584558104</v>
      </c>
      <c r="AW15" s="21"/>
      <c r="AX15" s="21">
        <v>0.53714404700893104</v>
      </c>
    </row>
    <row r="16" spans="2:50" x14ac:dyDescent="0.3">
      <c r="B16" s="15" t="s">
        <v>180</v>
      </c>
      <c r="C16" s="21">
        <v>0.13763173517635399</v>
      </c>
      <c r="D16" s="21">
        <v>0.122568685635135</v>
      </c>
      <c r="E16" s="21">
        <v>0.153010367519782</v>
      </c>
      <c r="F16" s="21"/>
      <c r="G16" s="21">
        <v>0.166276592917251</v>
      </c>
      <c r="H16" s="21">
        <v>0.15107402919662599</v>
      </c>
      <c r="I16" s="21">
        <v>0.149077106445302</v>
      </c>
      <c r="J16" s="21">
        <v>0.14700661857697001</v>
      </c>
      <c r="K16" s="21">
        <v>0.13127472375403901</v>
      </c>
      <c r="L16" s="21">
        <v>9.8976240484420497E-2</v>
      </c>
      <c r="M16" s="21"/>
      <c r="N16" s="21">
        <v>0.12121737077228301</v>
      </c>
      <c r="O16" s="21">
        <v>0.13698182001735201</v>
      </c>
      <c r="P16" s="21">
        <v>0.14720493339072499</v>
      </c>
      <c r="Q16" s="21">
        <v>0.13919073494020001</v>
      </c>
      <c r="R16" s="21"/>
      <c r="S16" s="21">
        <v>0.119940730642508</v>
      </c>
      <c r="T16" s="21">
        <v>0.17259601115359699</v>
      </c>
      <c r="U16" s="21">
        <v>0.12596948878964201</v>
      </c>
      <c r="V16" s="21"/>
      <c r="W16" s="21">
        <v>0.16650031689845701</v>
      </c>
      <c r="X16" s="21">
        <v>0.112158704894273</v>
      </c>
      <c r="Y16" s="21">
        <v>0.143035971900349</v>
      </c>
      <c r="Z16" s="21"/>
      <c r="AA16" s="21">
        <v>0.10673371773537201</v>
      </c>
      <c r="AB16" s="21">
        <v>0.152435303481506</v>
      </c>
      <c r="AC16" s="21">
        <v>0.15560444070312601</v>
      </c>
      <c r="AD16" s="21">
        <v>0.157787479694982</v>
      </c>
      <c r="AE16" s="21">
        <v>0.14768575080733201</v>
      </c>
      <c r="AF16" s="21">
        <v>0.130338020624373</v>
      </c>
      <c r="AG16" s="21">
        <v>0.111758480694386</v>
      </c>
      <c r="AH16" s="21">
        <v>0.11507001317627299</v>
      </c>
      <c r="AI16" s="21">
        <v>3.3605919035899101E-2</v>
      </c>
      <c r="AJ16" s="21">
        <v>0.15307969871559199</v>
      </c>
      <c r="AK16" s="21">
        <v>0.11099095015844899</v>
      </c>
      <c r="AL16" s="21">
        <v>0</v>
      </c>
      <c r="AM16" s="21"/>
      <c r="AN16" s="21">
        <v>0.125337336188619</v>
      </c>
      <c r="AO16" s="21">
        <v>0.14271123332622601</v>
      </c>
      <c r="AP16" s="21"/>
      <c r="AQ16" s="21">
        <v>0.14947945617341399</v>
      </c>
      <c r="AR16" s="21">
        <v>0.13486574963842299</v>
      </c>
      <c r="AS16" s="21"/>
      <c r="AT16" s="21">
        <v>0.108836726796098</v>
      </c>
      <c r="AU16" s="21">
        <v>0.14821288773512001</v>
      </c>
      <c r="AV16" s="21">
        <v>0.14785543087813299</v>
      </c>
      <c r="AW16" s="21"/>
      <c r="AX16" s="21">
        <v>0.162936649060133</v>
      </c>
    </row>
    <row r="17" spans="2:50" x14ac:dyDescent="0.3">
      <c r="B17" s="15" t="s">
        <v>108</v>
      </c>
      <c r="C17" s="22">
        <v>0.38612116089007398</v>
      </c>
      <c r="D17" s="22">
        <v>0.48047291712019802</v>
      </c>
      <c r="E17" s="22">
        <v>0.295692981662879</v>
      </c>
      <c r="F17" s="22"/>
      <c r="G17" s="22">
        <v>0.28384737765284102</v>
      </c>
      <c r="H17" s="22">
        <v>0.37920223935612302</v>
      </c>
      <c r="I17" s="22">
        <v>0.32578320141607398</v>
      </c>
      <c r="J17" s="22">
        <v>0.347925677779714</v>
      </c>
      <c r="K17" s="22">
        <v>0.39184060872243398</v>
      </c>
      <c r="L17" s="22">
        <v>0.52124330579723399</v>
      </c>
      <c r="M17" s="22"/>
      <c r="N17" s="22">
        <v>0.425084076609207</v>
      </c>
      <c r="O17" s="22">
        <v>0.35050441081094502</v>
      </c>
      <c r="P17" s="22">
        <v>0.41901338154275303</v>
      </c>
      <c r="Q17" s="22">
        <v>0.36450377741236301</v>
      </c>
      <c r="R17" s="22"/>
      <c r="S17" s="22">
        <v>0.43863392865079298</v>
      </c>
      <c r="T17" s="22">
        <v>0.36471906070796101</v>
      </c>
      <c r="U17" s="22">
        <v>0.37550520790068098</v>
      </c>
      <c r="V17" s="22"/>
      <c r="W17" s="22">
        <v>0.38745228082307398</v>
      </c>
      <c r="X17" s="22">
        <v>0.47101151894294102</v>
      </c>
      <c r="Y17" s="22">
        <v>0.18884296963932201</v>
      </c>
      <c r="Z17" s="22"/>
      <c r="AA17" s="22">
        <v>0.213015807041849</v>
      </c>
      <c r="AB17" s="22">
        <v>0.26962231812797599</v>
      </c>
      <c r="AC17" s="22">
        <v>0.31097008964257</v>
      </c>
      <c r="AD17" s="22">
        <v>0.33855768350533599</v>
      </c>
      <c r="AE17" s="22">
        <v>0.398694111565085</v>
      </c>
      <c r="AF17" s="22">
        <v>0.37597273413463</v>
      </c>
      <c r="AG17" s="22">
        <v>0.52984168073033</v>
      </c>
      <c r="AH17" s="22">
        <v>0.51182009985014099</v>
      </c>
      <c r="AI17" s="22">
        <v>0.67220275894686599</v>
      </c>
      <c r="AJ17" s="22">
        <v>0.464137807312271</v>
      </c>
      <c r="AK17" s="22">
        <v>0.349691973896258</v>
      </c>
      <c r="AL17" s="22">
        <v>0.372068349340129</v>
      </c>
      <c r="AM17" s="22"/>
      <c r="AN17" s="22">
        <v>0.42349565723572602</v>
      </c>
      <c r="AO17" s="22">
        <v>0.370679683414882</v>
      </c>
      <c r="AP17" s="22"/>
      <c r="AQ17" s="22">
        <v>0.32409113556045599</v>
      </c>
      <c r="AR17" s="22">
        <v>0.400602777482988</v>
      </c>
      <c r="AS17" s="22"/>
      <c r="AT17" s="22">
        <v>0.51448112886088004</v>
      </c>
      <c r="AU17" s="22">
        <v>0.29974436826360601</v>
      </c>
      <c r="AV17" s="22">
        <v>0.43446739496744702</v>
      </c>
      <c r="AW17" s="22"/>
      <c r="AX17" s="22">
        <v>0.37420739794879798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272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0.15620950118013599</v>
      </c>
      <c r="D9" s="14">
        <v>0.19363163358287999</v>
      </c>
      <c r="E9" s="14">
        <v>0.120689451631142</v>
      </c>
      <c r="F9" s="14"/>
      <c r="G9" s="14">
        <v>0.19337140894824101</v>
      </c>
      <c r="H9" s="14">
        <v>0.187759608103999</v>
      </c>
      <c r="I9" s="14">
        <v>0.158099357164451</v>
      </c>
      <c r="J9" s="14">
        <v>0.13803330805021799</v>
      </c>
      <c r="K9" s="14">
        <v>0.14852722969088</v>
      </c>
      <c r="L9" s="14">
        <v>0.126634673385672</v>
      </c>
      <c r="M9" s="14"/>
      <c r="N9" s="14">
        <v>0.133018655869345</v>
      </c>
      <c r="O9" s="14">
        <v>0.13092284760933001</v>
      </c>
      <c r="P9" s="14">
        <v>0.190215426454305</v>
      </c>
      <c r="Q9" s="14">
        <v>0.157468271733293</v>
      </c>
      <c r="R9" s="14"/>
      <c r="S9" s="14">
        <v>0.19325590897087999</v>
      </c>
      <c r="T9" s="14">
        <v>0.14076816001765</v>
      </c>
      <c r="U9" s="14">
        <v>0.12914630103663399</v>
      </c>
      <c r="V9" s="14"/>
      <c r="W9" s="14">
        <v>0.15333587232592799</v>
      </c>
      <c r="X9" s="14">
        <v>0.18942446589357401</v>
      </c>
      <c r="Y9" s="14">
        <v>9.4746607999985299E-2</v>
      </c>
      <c r="Z9" s="14"/>
      <c r="AA9" s="14">
        <v>0.14416912295408299</v>
      </c>
      <c r="AB9" s="14">
        <v>0.15065846854391901</v>
      </c>
      <c r="AC9" s="14">
        <v>0.14606347331137301</v>
      </c>
      <c r="AD9" s="14">
        <v>0.123742489790247</v>
      </c>
      <c r="AE9" s="14">
        <v>0.14119517972465601</v>
      </c>
      <c r="AF9" s="14">
        <v>0.12512385154987499</v>
      </c>
      <c r="AG9" s="14">
        <v>0.20880185989324901</v>
      </c>
      <c r="AH9" s="14">
        <v>0.16589108969004299</v>
      </c>
      <c r="AI9" s="14">
        <v>0.31303870414361501</v>
      </c>
      <c r="AJ9" s="14">
        <v>0.29916345023365198</v>
      </c>
      <c r="AK9" s="14">
        <v>8.5808526769782095E-2</v>
      </c>
      <c r="AL9" s="14">
        <v>0.24718894929726601</v>
      </c>
      <c r="AM9" s="14"/>
      <c r="AN9" s="14">
        <v>0.15697453345100201</v>
      </c>
      <c r="AO9" s="14">
        <v>0.15589342391533201</v>
      </c>
      <c r="AP9" s="14"/>
      <c r="AQ9" s="14">
        <v>0.10821608615779001</v>
      </c>
      <c r="AR9" s="14">
        <v>0.167414111070991</v>
      </c>
      <c r="AS9" s="14"/>
      <c r="AT9" s="14">
        <v>0.22747689795975801</v>
      </c>
      <c r="AU9" s="14">
        <v>0.126264180996848</v>
      </c>
      <c r="AV9" s="14">
        <v>0.15551869169799301</v>
      </c>
      <c r="AW9" s="14"/>
      <c r="AX9" s="14">
        <v>0.18342822534548001</v>
      </c>
    </row>
    <row r="10" spans="2:50" x14ac:dyDescent="0.3">
      <c r="B10" s="15" t="s">
        <v>200</v>
      </c>
      <c r="C10" s="14">
        <v>0.38488556165951598</v>
      </c>
      <c r="D10" s="14">
        <v>0.41536568113984501</v>
      </c>
      <c r="E10" s="14">
        <v>0.35778058245448502</v>
      </c>
      <c r="F10" s="14"/>
      <c r="G10" s="14">
        <v>0.33231112849561301</v>
      </c>
      <c r="H10" s="14">
        <v>0.364821361920044</v>
      </c>
      <c r="I10" s="14">
        <v>0.33959001805465899</v>
      </c>
      <c r="J10" s="14">
        <v>0.42171172004117402</v>
      </c>
      <c r="K10" s="14">
        <v>0.364490057446337</v>
      </c>
      <c r="L10" s="14">
        <v>0.45490314534544501</v>
      </c>
      <c r="M10" s="14"/>
      <c r="N10" s="14">
        <v>0.41163956262395701</v>
      </c>
      <c r="O10" s="14">
        <v>0.40244464657206402</v>
      </c>
      <c r="P10" s="14">
        <v>0.38364665153330002</v>
      </c>
      <c r="Q10" s="14">
        <v>0.36390697236061498</v>
      </c>
      <c r="R10" s="14"/>
      <c r="S10" s="14">
        <v>0.40461666604491903</v>
      </c>
      <c r="T10" s="14">
        <v>0.38636074922605801</v>
      </c>
      <c r="U10" s="14">
        <v>0.38712079755004902</v>
      </c>
      <c r="V10" s="14"/>
      <c r="W10" s="14">
        <v>0.37833346405009899</v>
      </c>
      <c r="X10" s="14">
        <v>0.43876636446922102</v>
      </c>
      <c r="Y10" s="14">
        <v>0.277033269373265</v>
      </c>
      <c r="Z10" s="14"/>
      <c r="AA10" s="14">
        <v>0.174726484426726</v>
      </c>
      <c r="AB10" s="14">
        <v>0.28015160329074301</v>
      </c>
      <c r="AC10" s="14">
        <v>0.35662241462489602</v>
      </c>
      <c r="AD10" s="14">
        <v>0.38842556341923201</v>
      </c>
      <c r="AE10" s="14">
        <v>0.41070690903991602</v>
      </c>
      <c r="AF10" s="14">
        <v>0.40189682064572602</v>
      </c>
      <c r="AG10" s="14">
        <v>0.442970036341713</v>
      </c>
      <c r="AH10" s="14">
        <v>0.51272111410051802</v>
      </c>
      <c r="AI10" s="14">
        <v>0.34786542498293499</v>
      </c>
      <c r="AJ10" s="14">
        <v>0.35533813052415703</v>
      </c>
      <c r="AK10" s="14">
        <v>0.27751406018140401</v>
      </c>
      <c r="AL10" s="14">
        <v>0.12487940004286301</v>
      </c>
      <c r="AM10" s="14"/>
      <c r="AN10" s="14">
        <v>0.40333702557773798</v>
      </c>
      <c r="AO10" s="14">
        <v>0.377262238475638</v>
      </c>
      <c r="AP10" s="14"/>
      <c r="AQ10" s="14">
        <v>0.37944079864304198</v>
      </c>
      <c r="AR10" s="14">
        <v>0.386156703659295</v>
      </c>
      <c r="AS10" s="14"/>
      <c r="AT10" s="14">
        <v>0.46638473174661499</v>
      </c>
      <c r="AU10" s="14">
        <v>0.35796710279508798</v>
      </c>
      <c r="AV10" s="14">
        <v>0.39017079798756399</v>
      </c>
      <c r="AW10" s="14"/>
      <c r="AX10" s="14">
        <v>0.32341912314930799</v>
      </c>
    </row>
    <row r="11" spans="2:50" x14ac:dyDescent="0.3">
      <c r="B11" s="15" t="s">
        <v>201</v>
      </c>
      <c r="C11" s="14">
        <v>0.25886624384550599</v>
      </c>
      <c r="D11" s="14">
        <v>0.22799078353150901</v>
      </c>
      <c r="E11" s="14">
        <v>0.28815348160153098</v>
      </c>
      <c r="F11" s="14"/>
      <c r="G11" s="14">
        <v>0.226437032967612</v>
      </c>
      <c r="H11" s="14">
        <v>0.23849224748179201</v>
      </c>
      <c r="I11" s="14">
        <v>0.28885458129860397</v>
      </c>
      <c r="J11" s="14">
        <v>0.24371676113645399</v>
      </c>
      <c r="K11" s="14">
        <v>0.278338270136536</v>
      </c>
      <c r="L11" s="14">
        <v>0.267633660717221</v>
      </c>
      <c r="M11" s="14"/>
      <c r="N11" s="14">
        <v>0.27415574424875999</v>
      </c>
      <c r="O11" s="14">
        <v>0.26208221484267702</v>
      </c>
      <c r="P11" s="14">
        <v>0.24634670677107301</v>
      </c>
      <c r="Q11" s="14">
        <v>0.258466799976798</v>
      </c>
      <c r="R11" s="14"/>
      <c r="S11" s="14">
        <v>0.25117593627128798</v>
      </c>
      <c r="T11" s="14">
        <v>0.246656709039795</v>
      </c>
      <c r="U11" s="14">
        <v>0.29107046823395399</v>
      </c>
      <c r="V11" s="14"/>
      <c r="W11" s="14">
        <v>0.24766055398893899</v>
      </c>
      <c r="X11" s="14">
        <v>0.23845605859897201</v>
      </c>
      <c r="Y11" s="14">
        <v>0.36192910069554302</v>
      </c>
      <c r="Z11" s="14"/>
      <c r="AA11" s="14">
        <v>0.23129346023539499</v>
      </c>
      <c r="AB11" s="14">
        <v>0.24022500420830201</v>
      </c>
      <c r="AC11" s="14">
        <v>0.26470266339867699</v>
      </c>
      <c r="AD11" s="14">
        <v>0.29240702368682697</v>
      </c>
      <c r="AE11" s="14">
        <v>0.25372609110743899</v>
      </c>
      <c r="AF11" s="14">
        <v>0.28957979174841503</v>
      </c>
      <c r="AG11" s="14">
        <v>0.212330750475799</v>
      </c>
      <c r="AH11" s="14">
        <v>0.212065858737503</v>
      </c>
      <c r="AI11" s="14">
        <v>0.32678068927185699</v>
      </c>
      <c r="AJ11" s="14">
        <v>0.17707812180428301</v>
      </c>
      <c r="AK11" s="14">
        <v>0.42832612578684298</v>
      </c>
      <c r="AL11" s="14">
        <v>0.50674057130189698</v>
      </c>
      <c r="AM11" s="14"/>
      <c r="AN11" s="14">
        <v>0.26758299358939602</v>
      </c>
      <c r="AO11" s="14">
        <v>0.25526487103816897</v>
      </c>
      <c r="AP11" s="14"/>
      <c r="AQ11" s="14">
        <v>0.28234187922086501</v>
      </c>
      <c r="AR11" s="14">
        <v>0.25338558913072201</v>
      </c>
      <c r="AS11" s="14"/>
      <c r="AT11" s="14">
        <v>0.202402160614818</v>
      </c>
      <c r="AU11" s="14">
        <v>0.30077353108781701</v>
      </c>
      <c r="AV11" s="14">
        <v>0.25213169556951998</v>
      </c>
      <c r="AW11" s="14"/>
      <c r="AX11" s="14">
        <v>0.22630804318644501</v>
      </c>
    </row>
    <row r="12" spans="2:50" x14ac:dyDescent="0.3">
      <c r="B12" s="15" t="s">
        <v>202</v>
      </c>
      <c r="C12" s="14">
        <v>8.4136620772131701E-2</v>
      </c>
      <c r="D12" s="14">
        <v>7.3161645857713994E-2</v>
      </c>
      <c r="E12" s="14">
        <v>9.52132903697787E-2</v>
      </c>
      <c r="F12" s="14"/>
      <c r="G12" s="14">
        <v>7.2962893425071895E-2</v>
      </c>
      <c r="H12" s="14">
        <v>9.4417231150756106E-2</v>
      </c>
      <c r="I12" s="14">
        <v>8.6858520924828597E-2</v>
      </c>
      <c r="J12" s="14">
        <v>7.4683684957986704E-2</v>
      </c>
      <c r="K12" s="14">
        <v>0.11167471154748899</v>
      </c>
      <c r="L12" s="14">
        <v>6.5286698955687894E-2</v>
      </c>
      <c r="M12" s="14"/>
      <c r="N12" s="14">
        <v>6.6913034766524507E-2</v>
      </c>
      <c r="O12" s="14">
        <v>7.4438632922529002E-2</v>
      </c>
      <c r="P12" s="14">
        <v>7.7310785699500298E-2</v>
      </c>
      <c r="Q12" s="14">
        <v>0.101943448932783</v>
      </c>
      <c r="R12" s="14"/>
      <c r="S12" s="14">
        <v>6.4747666564960699E-2</v>
      </c>
      <c r="T12" s="14">
        <v>0.11181086566993099</v>
      </c>
      <c r="U12" s="14">
        <v>8.1475944449685603E-2</v>
      </c>
      <c r="V12" s="14"/>
      <c r="W12" s="14">
        <v>0.109174046305284</v>
      </c>
      <c r="X12" s="14">
        <v>5.7791417448599801E-2</v>
      </c>
      <c r="Y12" s="14">
        <v>8.3594989251797397E-2</v>
      </c>
      <c r="Z12" s="14"/>
      <c r="AA12" s="14">
        <v>8.6658810063931696E-2</v>
      </c>
      <c r="AB12" s="14">
        <v>0.10935841756152399</v>
      </c>
      <c r="AC12" s="14">
        <v>9.9588777404554699E-2</v>
      </c>
      <c r="AD12" s="14">
        <v>7.2669604058626394E-2</v>
      </c>
      <c r="AE12" s="14">
        <v>0.103751715606439</v>
      </c>
      <c r="AF12" s="14">
        <v>7.5629505333414504E-2</v>
      </c>
      <c r="AG12" s="14">
        <v>7.7691244608831506E-2</v>
      </c>
      <c r="AH12" s="14">
        <v>7.7478057416376006E-2</v>
      </c>
      <c r="AI12" s="14">
        <v>0</v>
      </c>
      <c r="AJ12" s="14">
        <v>9.8446999112917197E-2</v>
      </c>
      <c r="AK12" s="14">
        <v>0.20835128726197</v>
      </c>
      <c r="AL12" s="14">
        <v>0</v>
      </c>
      <c r="AM12" s="14"/>
      <c r="AN12" s="14">
        <v>8.4884655602058698E-2</v>
      </c>
      <c r="AO12" s="14">
        <v>8.3827566092968903E-2</v>
      </c>
      <c r="AP12" s="14"/>
      <c r="AQ12" s="14">
        <v>8.6114523369502094E-2</v>
      </c>
      <c r="AR12" s="14">
        <v>8.3674856861492605E-2</v>
      </c>
      <c r="AS12" s="14"/>
      <c r="AT12" s="14">
        <v>4.1450299437883899E-2</v>
      </c>
      <c r="AU12" s="14">
        <v>9.6459677518411099E-2</v>
      </c>
      <c r="AV12" s="14">
        <v>0.104578844125143</v>
      </c>
      <c r="AW12" s="14"/>
      <c r="AX12" s="14">
        <v>0.14490756706718599</v>
      </c>
    </row>
    <row r="13" spans="2:50" x14ac:dyDescent="0.3">
      <c r="B13" s="15" t="s">
        <v>178</v>
      </c>
      <c r="C13" s="14">
        <v>3.6648045465965E-2</v>
      </c>
      <c r="D13" s="14">
        <v>4.1429469469991202E-2</v>
      </c>
      <c r="E13" s="14">
        <v>3.2404667307370599E-2</v>
      </c>
      <c r="F13" s="14"/>
      <c r="G13" s="14">
        <v>4.87500561831457E-2</v>
      </c>
      <c r="H13" s="14">
        <v>4.8018184396659502E-2</v>
      </c>
      <c r="I13" s="14">
        <v>5.2017032105617998E-2</v>
      </c>
      <c r="J13" s="14">
        <v>2.3067481213491298E-2</v>
      </c>
      <c r="K13" s="14">
        <v>2.2889979006722901E-2</v>
      </c>
      <c r="L13" s="14">
        <v>2.9290960479114499E-2</v>
      </c>
      <c r="M13" s="14"/>
      <c r="N13" s="14">
        <v>3.1715265695967103E-2</v>
      </c>
      <c r="O13" s="14">
        <v>3.9181804412156802E-2</v>
      </c>
      <c r="P13" s="14">
        <v>4.1727914950581403E-2</v>
      </c>
      <c r="Q13" s="14">
        <v>3.4183827522848098E-2</v>
      </c>
      <c r="R13" s="14"/>
      <c r="S13" s="14">
        <v>2.67351214718358E-2</v>
      </c>
      <c r="T13" s="14">
        <v>4.81869438085347E-2</v>
      </c>
      <c r="U13" s="14">
        <v>3.3880911532622397E-2</v>
      </c>
      <c r="V13" s="14"/>
      <c r="W13" s="14">
        <v>5.0746256753100703E-2</v>
      </c>
      <c r="X13" s="14">
        <v>2.6136551335634299E-2</v>
      </c>
      <c r="Y13" s="14">
        <v>3.4066087294228102E-2</v>
      </c>
      <c r="Z13" s="14"/>
      <c r="AA13" s="14">
        <v>2.4840147836504001E-2</v>
      </c>
      <c r="AB13" s="14">
        <v>5.0684525244997898E-2</v>
      </c>
      <c r="AC13" s="14">
        <v>3.8300496325297001E-2</v>
      </c>
      <c r="AD13" s="14">
        <v>5.00098781547983E-2</v>
      </c>
      <c r="AE13" s="14">
        <v>3.26360892108431E-2</v>
      </c>
      <c r="AF13" s="14">
        <v>2.7999839744301799E-2</v>
      </c>
      <c r="AG13" s="14">
        <v>2.5888772170735E-2</v>
      </c>
      <c r="AH13" s="14">
        <v>3.1843880055559201E-2</v>
      </c>
      <c r="AI13" s="14">
        <v>0</v>
      </c>
      <c r="AJ13" s="14">
        <v>6.9973298324990801E-2</v>
      </c>
      <c r="AK13" s="14">
        <v>0</v>
      </c>
      <c r="AL13" s="14">
        <v>0</v>
      </c>
      <c r="AM13" s="14"/>
      <c r="AN13" s="14">
        <v>2.7613380610668301E-2</v>
      </c>
      <c r="AO13" s="14">
        <v>4.0380766639482799E-2</v>
      </c>
      <c r="AP13" s="14"/>
      <c r="AQ13" s="14">
        <v>5.3944918902950403E-2</v>
      </c>
      <c r="AR13" s="14">
        <v>3.2609893167307599E-2</v>
      </c>
      <c r="AS13" s="14"/>
      <c r="AT13" s="14">
        <v>2.42223841879129E-2</v>
      </c>
      <c r="AU13" s="14">
        <v>3.2320227250974297E-2</v>
      </c>
      <c r="AV13" s="14">
        <v>4.94535896419004E-2</v>
      </c>
      <c r="AW13" s="14"/>
      <c r="AX13" s="14">
        <v>3.7541846868223802E-2</v>
      </c>
    </row>
    <row r="14" spans="2:50" x14ac:dyDescent="0.3">
      <c r="B14" s="15" t="s">
        <v>79</v>
      </c>
      <c r="C14" s="14">
        <v>7.9254027076745101E-2</v>
      </c>
      <c r="D14" s="14">
        <v>4.8420786418060198E-2</v>
      </c>
      <c r="E14" s="14">
        <v>0.105758526635693</v>
      </c>
      <c r="F14" s="14"/>
      <c r="G14" s="14">
        <v>0.12616747998031599</v>
      </c>
      <c r="H14" s="14">
        <v>6.6491366946749605E-2</v>
      </c>
      <c r="I14" s="14">
        <v>7.4580490451839301E-2</v>
      </c>
      <c r="J14" s="14">
        <v>9.8787044600676194E-2</v>
      </c>
      <c r="K14" s="14">
        <v>7.4079752172034399E-2</v>
      </c>
      <c r="L14" s="14">
        <v>5.625086111686E-2</v>
      </c>
      <c r="M14" s="14"/>
      <c r="N14" s="14">
        <v>8.2557736795446299E-2</v>
      </c>
      <c r="O14" s="14">
        <v>9.0929853641242606E-2</v>
      </c>
      <c r="P14" s="14">
        <v>6.0752514591241098E-2</v>
      </c>
      <c r="Q14" s="14">
        <v>8.4030679473662398E-2</v>
      </c>
      <c r="R14" s="14"/>
      <c r="S14" s="14">
        <v>5.9468700676117203E-2</v>
      </c>
      <c r="T14" s="14">
        <v>6.6216572238031901E-2</v>
      </c>
      <c r="U14" s="14">
        <v>7.7305577197055594E-2</v>
      </c>
      <c r="V14" s="14"/>
      <c r="W14" s="14">
        <v>6.0749806576648302E-2</v>
      </c>
      <c r="X14" s="14">
        <v>4.9425142253998397E-2</v>
      </c>
      <c r="Y14" s="14">
        <v>0.14862994538518101</v>
      </c>
      <c r="Z14" s="14"/>
      <c r="AA14" s="14">
        <v>0.33831197448335998</v>
      </c>
      <c r="AB14" s="14">
        <v>0.16892198115051499</v>
      </c>
      <c r="AC14" s="14">
        <v>9.47221749352022E-2</v>
      </c>
      <c r="AD14" s="14">
        <v>7.2745440890269894E-2</v>
      </c>
      <c r="AE14" s="14">
        <v>5.7984015310706398E-2</v>
      </c>
      <c r="AF14" s="14">
        <v>7.9770190978268707E-2</v>
      </c>
      <c r="AG14" s="14">
        <v>3.2317336509673701E-2</v>
      </c>
      <c r="AH14" s="14">
        <v>0</v>
      </c>
      <c r="AI14" s="14">
        <v>1.23151816015929E-2</v>
      </c>
      <c r="AJ14" s="14">
        <v>0</v>
      </c>
      <c r="AK14" s="14">
        <v>0</v>
      </c>
      <c r="AL14" s="14">
        <v>0.121191079357974</v>
      </c>
      <c r="AM14" s="14"/>
      <c r="AN14" s="14">
        <v>5.9607411169137099E-2</v>
      </c>
      <c r="AO14" s="14">
        <v>8.7371133838409498E-2</v>
      </c>
      <c r="AP14" s="14"/>
      <c r="AQ14" s="14">
        <v>8.9941793705850703E-2</v>
      </c>
      <c r="AR14" s="14">
        <v>7.67588461101925E-2</v>
      </c>
      <c r="AS14" s="14"/>
      <c r="AT14" s="14">
        <v>3.8063526053011797E-2</v>
      </c>
      <c r="AU14" s="14">
        <v>8.62152803508624E-2</v>
      </c>
      <c r="AV14" s="14">
        <v>4.8146380977879703E-2</v>
      </c>
      <c r="AW14" s="14"/>
      <c r="AX14" s="14">
        <v>8.4395194383357394E-2</v>
      </c>
    </row>
    <row r="15" spans="2:50" x14ac:dyDescent="0.3">
      <c r="B15" s="15" t="s">
        <v>179</v>
      </c>
      <c r="C15" s="21">
        <v>0.54109506283965203</v>
      </c>
      <c r="D15" s="21">
        <v>0.608997314722725</v>
      </c>
      <c r="E15" s="21">
        <v>0.47847003408562699</v>
      </c>
      <c r="F15" s="21"/>
      <c r="G15" s="21">
        <v>0.52568253744385396</v>
      </c>
      <c r="H15" s="21">
        <v>0.55258097002404305</v>
      </c>
      <c r="I15" s="21">
        <v>0.49768937521911</v>
      </c>
      <c r="J15" s="21">
        <v>0.55974502809139204</v>
      </c>
      <c r="K15" s="21">
        <v>0.51301728713721795</v>
      </c>
      <c r="L15" s="21">
        <v>0.58153781873111698</v>
      </c>
      <c r="M15" s="21"/>
      <c r="N15" s="21">
        <v>0.54465821849330198</v>
      </c>
      <c r="O15" s="21">
        <v>0.53336749418139395</v>
      </c>
      <c r="P15" s="21">
        <v>0.57386207798760502</v>
      </c>
      <c r="Q15" s="21">
        <v>0.52137524409390801</v>
      </c>
      <c r="R15" s="21"/>
      <c r="S15" s="21">
        <v>0.59787257501579805</v>
      </c>
      <c r="T15" s="21">
        <v>0.52712890924370803</v>
      </c>
      <c r="U15" s="21">
        <v>0.51626709858668296</v>
      </c>
      <c r="V15" s="21"/>
      <c r="W15" s="21">
        <v>0.53166933637602798</v>
      </c>
      <c r="X15" s="21">
        <v>0.62819083036279499</v>
      </c>
      <c r="Y15" s="21">
        <v>0.37177987737325002</v>
      </c>
      <c r="Z15" s="21"/>
      <c r="AA15" s="21">
        <v>0.31889560738080902</v>
      </c>
      <c r="AB15" s="21">
        <v>0.43081007183466202</v>
      </c>
      <c r="AC15" s="21">
        <v>0.502685887936269</v>
      </c>
      <c r="AD15" s="21">
        <v>0.512168053209479</v>
      </c>
      <c r="AE15" s="21">
        <v>0.55190208876457203</v>
      </c>
      <c r="AF15" s="21">
        <v>0.5270206721956</v>
      </c>
      <c r="AG15" s="21">
        <v>0.65177189623496101</v>
      </c>
      <c r="AH15" s="21">
        <v>0.67861220379056097</v>
      </c>
      <c r="AI15" s="21">
        <v>0.66090412912655006</v>
      </c>
      <c r="AJ15" s="21">
        <v>0.65450158075780895</v>
      </c>
      <c r="AK15" s="21">
        <v>0.36332258695118602</v>
      </c>
      <c r="AL15" s="21">
        <v>0.372068349340129</v>
      </c>
      <c r="AM15" s="21"/>
      <c r="AN15" s="21">
        <v>0.56031155902873997</v>
      </c>
      <c r="AO15" s="21">
        <v>0.53315566239097001</v>
      </c>
      <c r="AP15" s="21"/>
      <c r="AQ15" s="21">
        <v>0.48765688480083202</v>
      </c>
      <c r="AR15" s="21">
        <v>0.55357081473028602</v>
      </c>
      <c r="AS15" s="21"/>
      <c r="AT15" s="21">
        <v>0.693861629706373</v>
      </c>
      <c r="AU15" s="21">
        <v>0.48423128379193597</v>
      </c>
      <c r="AV15" s="21">
        <v>0.54568948968555697</v>
      </c>
      <c r="AW15" s="21"/>
      <c r="AX15" s="21">
        <v>0.50684734849478796</v>
      </c>
    </row>
    <row r="16" spans="2:50" x14ac:dyDescent="0.3">
      <c r="B16" s="15" t="s">
        <v>180</v>
      </c>
      <c r="C16" s="21">
        <v>0.120784666238097</v>
      </c>
      <c r="D16" s="21">
        <v>0.114591115327705</v>
      </c>
      <c r="E16" s="21">
        <v>0.12761795767714901</v>
      </c>
      <c r="F16" s="21"/>
      <c r="G16" s="21">
        <v>0.121712949608218</v>
      </c>
      <c r="H16" s="21">
        <v>0.14243541554741601</v>
      </c>
      <c r="I16" s="21">
        <v>0.13887555303044699</v>
      </c>
      <c r="J16" s="21">
        <v>9.7751166171478096E-2</v>
      </c>
      <c r="K16" s="21">
        <v>0.134564690554212</v>
      </c>
      <c r="L16" s="21">
        <v>9.4577659434802397E-2</v>
      </c>
      <c r="M16" s="21"/>
      <c r="N16" s="21">
        <v>9.8628300462491603E-2</v>
      </c>
      <c r="O16" s="21">
        <v>0.11362043733468601</v>
      </c>
      <c r="P16" s="21">
        <v>0.119038700650082</v>
      </c>
      <c r="Q16" s="21">
        <v>0.136127276455631</v>
      </c>
      <c r="R16" s="21"/>
      <c r="S16" s="21">
        <v>9.1482788036796395E-2</v>
      </c>
      <c r="T16" s="21">
        <v>0.15999780947846601</v>
      </c>
      <c r="U16" s="21">
        <v>0.11535685598230799</v>
      </c>
      <c r="V16" s="21"/>
      <c r="W16" s="21">
        <v>0.159920303058385</v>
      </c>
      <c r="X16" s="21">
        <v>8.39279687842341E-2</v>
      </c>
      <c r="Y16" s="21">
        <v>0.11766107654602601</v>
      </c>
      <c r="Z16" s="21"/>
      <c r="AA16" s="21">
        <v>0.111498957900436</v>
      </c>
      <c r="AB16" s="21">
        <v>0.16004294280652201</v>
      </c>
      <c r="AC16" s="21">
        <v>0.13788927372985199</v>
      </c>
      <c r="AD16" s="21">
        <v>0.12267948221342501</v>
      </c>
      <c r="AE16" s="21">
        <v>0.13638780481728199</v>
      </c>
      <c r="AF16" s="21">
        <v>0.103629345077716</v>
      </c>
      <c r="AG16" s="21">
        <v>0.10358001677956601</v>
      </c>
      <c r="AH16" s="21">
        <v>0.109321937471935</v>
      </c>
      <c r="AI16" s="21">
        <v>0</v>
      </c>
      <c r="AJ16" s="21">
        <v>0.16842029743790801</v>
      </c>
      <c r="AK16" s="21">
        <v>0.20835128726197</v>
      </c>
      <c r="AL16" s="21">
        <v>0</v>
      </c>
      <c r="AM16" s="21"/>
      <c r="AN16" s="21">
        <v>0.112498036212727</v>
      </c>
      <c r="AO16" s="21">
        <v>0.12420833273245201</v>
      </c>
      <c r="AP16" s="21"/>
      <c r="AQ16" s="21">
        <v>0.14005944227245201</v>
      </c>
      <c r="AR16" s="21">
        <v>0.1162847500288</v>
      </c>
      <c r="AS16" s="21"/>
      <c r="AT16" s="21">
        <v>6.5672683625796799E-2</v>
      </c>
      <c r="AU16" s="21">
        <v>0.128779904769385</v>
      </c>
      <c r="AV16" s="21">
        <v>0.15403243376704301</v>
      </c>
      <c r="AW16" s="21"/>
      <c r="AX16" s="21">
        <v>0.18244941393541</v>
      </c>
    </row>
    <row r="17" spans="2:50" x14ac:dyDescent="0.3">
      <c r="B17" s="15" t="s">
        <v>108</v>
      </c>
      <c r="C17" s="22">
        <v>0.420310396601555</v>
      </c>
      <c r="D17" s="22">
        <v>0.49440619939502001</v>
      </c>
      <c r="E17" s="22">
        <v>0.35085207640847699</v>
      </c>
      <c r="F17" s="22"/>
      <c r="G17" s="22">
        <v>0.40396958783563702</v>
      </c>
      <c r="H17" s="22">
        <v>0.41014555447662698</v>
      </c>
      <c r="I17" s="22">
        <v>0.35881382218866298</v>
      </c>
      <c r="J17" s="22">
        <v>0.46199386191991398</v>
      </c>
      <c r="K17" s="22">
        <v>0.37845259658300501</v>
      </c>
      <c r="L17" s="22">
        <v>0.48696015929631398</v>
      </c>
      <c r="M17" s="22"/>
      <c r="N17" s="22">
        <v>0.44602991803081099</v>
      </c>
      <c r="O17" s="22">
        <v>0.41974705684670899</v>
      </c>
      <c r="P17" s="22">
        <v>0.45482337733752298</v>
      </c>
      <c r="Q17" s="22">
        <v>0.38524796763827601</v>
      </c>
      <c r="R17" s="22"/>
      <c r="S17" s="22">
        <v>0.50638978697900205</v>
      </c>
      <c r="T17" s="22">
        <v>0.367131099765242</v>
      </c>
      <c r="U17" s="22">
        <v>0.40091024260437502</v>
      </c>
      <c r="V17" s="22"/>
      <c r="W17" s="22">
        <v>0.37174903331764197</v>
      </c>
      <c r="X17" s="22">
        <v>0.54426286157856096</v>
      </c>
      <c r="Y17" s="22">
        <v>0.25411880082722399</v>
      </c>
      <c r="Z17" s="22"/>
      <c r="AA17" s="22">
        <v>0.20739664948037301</v>
      </c>
      <c r="AB17" s="22">
        <v>0.27076712902813999</v>
      </c>
      <c r="AC17" s="22">
        <v>0.36479661420641701</v>
      </c>
      <c r="AD17" s="22">
        <v>0.389488570996054</v>
      </c>
      <c r="AE17" s="22">
        <v>0.41551428394728901</v>
      </c>
      <c r="AF17" s="22">
        <v>0.42339132711788402</v>
      </c>
      <c r="AG17" s="22">
        <v>0.54819187945539505</v>
      </c>
      <c r="AH17" s="22">
        <v>0.569290266318626</v>
      </c>
      <c r="AI17" s="22">
        <v>0.66090412912655006</v>
      </c>
      <c r="AJ17" s="22">
        <v>0.48608128331990103</v>
      </c>
      <c r="AK17" s="22">
        <v>0.154971299689216</v>
      </c>
      <c r="AL17" s="22">
        <v>0.372068349340129</v>
      </c>
      <c r="AM17" s="22"/>
      <c r="AN17" s="22">
        <v>0.447813522816013</v>
      </c>
      <c r="AO17" s="22">
        <v>0.40894732965851799</v>
      </c>
      <c r="AP17" s="22"/>
      <c r="AQ17" s="22">
        <v>0.34759744252837899</v>
      </c>
      <c r="AR17" s="22">
        <v>0.43728606470148501</v>
      </c>
      <c r="AS17" s="22"/>
      <c r="AT17" s="22">
        <v>0.62818894608057596</v>
      </c>
      <c r="AU17" s="22">
        <v>0.35545137902254997</v>
      </c>
      <c r="AV17" s="22">
        <v>0.39165705591851402</v>
      </c>
      <c r="AW17" s="22"/>
      <c r="AX17" s="22">
        <v>0.32439793455937899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273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0.19349893230923201</v>
      </c>
      <c r="D9" s="14">
        <v>0.25319966072453898</v>
      </c>
      <c r="E9" s="14">
        <v>0.13740058696978399</v>
      </c>
      <c r="F9" s="14"/>
      <c r="G9" s="14">
        <v>0.15875631763586801</v>
      </c>
      <c r="H9" s="14">
        <v>0.22323766658826899</v>
      </c>
      <c r="I9" s="14">
        <v>0.23115970983185399</v>
      </c>
      <c r="J9" s="14">
        <v>0.18955656863460599</v>
      </c>
      <c r="K9" s="14">
        <v>0.17431349432587301</v>
      </c>
      <c r="L9" s="14">
        <v>0.176961411267816</v>
      </c>
      <c r="M9" s="14"/>
      <c r="N9" s="14">
        <v>0.16271071611391799</v>
      </c>
      <c r="O9" s="14">
        <v>0.18309473383361199</v>
      </c>
      <c r="P9" s="14">
        <v>0.22968725505232301</v>
      </c>
      <c r="Q9" s="14">
        <v>0.18896408369727499</v>
      </c>
      <c r="R9" s="14"/>
      <c r="S9" s="14">
        <v>0.182851543555308</v>
      </c>
      <c r="T9" s="14">
        <v>0.236293671118844</v>
      </c>
      <c r="U9" s="14">
        <v>0.16316513921967399</v>
      </c>
      <c r="V9" s="14"/>
      <c r="W9" s="14">
        <v>0.25909331501767702</v>
      </c>
      <c r="X9" s="14">
        <v>0.17628693100999801</v>
      </c>
      <c r="Y9" s="14">
        <v>0.113537323316347</v>
      </c>
      <c r="Z9" s="14"/>
      <c r="AA9" s="14">
        <v>4.9440196933997399E-2</v>
      </c>
      <c r="AB9" s="14">
        <v>0.16189477207348499</v>
      </c>
      <c r="AC9" s="14">
        <v>0.14601570022815399</v>
      </c>
      <c r="AD9" s="14">
        <v>0.16517000621786099</v>
      </c>
      <c r="AE9" s="14">
        <v>0.17376948343503101</v>
      </c>
      <c r="AF9" s="14">
        <v>0.188150029678543</v>
      </c>
      <c r="AG9" s="14">
        <v>0.27032248016024502</v>
      </c>
      <c r="AH9" s="14">
        <v>0.29387483812908399</v>
      </c>
      <c r="AI9" s="14">
        <v>0.250994428136746</v>
      </c>
      <c r="AJ9" s="14">
        <v>0.31406555640015099</v>
      </c>
      <c r="AK9" s="14">
        <v>0.180602615111215</v>
      </c>
      <c r="AL9" s="14">
        <v>0.24847387469149601</v>
      </c>
      <c r="AM9" s="14"/>
      <c r="AN9" s="14">
        <v>0.21586498195325801</v>
      </c>
      <c r="AO9" s="14">
        <v>0.18425827663341501</v>
      </c>
      <c r="AP9" s="14"/>
      <c r="AQ9" s="14">
        <v>0.116923159183998</v>
      </c>
      <c r="AR9" s="14">
        <v>0.21137641955533401</v>
      </c>
      <c r="AS9" s="14"/>
      <c r="AT9" s="14">
        <v>0.18171112532963199</v>
      </c>
      <c r="AU9" s="14">
        <v>0.159783948946703</v>
      </c>
      <c r="AV9" s="14">
        <v>0.25112901641322199</v>
      </c>
      <c r="AW9" s="14"/>
      <c r="AX9" s="14">
        <v>0.23216023469392599</v>
      </c>
    </row>
    <row r="10" spans="2:50" x14ac:dyDescent="0.3">
      <c r="B10" s="15" t="s">
        <v>200</v>
      </c>
      <c r="C10" s="14">
        <v>0.412816339488839</v>
      </c>
      <c r="D10" s="14">
        <v>0.41406217574234599</v>
      </c>
      <c r="E10" s="14">
        <v>0.41261032438189899</v>
      </c>
      <c r="F10" s="14"/>
      <c r="G10" s="14">
        <v>0.312467808174059</v>
      </c>
      <c r="H10" s="14">
        <v>0.37012331006773802</v>
      </c>
      <c r="I10" s="14">
        <v>0.33470659674598902</v>
      </c>
      <c r="J10" s="14">
        <v>0.42290574497848499</v>
      </c>
      <c r="K10" s="14">
        <v>0.44973979660167801</v>
      </c>
      <c r="L10" s="14">
        <v>0.52993584980866404</v>
      </c>
      <c r="M10" s="14"/>
      <c r="N10" s="14">
        <v>0.45012530057480099</v>
      </c>
      <c r="O10" s="14">
        <v>0.42114780862249601</v>
      </c>
      <c r="P10" s="14">
        <v>0.41272183181693201</v>
      </c>
      <c r="Q10" s="14">
        <v>0.39100653175834099</v>
      </c>
      <c r="R10" s="14"/>
      <c r="S10" s="14">
        <v>0.42406958374880199</v>
      </c>
      <c r="T10" s="14">
        <v>0.44212466014736501</v>
      </c>
      <c r="U10" s="14">
        <v>0.39353347483289203</v>
      </c>
      <c r="V10" s="14"/>
      <c r="W10" s="14">
        <v>0.443508860019525</v>
      </c>
      <c r="X10" s="14">
        <v>0.43806325066879898</v>
      </c>
      <c r="Y10" s="14">
        <v>0.30115785276886597</v>
      </c>
      <c r="Z10" s="14"/>
      <c r="AA10" s="14">
        <v>0.27081071282116198</v>
      </c>
      <c r="AB10" s="14">
        <v>0.29890405966002498</v>
      </c>
      <c r="AC10" s="14">
        <v>0.39338255410794698</v>
      </c>
      <c r="AD10" s="14">
        <v>0.40869867814272398</v>
      </c>
      <c r="AE10" s="14">
        <v>0.47317755792951899</v>
      </c>
      <c r="AF10" s="14">
        <v>0.410191737232804</v>
      </c>
      <c r="AG10" s="14">
        <v>0.46511600901250399</v>
      </c>
      <c r="AH10" s="14">
        <v>0.440966785649475</v>
      </c>
      <c r="AI10" s="14">
        <v>0.37928631400142598</v>
      </c>
      <c r="AJ10" s="14">
        <v>0.49273102969451299</v>
      </c>
      <c r="AK10" s="14">
        <v>0.18271997183997199</v>
      </c>
      <c r="AL10" s="14">
        <v>0.38817901790104098</v>
      </c>
      <c r="AM10" s="14"/>
      <c r="AN10" s="14">
        <v>0.42416052219441502</v>
      </c>
      <c r="AO10" s="14">
        <v>0.40812942839035699</v>
      </c>
      <c r="AP10" s="14"/>
      <c r="AQ10" s="14">
        <v>0.47651420046952803</v>
      </c>
      <c r="AR10" s="14">
        <v>0.39794534764885098</v>
      </c>
      <c r="AS10" s="14"/>
      <c r="AT10" s="14">
        <v>0.415607430274125</v>
      </c>
      <c r="AU10" s="14">
        <v>0.37293034137370301</v>
      </c>
      <c r="AV10" s="14">
        <v>0.47854463230475702</v>
      </c>
      <c r="AW10" s="14"/>
      <c r="AX10" s="14">
        <v>0.45312125859605301</v>
      </c>
    </row>
    <row r="11" spans="2:50" x14ac:dyDescent="0.3">
      <c r="B11" s="15" t="s">
        <v>201</v>
      </c>
      <c r="C11" s="14">
        <v>0.24172062161419999</v>
      </c>
      <c r="D11" s="14">
        <v>0.21285477252763299</v>
      </c>
      <c r="E11" s="14">
        <v>0.27101623520561702</v>
      </c>
      <c r="F11" s="14"/>
      <c r="G11" s="14">
        <v>0.30458211602916002</v>
      </c>
      <c r="H11" s="14">
        <v>0.22995824307396301</v>
      </c>
      <c r="I11" s="14">
        <v>0.26314758448301401</v>
      </c>
      <c r="J11" s="14">
        <v>0.24309918524569099</v>
      </c>
      <c r="K11" s="14">
        <v>0.24469834992897699</v>
      </c>
      <c r="L11" s="14">
        <v>0.195981270086658</v>
      </c>
      <c r="M11" s="14"/>
      <c r="N11" s="14">
        <v>0.25185695158195998</v>
      </c>
      <c r="O11" s="14">
        <v>0.25021170873873599</v>
      </c>
      <c r="P11" s="14">
        <v>0.208020537345662</v>
      </c>
      <c r="Q11" s="14">
        <v>0.25525395970297898</v>
      </c>
      <c r="R11" s="14"/>
      <c r="S11" s="14">
        <v>0.253153063502777</v>
      </c>
      <c r="T11" s="14">
        <v>0.19582672583541799</v>
      </c>
      <c r="U11" s="14">
        <v>0.28507465563152901</v>
      </c>
      <c r="V11" s="14"/>
      <c r="W11" s="14">
        <v>0.17957131505969601</v>
      </c>
      <c r="X11" s="14">
        <v>0.26099554119227902</v>
      </c>
      <c r="Y11" s="14">
        <v>0.34035463505478503</v>
      </c>
      <c r="Z11" s="14"/>
      <c r="AA11" s="14">
        <v>0.25759892359778802</v>
      </c>
      <c r="AB11" s="14">
        <v>0.29699495819108601</v>
      </c>
      <c r="AC11" s="14">
        <v>0.235075734561878</v>
      </c>
      <c r="AD11" s="14">
        <v>0.26074047189927002</v>
      </c>
      <c r="AE11" s="14">
        <v>0.237782885237277</v>
      </c>
      <c r="AF11" s="14">
        <v>0.28017448632948699</v>
      </c>
      <c r="AG11" s="14">
        <v>0.16895348869707899</v>
      </c>
      <c r="AH11" s="14">
        <v>0.18879230999378399</v>
      </c>
      <c r="AI11" s="14">
        <v>0.34155570563842402</v>
      </c>
      <c r="AJ11" s="14">
        <v>0.147970180540547</v>
      </c>
      <c r="AK11" s="14">
        <v>0.33532051208039398</v>
      </c>
      <c r="AL11" s="14">
        <v>0.24215602804948899</v>
      </c>
      <c r="AM11" s="14"/>
      <c r="AN11" s="14">
        <v>0.21576419885774401</v>
      </c>
      <c r="AO11" s="14">
        <v>0.252444659568414</v>
      </c>
      <c r="AP11" s="14"/>
      <c r="AQ11" s="14">
        <v>0.27290136038167501</v>
      </c>
      <c r="AR11" s="14">
        <v>0.23444112266969799</v>
      </c>
      <c r="AS11" s="14"/>
      <c r="AT11" s="14">
        <v>0.26674664285920802</v>
      </c>
      <c r="AU11" s="14">
        <v>0.29608817484772798</v>
      </c>
      <c r="AV11" s="14">
        <v>0.17498924539048899</v>
      </c>
      <c r="AW11" s="14"/>
      <c r="AX11" s="14">
        <v>0.15606681206135001</v>
      </c>
    </row>
    <row r="12" spans="2:50" x14ac:dyDescent="0.3">
      <c r="B12" s="15" t="s">
        <v>202</v>
      </c>
      <c r="C12" s="14">
        <v>5.3623006254563101E-2</v>
      </c>
      <c r="D12" s="14">
        <v>5.0922198100809203E-2</v>
      </c>
      <c r="E12" s="14">
        <v>5.6610353279990998E-2</v>
      </c>
      <c r="F12" s="14"/>
      <c r="G12" s="14">
        <v>7.9486402599527203E-2</v>
      </c>
      <c r="H12" s="14">
        <v>7.5042835769704996E-2</v>
      </c>
      <c r="I12" s="14">
        <v>6.6520113241197304E-2</v>
      </c>
      <c r="J12" s="14">
        <v>3.6773566050092098E-2</v>
      </c>
      <c r="K12" s="14">
        <v>5.23554019146312E-2</v>
      </c>
      <c r="L12" s="14">
        <v>2.4530695395450702E-2</v>
      </c>
      <c r="M12" s="14"/>
      <c r="N12" s="14">
        <v>3.75668479717782E-2</v>
      </c>
      <c r="O12" s="14">
        <v>4.2946696359637097E-2</v>
      </c>
      <c r="P12" s="14">
        <v>5.4463268315382701E-2</v>
      </c>
      <c r="Q12" s="14">
        <v>6.6220970273607196E-2</v>
      </c>
      <c r="R12" s="14"/>
      <c r="S12" s="14">
        <v>4.8515452931792998E-2</v>
      </c>
      <c r="T12" s="14">
        <v>5.1010417914796602E-2</v>
      </c>
      <c r="U12" s="14">
        <v>7.0139031621602094E-2</v>
      </c>
      <c r="V12" s="14"/>
      <c r="W12" s="14">
        <v>4.9087814102086201E-2</v>
      </c>
      <c r="X12" s="14">
        <v>4.3844904147443901E-2</v>
      </c>
      <c r="Y12" s="14">
        <v>6.7745082237390494E-2</v>
      </c>
      <c r="Z12" s="14"/>
      <c r="AA12" s="14">
        <v>0.10681658389819799</v>
      </c>
      <c r="AB12" s="14">
        <v>7.3916378115895895E-2</v>
      </c>
      <c r="AC12" s="14">
        <v>5.8675205728443203E-2</v>
      </c>
      <c r="AD12" s="14">
        <v>6.6221701721372594E-2</v>
      </c>
      <c r="AE12" s="14">
        <v>3.70118566358194E-2</v>
      </c>
      <c r="AF12" s="14">
        <v>3.4821123467789497E-2</v>
      </c>
      <c r="AG12" s="14">
        <v>3.8066671584209101E-2</v>
      </c>
      <c r="AH12" s="14">
        <v>7.6366066227656598E-2</v>
      </c>
      <c r="AI12" s="14">
        <v>1.58483706218101E-2</v>
      </c>
      <c r="AJ12" s="14">
        <v>4.5233233364789099E-2</v>
      </c>
      <c r="AK12" s="14">
        <v>0.30135690096841899</v>
      </c>
      <c r="AL12" s="14">
        <v>0</v>
      </c>
      <c r="AM12" s="14"/>
      <c r="AN12" s="14">
        <v>4.9202838250500001E-2</v>
      </c>
      <c r="AO12" s="14">
        <v>5.5449222828562399E-2</v>
      </c>
      <c r="AP12" s="14"/>
      <c r="AQ12" s="14">
        <v>5.1500783577428197E-2</v>
      </c>
      <c r="AR12" s="14">
        <v>5.41184633331592E-2</v>
      </c>
      <c r="AS12" s="14"/>
      <c r="AT12" s="14">
        <v>6.7917818746301595E-2</v>
      </c>
      <c r="AU12" s="14">
        <v>6.1559312165029002E-2</v>
      </c>
      <c r="AV12" s="14">
        <v>3.9022255402577102E-2</v>
      </c>
      <c r="AW12" s="14"/>
      <c r="AX12" s="14">
        <v>4.3274872169669701E-2</v>
      </c>
    </row>
    <row r="13" spans="2:50" x14ac:dyDescent="0.3">
      <c r="B13" s="15" t="s">
        <v>178</v>
      </c>
      <c r="C13" s="14">
        <v>1.4390334422287401E-2</v>
      </c>
      <c r="D13" s="14">
        <v>1.66744929417551E-2</v>
      </c>
      <c r="E13" s="14">
        <v>1.2338445985190599E-2</v>
      </c>
      <c r="F13" s="14"/>
      <c r="G13" s="14">
        <v>4.1269167626764601E-2</v>
      </c>
      <c r="H13" s="14">
        <v>1.6990861049449399E-2</v>
      </c>
      <c r="I13" s="14">
        <v>2.2745311411047499E-2</v>
      </c>
      <c r="J13" s="14">
        <v>6.9541339433713302E-3</v>
      </c>
      <c r="K13" s="14">
        <v>7.21922159745192E-3</v>
      </c>
      <c r="L13" s="14">
        <v>1.67198105887666E-3</v>
      </c>
      <c r="M13" s="14"/>
      <c r="N13" s="14">
        <v>1.31229838979849E-2</v>
      </c>
      <c r="O13" s="14">
        <v>1.4370767626214699E-2</v>
      </c>
      <c r="P13" s="14">
        <v>1.3346013270839299E-2</v>
      </c>
      <c r="Q13" s="14">
        <v>1.5699614845068401E-2</v>
      </c>
      <c r="R13" s="14"/>
      <c r="S13" s="14">
        <v>1.9465735232501599E-2</v>
      </c>
      <c r="T13" s="14">
        <v>8.5504067024079703E-3</v>
      </c>
      <c r="U13" s="14">
        <v>1.36209234562356E-2</v>
      </c>
      <c r="V13" s="14"/>
      <c r="W13" s="14">
        <v>1.0415084458943199E-2</v>
      </c>
      <c r="X13" s="14">
        <v>1.98538863383384E-2</v>
      </c>
      <c r="Y13" s="14">
        <v>9.3057935477547805E-3</v>
      </c>
      <c r="Z13" s="14"/>
      <c r="AA13" s="14">
        <v>2.2231542378256398E-2</v>
      </c>
      <c r="AB13" s="14">
        <v>1.2069883590403299E-2</v>
      </c>
      <c r="AC13" s="14">
        <v>2.62042093585888E-2</v>
      </c>
      <c r="AD13" s="14">
        <v>1.8410464832951699E-2</v>
      </c>
      <c r="AE13" s="14">
        <v>2.0576074855731201E-2</v>
      </c>
      <c r="AF13" s="14">
        <v>6.2754570011257097E-3</v>
      </c>
      <c r="AG13" s="14">
        <v>1.2408044648803501E-2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/>
      <c r="AN13" s="14">
        <v>1.8321663603669901E-2</v>
      </c>
      <c r="AO13" s="14">
        <v>1.2766084280146099E-2</v>
      </c>
      <c r="AP13" s="14"/>
      <c r="AQ13" s="14">
        <v>1.2891628215257E-2</v>
      </c>
      <c r="AR13" s="14">
        <v>1.47402244724737E-2</v>
      </c>
      <c r="AS13" s="14"/>
      <c r="AT13" s="14">
        <v>2.0903803581866501E-2</v>
      </c>
      <c r="AU13" s="14">
        <v>1.06376334634411E-2</v>
      </c>
      <c r="AV13" s="14">
        <v>1.3334763446695401E-2</v>
      </c>
      <c r="AW13" s="14"/>
      <c r="AX13" s="14">
        <v>1.4872927321283499E-2</v>
      </c>
    </row>
    <row r="14" spans="2:50" x14ac:dyDescent="0.3">
      <c r="B14" s="15" t="s">
        <v>79</v>
      </c>
      <c r="C14" s="14">
        <v>8.3950765910877495E-2</v>
      </c>
      <c r="D14" s="14">
        <v>5.2286699962918001E-2</v>
      </c>
      <c r="E14" s="14">
        <v>0.110024054177519</v>
      </c>
      <c r="F14" s="14"/>
      <c r="G14" s="14">
        <v>0.10343818793461999</v>
      </c>
      <c r="H14" s="14">
        <v>8.4647083450875099E-2</v>
      </c>
      <c r="I14" s="14">
        <v>8.1720684286897993E-2</v>
      </c>
      <c r="J14" s="14">
        <v>0.10071080114775501</v>
      </c>
      <c r="K14" s="14">
        <v>7.1673735631388805E-2</v>
      </c>
      <c r="L14" s="14">
        <v>7.0918792382534998E-2</v>
      </c>
      <c r="M14" s="14"/>
      <c r="N14" s="14">
        <v>8.4617199859558206E-2</v>
      </c>
      <c r="O14" s="14">
        <v>8.8228284819304503E-2</v>
      </c>
      <c r="P14" s="14">
        <v>8.1761094198860601E-2</v>
      </c>
      <c r="Q14" s="14">
        <v>8.2854839722729501E-2</v>
      </c>
      <c r="R14" s="14"/>
      <c r="S14" s="14">
        <v>7.1944621028818906E-2</v>
      </c>
      <c r="T14" s="14">
        <v>6.6194118281168293E-2</v>
      </c>
      <c r="U14" s="14">
        <v>7.4466775238067995E-2</v>
      </c>
      <c r="V14" s="14"/>
      <c r="W14" s="14">
        <v>5.8323611342071598E-2</v>
      </c>
      <c r="X14" s="14">
        <v>6.0955486643142202E-2</v>
      </c>
      <c r="Y14" s="14">
        <v>0.167899313074857</v>
      </c>
      <c r="Z14" s="14"/>
      <c r="AA14" s="14">
        <v>0.293102040370599</v>
      </c>
      <c r="AB14" s="14">
        <v>0.15621994836910599</v>
      </c>
      <c r="AC14" s="14">
        <v>0.14064659601498999</v>
      </c>
      <c r="AD14" s="14">
        <v>8.0758677185820998E-2</v>
      </c>
      <c r="AE14" s="14">
        <v>5.7682141906621902E-2</v>
      </c>
      <c r="AF14" s="14">
        <v>8.0387166290250001E-2</v>
      </c>
      <c r="AG14" s="14">
        <v>4.5133305897159602E-2</v>
      </c>
      <c r="AH14" s="14">
        <v>0</v>
      </c>
      <c r="AI14" s="14">
        <v>1.23151816015929E-2</v>
      </c>
      <c r="AJ14" s="14">
        <v>0</v>
      </c>
      <c r="AK14" s="14">
        <v>0</v>
      </c>
      <c r="AL14" s="14">
        <v>0.121191079357974</v>
      </c>
      <c r="AM14" s="14"/>
      <c r="AN14" s="14">
        <v>7.6685795140413002E-2</v>
      </c>
      <c r="AO14" s="14">
        <v>8.6952328299105097E-2</v>
      </c>
      <c r="AP14" s="14"/>
      <c r="AQ14" s="14">
        <v>6.9268868172113293E-2</v>
      </c>
      <c r="AR14" s="14">
        <v>8.73784223204844E-2</v>
      </c>
      <c r="AS14" s="14"/>
      <c r="AT14" s="14">
        <v>4.7113179208866901E-2</v>
      </c>
      <c r="AU14" s="14">
        <v>9.90005892033958E-2</v>
      </c>
      <c r="AV14" s="14">
        <v>4.2980087042260001E-2</v>
      </c>
      <c r="AW14" s="14"/>
      <c r="AX14" s="14">
        <v>0.100503895157718</v>
      </c>
    </row>
    <row r="15" spans="2:50" x14ac:dyDescent="0.3">
      <c r="B15" s="15" t="s">
        <v>179</v>
      </c>
      <c r="C15" s="21">
        <v>0.60631527179807199</v>
      </c>
      <c r="D15" s="21">
        <v>0.66726183646688497</v>
      </c>
      <c r="E15" s="21">
        <v>0.55001091135168301</v>
      </c>
      <c r="F15" s="21"/>
      <c r="G15" s="21">
        <v>0.47122412580992801</v>
      </c>
      <c r="H15" s="21">
        <v>0.59336097665600696</v>
      </c>
      <c r="I15" s="21">
        <v>0.56586630657784298</v>
      </c>
      <c r="J15" s="21">
        <v>0.612462313613091</v>
      </c>
      <c r="K15" s="21">
        <v>0.62405329092755102</v>
      </c>
      <c r="L15" s="21">
        <v>0.70689726107647999</v>
      </c>
      <c r="M15" s="21"/>
      <c r="N15" s="21">
        <v>0.61283601668871901</v>
      </c>
      <c r="O15" s="21">
        <v>0.60424254245610798</v>
      </c>
      <c r="P15" s="21">
        <v>0.64240908686925502</v>
      </c>
      <c r="Q15" s="21">
        <v>0.57997061545561601</v>
      </c>
      <c r="R15" s="21"/>
      <c r="S15" s="21">
        <v>0.60692112730410996</v>
      </c>
      <c r="T15" s="21">
        <v>0.67841833126620898</v>
      </c>
      <c r="U15" s="21">
        <v>0.55669861405256604</v>
      </c>
      <c r="V15" s="21"/>
      <c r="W15" s="21">
        <v>0.70260217503720201</v>
      </c>
      <c r="X15" s="21">
        <v>0.61435018167879696</v>
      </c>
      <c r="Y15" s="21">
        <v>0.414695176085213</v>
      </c>
      <c r="Z15" s="21"/>
      <c r="AA15" s="21">
        <v>0.32025090975516002</v>
      </c>
      <c r="AB15" s="21">
        <v>0.46079883173350999</v>
      </c>
      <c r="AC15" s="21">
        <v>0.539398254336101</v>
      </c>
      <c r="AD15" s="21">
        <v>0.57386868436058402</v>
      </c>
      <c r="AE15" s="21">
        <v>0.64694704136454995</v>
      </c>
      <c r="AF15" s="21">
        <v>0.59834176691134699</v>
      </c>
      <c r="AG15" s="21">
        <v>0.73543848917274901</v>
      </c>
      <c r="AH15" s="21">
        <v>0.73484162377855999</v>
      </c>
      <c r="AI15" s="21">
        <v>0.63028074213817298</v>
      </c>
      <c r="AJ15" s="21">
        <v>0.80679658609466398</v>
      </c>
      <c r="AK15" s="21">
        <v>0.36332258695118602</v>
      </c>
      <c r="AL15" s="21">
        <v>0.63665289259253699</v>
      </c>
      <c r="AM15" s="21"/>
      <c r="AN15" s="21">
        <v>0.64002550414767301</v>
      </c>
      <c r="AO15" s="21">
        <v>0.59238770502377203</v>
      </c>
      <c r="AP15" s="21"/>
      <c r="AQ15" s="21">
        <v>0.59343735965352695</v>
      </c>
      <c r="AR15" s="21">
        <v>0.60932176720418396</v>
      </c>
      <c r="AS15" s="21"/>
      <c r="AT15" s="21">
        <v>0.59731855560375702</v>
      </c>
      <c r="AU15" s="21">
        <v>0.53271429032040696</v>
      </c>
      <c r="AV15" s="21">
        <v>0.72967364871797802</v>
      </c>
      <c r="AW15" s="21"/>
      <c r="AX15" s="21">
        <v>0.685281493289979</v>
      </c>
    </row>
    <row r="16" spans="2:50" x14ac:dyDescent="0.3">
      <c r="B16" s="15" t="s">
        <v>180</v>
      </c>
      <c r="C16" s="21">
        <v>6.8013340676850498E-2</v>
      </c>
      <c r="D16" s="21">
        <v>6.75966910425643E-2</v>
      </c>
      <c r="E16" s="21">
        <v>6.8948799265181604E-2</v>
      </c>
      <c r="F16" s="21"/>
      <c r="G16" s="21">
        <v>0.12075557022629201</v>
      </c>
      <c r="H16" s="21">
        <v>9.2033696819154395E-2</v>
      </c>
      <c r="I16" s="21">
        <v>8.9265424652244796E-2</v>
      </c>
      <c r="J16" s="21">
        <v>4.3727699993463397E-2</v>
      </c>
      <c r="K16" s="21">
        <v>5.9574623512083098E-2</v>
      </c>
      <c r="L16" s="21">
        <v>2.6202676454327299E-2</v>
      </c>
      <c r="M16" s="21"/>
      <c r="N16" s="21">
        <v>5.0689831869763197E-2</v>
      </c>
      <c r="O16" s="21">
        <v>5.7317463985851802E-2</v>
      </c>
      <c r="P16" s="21">
        <v>6.7809281586221903E-2</v>
      </c>
      <c r="Q16" s="21">
        <v>8.1920585118675601E-2</v>
      </c>
      <c r="R16" s="21"/>
      <c r="S16" s="21">
        <v>6.7981188164294604E-2</v>
      </c>
      <c r="T16" s="21">
        <v>5.9560824617204598E-2</v>
      </c>
      <c r="U16" s="21">
        <v>8.3759955077837706E-2</v>
      </c>
      <c r="V16" s="21"/>
      <c r="W16" s="21">
        <v>5.9502898561029499E-2</v>
      </c>
      <c r="X16" s="21">
        <v>6.3698790485782406E-2</v>
      </c>
      <c r="Y16" s="21">
        <v>7.7050875785145204E-2</v>
      </c>
      <c r="Z16" s="21"/>
      <c r="AA16" s="21">
        <v>0.12904812627645401</v>
      </c>
      <c r="AB16" s="21">
        <v>8.5986261706299194E-2</v>
      </c>
      <c r="AC16" s="21">
        <v>8.4879415087031895E-2</v>
      </c>
      <c r="AD16" s="21">
        <v>8.4632166554324303E-2</v>
      </c>
      <c r="AE16" s="21">
        <v>5.7587931491550601E-2</v>
      </c>
      <c r="AF16" s="21">
        <v>4.1096580468915199E-2</v>
      </c>
      <c r="AG16" s="21">
        <v>5.0474716233012598E-2</v>
      </c>
      <c r="AH16" s="21">
        <v>7.6366066227656598E-2</v>
      </c>
      <c r="AI16" s="21">
        <v>1.58483706218101E-2</v>
      </c>
      <c r="AJ16" s="21">
        <v>4.5233233364789099E-2</v>
      </c>
      <c r="AK16" s="21">
        <v>0.30135690096841899</v>
      </c>
      <c r="AL16" s="21">
        <v>0</v>
      </c>
      <c r="AM16" s="21"/>
      <c r="AN16" s="21">
        <v>6.7524501854169902E-2</v>
      </c>
      <c r="AO16" s="21">
        <v>6.8215307108708503E-2</v>
      </c>
      <c r="AP16" s="21"/>
      <c r="AQ16" s="21">
        <v>6.4392411792685095E-2</v>
      </c>
      <c r="AR16" s="21">
        <v>6.8858687805632895E-2</v>
      </c>
      <c r="AS16" s="21"/>
      <c r="AT16" s="21">
        <v>8.8821622328168107E-2</v>
      </c>
      <c r="AU16" s="21">
        <v>7.2196945628469997E-2</v>
      </c>
      <c r="AV16" s="21">
        <v>5.2357018849272401E-2</v>
      </c>
      <c r="AW16" s="21"/>
      <c r="AX16" s="21">
        <v>5.8147799490953299E-2</v>
      </c>
    </row>
    <row r="17" spans="2:50" x14ac:dyDescent="0.3">
      <c r="B17" s="15" t="s">
        <v>108</v>
      </c>
      <c r="C17" s="22">
        <v>0.53830193112122104</v>
      </c>
      <c r="D17" s="22">
        <v>0.59966514542432003</v>
      </c>
      <c r="E17" s="22">
        <v>0.48106211208650101</v>
      </c>
      <c r="F17" s="22"/>
      <c r="G17" s="22">
        <v>0.35046855558363599</v>
      </c>
      <c r="H17" s="22">
        <v>0.50132727983685299</v>
      </c>
      <c r="I17" s="22">
        <v>0.47660088192559802</v>
      </c>
      <c r="J17" s="22">
        <v>0.56873461361962796</v>
      </c>
      <c r="K17" s="22">
        <v>0.56447866741546804</v>
      </c>
      <c r="L17" s="22">
        <v>0.68069458462215204</v>
      </c>
      <c r="M17" s="22"/>
      <c r="N17" s="22">
        <v>0.56214618481895495</v>
      </c>
      <c r="O17" s="22">
        <v>0.54692507847025595</v>
      </c>
      <c r="P17" s="22">
        <v>0.574599805283034</v>
      </c>
      <c r="Q17" s="22">
        <v>0.49805003033694001</v>
      </c>
      <c r="R17" s="22"/>
      <c r="S17" s="22">
        <v>0.53893993913981497</v>
      </c>
      <c r="T17" s="22">
        <v>0.61885750664900396</v>
      </c>
      <c r="U17" s="22">
        <v>0.47293865897472798</v>
      </c>
      <c r="V17" s="22"/>
      <c r="W17" s="22">
        <v>0.64309927647617304</v>
      </c>
      <c r="X17" s="22">
        <v>0.55065139119301398</v>
      </c>
      <c r="Y17" s="22">
        <v>0.33764430030006698</v>
      </c>
      <c r="Z17" s="22"/>
      <c r="AA17" s="22">
        <v>0.19120278347870601</v>
      </c>
      <c r="AB17" s="22">
        <v>0.37481257002721002</v>
      </c>
      <c r="AC17" s="22">
        <v>0.454518839249069</v>
      </c>
      <c r="AD17" s="22">
        <v>0.48923651780625999</v>
      </c>
      <c r="AE17" s="22">
        <v>0.589359109873</v>
      </c>
      <c r="AF17" s="22">
        <v>0.55724518644243204</v>
      </c>
      <c r="AG17" s="22">
        <v>0.68496377293973598</v>
      </c>
      <c r="AH17" s="22">
        <v>0.65847555755090303</v>
      </c>
      <c r="AI17" s="22">
        <v>0.61443237151636299</v>
      </c>
      <c r="AJ17" s="22">
        <v>0.76156335272987496</v>
      </c>
      <c r="AK17" s="22">
        <v>6.1965685982767402E-2</v>
      </c>
      <c r="AL17" s="22">
        <v>0.63665289259253699</v>
      </c>
      <c r="AM17" s="22"/>
      <c r="AN17" s="22">
        <v>0.57250100229350298</v>
      </c>
      <c r="AO17" s="22">
        <v>0.52417239791506398</v>
      </c>
      <c r="AP17" s="22"/>
      <c r="AQ17" s="22">
        <v>0.529044947860841</v>
      </c>
      <c r="AR17" s="22">
        <v>0.54046307939855098</v>
      </c>
      <c r="AS17" s="22"/>
      <c r="AT17" s="22">
        <v>0.50849693327558898</v>
      </c>
      <c r="AU17" s="22">
        <v>0.460517344691937</v>
      </c>
      <c r="AV17" s="22">
        <v>0.677316629868706</v>
      </c>
      <c r="AW17" s="22"/>
      <c r="AX17" s="22">
        <v>0.62713369379902595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X22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274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0.234092239836862</v>
      </c>
      <c r="D9" s="14">
        <v>0.28909669725847598</v>
      </c>
      <c r="E9" s="14">
        <v>0.18309350562444299</v>
      </c>
      <c r="F9" s="14"/>
      <c r="G9" s="14">
        <v>0.185366222243985</v>
      </c>
      <c r="H9" s="14">
        <v>0.22155205581210699</v>
      </c>
      <c r="I9" s="14">
        <v>0.28523033724568397</v>
      </c>
      <c r="J9" s="14">
        <v>0.22822265167470901</v>
      </c>
      <c r="K9" s="14">
        <v>0.247063194637515</v>
      </c>
      <c r="L9" s="14">
        <v>0.22721525711103099</v>
      </c>
      <c r="M9" s="14"/>
      <c r="N9" s="14">
        <v>0.215670094536975</v>
      </c>
      <c r="O9" s="14">
        <v>0.20739992705568799</v>
      </c>
      <c r="P9" s="14">
        <v>0.26399168015501701</v>
      </c>
      <c r="Q9" s="14">
        <v>0.23663734913115</v>
      </c>
      <c r="R9" s="14"/>
      <c r="S9" s="14">
        <v>0.20639396539697399</v>
      </c>
      <c r="T9" s="14">
        <v>0.316904918697058</v>
      </c>
      <c r="U9" s="14">
        <v>0.17205473585602499</v>
      </c>
      <c r="V9" s="14"/>
      <c r="W9" s="14">
        <v>0.33586730652751801</v>
      </c>
      <c r="X9" s="14">
        <v>0.18930776603564201</v>
      </c>
      <c r="Y9" s="14">
        <v>0.14294258918674499</v>
      </c>
      <c r="Z9" s="14"/>
      <c r="AA9" s="14">
        <v>9.4201112352618396E-2</v>
      </c>
      <c r="AB9" s="14">
        <v>0.25550053744027001</v>
      </c>
      <c r="AC9" s="14">
        <v>0.196477333915586</v>
      </c>
      <c r="AD9" s="14">
        <v>0.22292999424606499</v>
      </c>
      <c r="AE9" s="14">
        <v>0.21088592266074699</v>
      </c>
      <c r="AF9" s="14">
        <v>0.26075654933902498</v>
      </c>
      <c r="AG9" s="14">
        <v>0.264129588649892</v>
      </c>
      <c r="AH9" s="14">
        <v>0.26668478097612502</v>
      </c>
      <c r="AI9" s="14">
        <v>0.29193860947050698</v>
      </c>
      <c r="AJ9" s="14">
        <v>0.251026744084834</v>
      </c>
      <c r="AK9" s="14">
        <v>0.27751406018140401</v>
      </c>
      <c r="AL9" s="14">
        <v>0.36902091749965699</v>
      </c>
      <c r="AM9" s="14"/>
      <c r="AN9" s="14">
        <v>0.24357780620333599</v>
      </c>
      <c r="AO9" s="14">
        <v>0.23017322623912001</v>
      </c>
      <c r="AP9" s="14"/>
      <c r="AQ9" s="14">
        <v>0.20707177736207899</v>
      </c>
      <c r="AR9" s="14">
        <v>0.24040047485117499</v>
      </c>
      <c r="AS9" s="14"/>
      <c r="AT9" s="14">
        <v>0.20296451988938899</v>
      </c>
      <c r="AU9" s="14">
        <v>0.17432631781597199</v>
      </c>
      <c r="AV9" s="14">
        <v>0.33610623570746001</v>
      </c>
      <c r="AW9" s="14"/>
      <c r="AX9" s="14">
        <v>0.304687749613546</v>
      </c>
    </row>
    <row r="10" spans="2:50" x14ac:dyDescent="0.3">
      <c r="B10" s="15" t="s">
        <v>200</v>
      </c>
      <c r="C10" s="14">
        <v>0.40604951750291701</v>
      </c>
      <c r="D10" s="14">
        <v>0.39424185496086001</v>
      </c>
      <c r="E10" s="14">
        <v>0.417151563818076</v>
      </c>
      <c r="F10" s="14"/>
      <c r="G10" s="14">
        <v>0.333151412288402</v>
      </c>
      <c r="H10" s="14">
        <v>0.38855806123249498</v>
      </c>
      <c r="I10" s="14">
        <v>0.332170168839374</v>
      </c>
      <c r="J10" s="14">
        <v>0.41675779032089699</v>
      </c>
      <c r="K10" s="14">
        <v>0.41425959388112399</v>
      </c>
      <c r="L10" s="14">
        <v>0.50492453870411502</v>
      </c>
      <c r="M10" s="14"/>
      <c r="N10" s="14">
        <v>0.44897300544364599</v>
      </c>
      <c r="O10" s="14">
        <v>0.42498473539817</v>
      </c>
      <c r="P10" s="14">
        <v>0.397236937672718</v>
      </c>
      <c r="Q10" s="14">
        <v>0.38189115880077601</v>
      </c>
      <c r="R10" s="14"/>
      <c r="S10" s="14">
        <v>0.41392158069274998</v>
      </c>
      <c r="T10" s="14">
        <v>0.42422303307954301</v>
      </c>
      <c r="U10" s="14">
        <v>0.39931893587568401</v>
      </c>
      <c r="V10" s="14"/>
      <c r="W10" s="14">
        <v>0.42666623509741602</v>
      </c>
      <c r="X10" s="14">
        <v>0.424949880972816</v>
      </c>
      <c r="Y10" s="14">
        <v>0.31894858585660102</v>
      </c>
      <c r="Z10" s="14"/>
      <c r="AA10" s="14">
        <v>0.33662649968712499</v>
      </c>
      <c r="AB10" s="14">
        <v>0.28338951438488902</v>
      </c>
      <c r="AC10" s="14">
        <v>0.36857067635451601</v>
      </c>
      <c r="AD10" s="14">
        <v>0.37917828090289202</v>
      </c>
      <c r="AE10" s="14">
        <v>0.45868086841320499</v>
      </c>
      <c r="AF10" s="14">
        <v>0.417471889341682</v>
      </c>
      <c r="AG10" s="14">
        <v>0.48979534713933898</v>
      </c>
      <c r="AH10" s="14">
        <v>0.48853738532746499</v>
      </c>
      <c r="AI10" s="14">
        <v>0.34887243056444101</v>
      </c>
      <c r="AJ10" s="14">
        <v>0.446248096471977</v>
      </c>
      <c r="AK10" s="14">
        <v>0.174883101287547</v>
      </c>
      <c r="AL10" s="14">
        <v>0.26763197509288</v>
      </c>
      <c r="AM10" s="14"/>
      <c r="AN10" s="14">
        <v>0.40668442708396402</v>
      </c>
      <c r="AO10" s="14">
        <v>0.40578720113873401</v>
      </c>
      <c r="AP10" s="14"/>
      <c r="AQ10" s="14">
        <v>0.43960233478236799</v>
      </c>
      <c r="AR10" s="14">
        <v>0.39821622978666799</v>
      </c>
      <c r="AS10" s="14"/>
      <c r="AT10" s="14">
        <v>0.41463596518953799</v>
      </c>
      <c r="AU10" s="14">
        <v>0.407355647126734</v>
      </c>
      <c r="AV10" s="14">
        <v>0.42190785021105198</v>
      </c>
      <c r="AW10" s="14"/>
      <c r="AX10" s="14">
        <v>0.44254575065305002</v>
      </c>
    </row>
    <row r="11" spans="2:50" x14ac:dyDescent="0.3">
      <c r="B11" s="15" t="s">
        <v>201</v>
      </c>
      <c r="C11" s="14">
        <v>0.20590780159345901</v>
      </c>
      <c r="D11" s="14">
        <v>0.18830296273040201</v>
      </c>
      <c r="E11" s="14">
        <v>0.22423938287353601</v>
      </c>
      <c r="F11" s="14"/>
      <c r="G11" s="14">
        <v>0.26675629621732799</v>
      </c>
      <c r="H11" s="14">
        <v>0.21963406443526501</v>
      </c>
      <c r="I11" s="14">
        <v>0.215431777047214</v>
      </c>
      <c r="J11" s="14">
        <v>0.191610982583373</v>
      </c>
      <c r="K11" s="14">
        <v>0.201250682184904</v>
      </c>
      <c r="L11" s="14">
        <v>0.16675281708951201</v>
      </c>
      <c r="M11" s="14"/>
      <c r="N11" s="14">
        <v>0.21418292845300399</v>
      </c>
      <c r="O11" s="14">
        <v>0.22614982402019401</v>
      </c>
      <c r="P11" s="14">
        <v>0.18566226465916799</v>
      </c>
      <c r="Q11" s="14">
        <v>0.20500272076926301</v>
      </c>
      <c r="R11" s="14"/>
      <c r="S11" s="14">
        <v>0.218515182753591</v>
      </c>
      <c r="T11" s="14">
        <v>0.15271182752347501</v>
      </c>
      <c r="U11" s="14">
        <v>0.26035403879069702</v>
      </c>
      <c r="V11" s="14"/>
      <c r="W11" s="14">
        <v>0.139005622785525</v>
      </c>
      <c r="X11" s="14">
        <v>0.230685382459902</v>
      </c>
      <c r="Y11" s="14">
        <v>0.30125627031192498</v>
      </c>
      <c r="Z11" s="14"/>
      <c r="AA11" s="14">
        <v>0.21987950289491601</v>
      </c>
      <c r="AB11" s="14">
        <v>0.20501602438520999</v>
      </c>
      <c r="AC11" s="14">
        <v>0.21634993200101199</v>
      </c>
      <c r="AD11" s="14">
        <v>0.237498259603204</v>
      </c>
      <c r="AE11" s="14">
        <v>0.205095785217732</v>
      </c>
      <c r="AF11" s="14">
        <v>0.17290625180046501</v>
      </c>
      <c r="AG11" s="14">
        <v>0.164511191148946</v>
      </c>
      <c r="AH11" s="14">
        <v>0.19053220244782099</v>
      </c>
      <c r="AI11" s="14">
        <v>0.275869739830923</v>
      </c>
      <c r="AJ11" s="14">
        <v>0.17725147412773501</v>
      </c>
      <c r="AK11" s="14">
        <v>0.43661188837260001</v>
      </c>
      <c r="AL11" s="14">
        <v>0.24215602804948899</v>
      </c>
      <c r="AM11" s="14"/>
      <c r="AN11" s="14">
        <v>0.21145336594705</v>
      </c>
      <c r="AO11" s="14">
        <v>0.20361662136560299</v>
      </c>
      <c r="AP11" s="14"/>
      <c r="AQ11" s="14">
        <v>0.220643571224789</v>
      </c>
      <c r="AR11" s="14">
        <v>0.20246756817636</v>
      </c>
      <c r="AS11" s="14"/>
      <c r="AT11" s="14">
        <v>0.220675216831733</v>
      </c>
      <c r="AU11" s="14">
        <v>0.25209927183639902</v>
      </c>
      <c r="AV11" s="14">
        <v>0.150349665366971</v>
      </c>
      <c r="AW11" s="14"/>
      <c r="AX11" s="14">
        <v>0.13507113741172899</v>
      </c>
    </row>
    <row r="12" spans="2:50" x14ac:dyDescent="0.3">
      <c r="B12" s="15" t="s">
        <v>202</v>
      </c>
      <c r="C12" s="14">
        <v>5.4964393658774001E-2</v>
      </c>
      <c r="D12" s="14">
        <v>5.7063086498206801E-2</v>
      </c>
      <c r="E12" s="14">
        <v>5.2389213476507497E-2</v>
      </c>
      <c r="F12" s="14"/>
      <c r="G12" s="14">
        <v>8.6043774630179107E-2</v>
      </c>
      <c r="H12" s="14">
        <v>6.3624308370186095E-2</v>
      </c>
      <c r="I12" s="14">
        <v>5.7856930331523199E-2</v>
      </c>
      <c r="J12" s="14">
        <v>5.3624466654303399E-2</v>
      </c>
      <c r="K12" s="14">
        <v>5.3544194853878603E-2</v>
      </c>
      <c r="L12" s="14">
        <v>2.98305621054368E-2</v>
      </c>
      <c r="M12" s="14"/>
      <c r="N12" s="14">
        <v>3.2227122023663103E-2</v>
      </c>
      <c r="O12" s="14">
        <v>4.0182281818758103E-2</v>
      </c>
      <c r="P12" s="14">
        <v>7.0244877011578999E-2</v>
      </c>
      <c r="Q12" s="14">
        <v>6.3105131659524097E-2</v>
      </c>
      <c r="R12" s="14"/>
      <c r="S12" s="14">
        <v>6.2840212174716803E-2</v>
      </c>
      <c r="T12" s="14">
        <v>3.9668154435318501E-2</v>
      </c>
      <c r="U12" s="14">
        <v>7.5649045773611201E-2</v>
      </c>
      <c r="V12" s="14"/>
      <c r="W12" s="14">
        <v>3.1804053873953998E-2</v>
      </c>
      <c r="X12" s="14">
        <v>7.0809084946327594E-2</v>
      </c>
      <c r="Y12" s="14">
        <v>6.6708233343899595E-2</v>
      </c>
      <c r="Z12" s="14"/>
      <c r="AA12" s="14">
        <v>6.2876985288339293E-2</v>
      </c>
      <c r="AB12" s="14">
        <v>6.0248404600977898E-2</v>
      </c>
      <c r="AC12" s="14">
        <v>6.8870588197035801E-2</v>
      </c>
      <c r="AD12" s="14">
        <v>7.1834166767406504E-2</v>
      </c>
      <c r="AE12" s="14">
        <v>4.9399211480696502E-2</v>
      </c>
      <c r="AF12" s="14">
        <v>5.2683712545150897E-2</v>
      </c>
      <c r="AG12" s="14">
        <v>3.8551703790443703E-2</v>
      </c>
      <c r="AH12" s="14">
        <v>3.9144700500889501E-2</v>
      </c>
      <c r="AI12" s="14">
        <v>3.2031737086327401E-2</v>
      </c>
      <c r="AJ12" s="14">
        <v>9.7411999162039201E-2</v>
      </c>
      <c r="AK12" s="14">
        <v>0</v>
      </c>
      <c r="AL12" s="14">
        <v>0</v>
      </c>
      <c r="AM12" s="14"/>
      <c r="AN12" s="14">
        <v>6.13091964714245E-2</v>
      </c>
      <c r="AO12" s="14">
        <v>5.2343003692472002E-2</v>
      </c>
      <c r="AP12" s="14"/>
      <c r="AQ12" s="14">
        <v>4.77735326619401E-2</v>
      </c>
      <c r="AR12" s="14">
        <v>5.6643182138638802E-2</v>
      </c>
      <c r="AS12" s="14"/>
      <c r="AT12" s="14">
        <v>8.1099343373232602E-2</v>
      </c>
      <c r="AU12" s="14">
        <v>5.3315676914919202E-2</v>
      </c>
      <c r="AV12" s="14">
        <v>4.3847137706488903E-2</v>
      </c>
      <c r="AW12" s="14"/>
      <c r="AX12" s="14">
        <v>2.7945899620842301E-2</v>
      </c>
    </row>
    <row r="13" spans="2:50" x14ac:dyDescent="0.3">
      <c r="B13" s="15" t="s">
        <v>178</v>
      </c>
      <c r="C13" s="14">
        <v>2.0054240621727299E-2</v>
      </c>
      <c r="D13" s="14">
        <v>2.05671266273371E-2</v>
      </c>
      <c r="E13" s="14">
        <v>1.9727157128423899E-2</v>
      </c>
      <c r="F13" s="14"/>
      <c r="G13" s="14">
        <v>3.01122522352625E-2</v>
      </c>
      <c r="H13" s="14">
        <v>2.8870391418175899E-2</v>
      </c>
      <c r="I13" s="14">
        <v>3.4913214155239902E-2</v>
      </c>
      <c r="J13" s="14">
        <v>1.3469654461183001E-2</v>
      </c>
      <c r="K13" s="14">
        <v>1.07099568678192E-2</v>
      </c>
      <c r="L13" s="14">
        <v>7.6710291510252602E-3</v>
      </c>
      <c r="M13" s="14"/>
      <c r="N13" s="14">
        <v>1.9272144680833599E-2</v>
      </c>
      <c r="O13" s="14">
        <v>2.2604729326371299E-2</v>
      </c>
      <c r="P13" s="14">
        <v>1.1572424983930799E-2</v>
      </c>
      <c r="Q13" s="14">
        <v>2.4801968411680499E-2</v>
      </c>
      <c r="R13" s="14"/>
      <c r="S13" s="14">
        <v>2.8159129578457998E-2</v>
      </c>
      <c r="T13" s="14">
        <v>1.16224983258854E-2</v>
      </c>
      <c r="U13" s="14">
        <v>1.1918412429802501E-2</v>
      </c>
      <c r="V13" s="14"/>
      <c r="W13" s="14">
        <v>1.4573291476680199E-2</v>
      </c>
      <c r="X13" s="14">
        <v>2.52736216732199E-2</v>
      </c>
      <c r="Y13" s="14">
        <v>1.3989581564708401E-2</v>
      </c>
      <c r="Z13" s="14"/>
      <c r="AA13" s="14">
        <v>3.87398775788814E-2</v>
      </c>
      <c r="AB13" s="14">
        <v>3.9269436925085201E-2</v>
      </c>
      <c r="AC13" s="14">
        <v>2.68888731009931E-2</v>
      </c>
      <c r="AD13" s="14">
        <v>1.20163226074563E-2</v>
      </c>
      <c r="AE13" s="14">
        <v>1.7329273372667601E-2</v>
      </c>
      <c r="AF13" s="14">
        <v>1.9445319613861999E-2</v>
      </c>
      <c r="AG13" s="14">
        <v>1.20133835608371E-2</v>
      </c>
      <c r="AH13" s="14">
        <v>1.51009307477004E-2</v>
      </c>
      <c r="AI13" s="14">
        <v>1.58483706218101E-2</v>
      </c>
      <c r="AJ13" s="14">
        <v>0</v>
      </c>
      <c r="AK13" s="14">
        <v>0.11099095015844899</v>
      </c>
      <c r="AL13" s="14">
        <v>0</v>
      </c>
      <c r="AM13" s="14"/>
      <c r="AN13" s="14">
        <v>1.58685365008653E-2</v>
      </c>
      <c r="AO13" s="14">
        <v>2.17835871606709E-2</v>
      </c>
      <c r="AP13" s="14"/>
      <c r="AQ13" s="14">
        <v>1.26723901199192E-2</v>
      </c>
      <c r="AR13" s="14">
        <v>2.1777617778924001E-2</v>
      </c>
      <c r="AS13" s="14"/>
      <c r="AT13" s="14">
        <v>2.9722806251649501E-2</v>
      </c>
      <c r="AU13" s="14">
        <v>1.7466622538321701E-2</v>
      </c>
      <c r="AV13" s="14">
        <v>1.2760797079049001E-2</v>
      </c>
      <c r="AW13" s="14"/>
      <c r="AX13" s="14">
        <v>1.4807779965957E-2</v>
      </c>
    </row>
    <row r="14" spans="2:50" x14ac:dyDescent="0.3">
      <c r="B14" s="15" t="s">
        <v>79</v>
      </c>
      <c r="C14" s="14">
        <v>7.8931806786261896E-2</v>
      </c>
      <c r="D14" s="14">
        <v>5.0728271924717801E-2</v>
      </c>
      <c r="E14" s="14">
        <v>0.103399177079013</v>
      </c>
      <c r="F14" s="14"/>
      <c r="G14" s="14">
        <v>9.8570042384843598E-2</v>
      </c>
      <c r="H14" s="14">
        <v>7.7761118731770995E-2</v>
      </c>
      <c r="I14" s="14">
        <v>7.4397572380965005E-2</v>
      </c>
      <c r="J14" s="14">
        <v>9.63144543055343E-2</v>
      </c>
      <c r="K14" s="14">
        <v>7.3172377574758904E-2</v>
      </c>
      <c r="L14" s="14">
        <v>6.3605795838880097E-2</v>
      </c>
      <c r="M14" s="14"/>
      <c r="N14" s="14">
        <v>6.9674704861877906E-2</v>
      </c>
      <c r="O14" s="14">
        <v>7.8678502380818402E-2</v>
      </c>
      <c r="P14" s="14">
        <v>7.1291815517587107E-2</v>
      </c>
      <c r="Q14" s="14">
        <v>8.8561671227606095E-2</v>
      </c>
      <c r="R14" s="14"/>
      <c r="S14" s="14">
        <v>7.0169929403509898E-2</v>
      </c>
      <c r="T14" s="14">
        <v>5.4869567938720797E-2</v>
      </c>
      <c r="U14" s="14">
        <v>8.07048312741801E-2</v>
      </c>
      <c r="V14" s="14"/>
      <c r="W14" s="14">
        <v>5.2083490238907203E-2</v>
      </c>
      <c r="X14" s="14">
        <v>5.8974263912093101E-2</v>
      </c>
      <c r="Y14" s="14">
        <v>0.15615473973612101</v>
      </c>
      <c r="Z14" s="14"/>
      <c r="AA14" s="14">
        <v>0.24767602219811999</v>
      </c>
      <c r="AB14" s="14">
        <v>0.15657608226356801</v>
      </c>
      <c r="AC14" s="14">
        <v>0.122842596430857</v>
      </c>
      <c r="AD14" s="14">
        <v>7.6542975872976093E-2</v>
      </c>
      <c r="AE14" s="14">
        <v>5.86089388549519E-2</v>
      </c>
      <c r="AF14" s="14">
        <v>7.6736277359814697E-2</v>
      </c>
      <c r="AG14" s="14">
        <v>3.0998785710543202E-2</v>
      </c>
      <c r="AH14" s="14">
        <v>0</v>
      </c>
      <c r="AI14" s="14">
        <v>3.5439112425991598E-2</v>
      </c>
      <c r="AJ14" s="14">
        <v>2.8061686153414901E-2</v>
      </c>
      <c r="AK14" s="14">
        <v>0</v>
      </c>
      <c r="AL14" s="14">
        <v>0.121191079357974</v>
      </c>
      <c r="AM14" s="14"/>
      <c r="AN14" s="14">
        <v>6.11066677933607E-2</v>
      </c>
      <c r="AO14" s="14">
        <v>8.62963604033994E-2</v>
      </c>
      <c r="AP14" s="14"/>
      <c r="AQ14" s="14">
        <v>7.2236393848904998E-2</v>
      </c>
      <c r="AR14" s="14">
        <v>8.0494927268234998E-2</v>
      </c>
      <c r="AS14" s="14"/>
      <c r="AT14" s="14">
        <v>5.0902148464457703E-2</v>
      </c>
      <c r="AU14" s="14">
        <v>9.5436463767653495E-2</v>
      </c>
      <c r="AV14" s="14">
        <v>3.50283139289796E-2</v>
      </c>
      <c r="AW14" s="14"/>
      <c r="AX14" s="14">
        <v>7.49416827348761E-2</v>
      </c>
    </row>
    <row r="15" spans="2:50" x14ac:dyDescent="0.3">
      <c r="B15" s="15" t="s">
        <v>179</v>
      </c>
      <c r="C15" s="21">
        <v>0.64014175733977796</v>
      </c>
      <c r="D15" s="21">
        <v>0.68333855221933604</v>
      </c>
      <c r="E15" s="21">
        <v>0.60024506944251899</v>
      </c>
      <c r="F15" s="21"/>
      <c r="G15" s="21">
        <v>0.51851763453238697</v>
      </c>
      <c r="H15" s="21">
        <v>0.61011011704460205</v>
      </c>
      <c r="I15" s="21">
        <v>0.61740050608505803</v>
      </c>
      <c r="J15" s="21">
        <v>0.644980441995606</v>
      </c>
      <c r="K15" s="21">
        <v>0.66132278851863902</v>
      </c>
      <c r="L15" s="21">
        <v>0.73213979581514499</v>
      </c>
      <c r="M15" s="21"/>
      <c r="N15" s="21">
        <v>0.66464309998062199</v>
      </c>
      <c r="O15" s="21">
        <v>0.63238466245385905</v>
      </c>
      <c r="P15" s="21">
        <v>0.66122861782773501</v>
      </c>
      <c r="Q15" s="21">
        <v>0.61852850793192604</v>
      </c>
      <c r="R15" s="21"/>
      <c r="S15" s="21">
        <v>0.62031554608972395</v>
      </c>
      <c r="T15" s="21">
        <v>0.74112795177660096</v>
      </c>
      <c r="U15" s="21">
        <v>0.57137367173171005</v>
      </c>
      <c r="V15" s="21"/>
      <c r="W15" s="21">
        <v>0.76253354162493403</v>
      </c>
      <c r="X15" s="21">
        <v>0.61425764700845797</v>
      </c>
      <c r="Y15" s="21">
        <v>0.46189117504334598</v>
      </c>
      <c r="Z15" s="21"/>
      <c r="AA15" s="21">
        <v>0.43082761203974401</v>
      </c>
      <c r="AB15" s="21">
        <v>0.53889005182515903</v>
      </c>
      <c r="AC15" s="21">
        <v>0.56504801027010199</v>
      </c>
      <c r="AD15" s="21">
        <v>0.60210827514895704</v>
      </c>
      <c r="AE15" s="21">
        <v>0.66956679107395201</v>
      </c>
      <c r="AF15" s="21">
        <v>0.67822843868070704</v>
      </c>
      <c r="AG15" s="21">
        <v>0.75392493578923003</v>
      </c>
      <c r="AH15" s="21">
        <v>0.75522216630358996</v>
      </c>
      <c r="AI15" s="21">
        <v>0.64081104003494804</v>
      </c>
      <c r="AJ15" s="21">
        <v>0.69727484055681099</v>
      </c>
      <c r="AK15" s="21">
        <v>0.45239716146895098</v>
      </c>
      <c r="AL15" s="21">
        <v>0.63665289259253699</v>
      </c>
      <c r="AM15" s="21"/>
      <c r="AN15" s="21">
        <v>0.65026223328729904</v>
      </c>
      <c r="AO15" s="21">
        <v>0.63596042737785496</v>
      </c>
      <c r="AP15" s="21"/>
      <c r="AQ15" s="21">
        <v>0.64667411214444703</v>
      </c>
      <c r="AR15" s="21">
        <v>0.63861670463784204</v>
      </c>
      <c r="AS15" s="21"/>
      <c r="AT15" s="21">
        <v>0.61760048507892695</v>
      </c>
      <c r="AU15" s="21">
        <v>0.58168196494270596</v>
      </c>
      <c r="AV15" s="21">
        <v>0.75801408591851205</v>
      </c>
      <c r="AW15" s="21"/>
      <c r="AX15" s="21">
        <v>0.74723350026659596</v>
      </c>
    </row>
    <row r="16" spans="2:50" x14ac:dyDescent="0.3">
      <c r="B16" s="15" t="s">
        <v>180</v>
      </c>
      <c r="C16" s="21">
        <v>7.5018634280501303E-2</v>
      </c>
      <c r="D16" s="21">
        <v>7.7630213125543898E-2</v>
      </c>
      <c r="E16" s="21">
        <v>7.2116370604931299E-2</v>
      </c>
      <c r="F16" s="21"/>
      <c r="G16" s="21">
        <v>0.11615602686544201</v>
      </c>
      <c r="H16" s="21">
        <v>9.2494699788362E-2</v>
      </c>
      <c r="I16" s="21">
        <v>9.2770144486763004E-2</v>
      </c>
      <c r="J16" s="21">
        <v>6.7094121115486294E-2</v>
      </c>
      <c r="K16" s="21">
        <v>6.4254151721697794E-2</v>
      </c>
      <c r="L16" s="21">
        <v>3.7501591256462102E-2</v>
      </c>
      <c r="M16" s="21"/>
      <c r="N16" s="21">
        <v>5.1499266704496699E-2</v>
      </c>
      <c r="O16" s="21">
        <v>6.2787011145129398E-2</v>
      </c>
      <c r="P16" s="21">
        <v>8.1817301995509795E-2</v>
      </c>
      <c r="Q16" s="21">
        <v>8.79071000712046E-2</v>
      </c>
      <c r="R16" s="21"/>
      <c r="S16" s="21">
        <v>9.0999341753174798E-2</v>
      </c>
      <c r="T16" s="21">
        <v>5.1290652761203898E-2</v>
      </c>
      <c r="U16" s="21">
        <v>8.7567458203413703E-2</v>
      </c>
      <c r="V16" s="21"/>
      <c r="W16" s="21">
        <v>4.6377345350634203E-2</v>
      </c>
      <c r="X16" s="21">
        <v>9.60827066195475E-2</v>
      </c>
      <c r="Y16" s="21">
        <v>8.0697814908607904E-2</v>
      </c>
      <c r="Z16" s="21"/>
      <c r="AA16" s="21">
        <v>0.10161686286722101</v>
      </c>
      <c r="AB16" s="21">
        <v>9.9517841526063106E-2</v>
      </c>
      <c r="AC16" s="21">
        <v>9.5759461298028897E-2</v>
      </c>
      <c r="AD16" s="21">
        <v>8.3850489374862794E-2</v>
      </c>
      <c r="AE16" s="21">
        <v>6.6728484853363995E-2</v>
      </c>
      <c r="AF16" s="21">
        <v>7.2129032159013007E-2</v>
      </c>
      <c r="AG16" s="21">
        <v>5.0565087351280798E-2</v>
      </c>
      <c r="AH16" s="21">
        <v>5.4245631248589797E-2</v>
      </c>
      <c r="AI16" s="21">
        <v>4.7880107708137498E-2</v>
      </c>
      <c r="AJ16" s="21">
        <v>9.7411999162039201E-2</v>
      </c>
      <c r="AK16" s="21">
        <v>0.11099095015844899</v>
      </c>
      <c r="AL16" s="21">
        <v>0</v>
      </c>
      <c r="AM16" s="21"/>
      <c r="AN16" s="21">
        <v>7.7177732972289803E-2</v>
      </c>
      <c r="AO16" s="21">
        <v>7.4126590853142896E-2</v>
      </c>
      <c r="AP16" s="21"/>
      <c r="AQ16" s="21">
        <v>6.0445922781859299E-2</v>
      </c>
      <c r="AR16" s="21">
        <v>7.8420799917562803E-2</v>
      </c>
      <c r="AS16" s="21"/>
      <c r="AT16" s="21">
        <v>0.110822149624882</v>
      </c>
      <c r="AU16" s="21">
        <v>7.0782299453240799E-2</v>
      </c>
      <c r="AV16" s="21">
        <v>5.6607934785537897E-2</v>
      </c>
      <c r="AW16" s="21"/>
      <c r="AX16" s="21">
        <v>4.2753679586799299E-2</v>
      </c>
    </row>
    <row r="17" spans="2:50" x14ac:dyDescent="0.3">
      <c r="B17" s="15" t="s">
        <v>108</v>
      </c>
      <c r="C17" s="22">
        <v>0.56512312305927703</v>
      </c>
      <c r="D17" s="22">
        <v>0.60570833909379296</v>
      </c>
      <c r="E17" s="22">
        <v>0.52812869883758795</v>
      </c>
      <c r="F17" s="22"/>
      <c r="G17" s="22">
        <v>0.40236160766694601</v>
      </c>
      <c r="H17" s="22">
        <v>0.51761541725624005</v>
      </c>
      <c r="I17" s="22">
        <v>0.52463036159829501</v>
      </c>
      <c r="J17" s="22">
        <v>0.57788632088011904</v>
      </c>
      <c r="K17" s="22">
        <v>0.597068636796942</v>
      </c>
      <c r="L17" s="22">
        <v>0.69463820455868297</v>
      </c>
      <c r="M17" s="22"/>
      <c r="N17" s="22">
        <v>0.61314383327612498</v>
      </c>
      <c r="O17" s="22">
        <v>0.56959765130872897</v>
      </c>
      <c r="P17" s="22">
        <v>0.57941131583222505</v>
      </c>
      <c r="Q17" s="22">
        <v>0.53062140786072198</v>
      </c>
      <c r="R17" s="22"/>
      <c r="S17" s="22">
        <v>0.52931620433654902</v>
      </c>
      <c r="T17" s="22">
        <v>0.68983729901539703</v>
      </c>
      <c r="U17" s="22">
        <v>0.483806213528296</v>
      </c>
      <c r="V17" s="22"/>
      <c r="W17" s="22">
        <v>0.71615619627430005</v>
      </c>
      <c r="X17" s="22">
        <v>0.51817494038890999</v>
      </c>
      <c r="Y17" s="22">
        <v>0.38119336013473798</v>
      </c>
      <c r="Z17" s="22"/>
      <c r="AA17" s="22">
        <v>0.32921074917252302</v>
      </c>
      <c r="AB17" s="22">
        <v>0.43937221029909601</v>
      </c>
      <c r="AC17" s="22">
        <v>0.469288548972074</v>
      </c>
      <c r="AD17" s="22">
        <v>0.51825778577409398</v>
      </c>
      <c r="AE17" s="22">
        <v>0.60283830622058798</v>
      </c>
      <c r="AF17" s="22">
        <v>0.60609940652169403</v>
      </c>
      <c r="AG17" s="22">
        <v>0.70335984843794996</v>
      </c>
      <c r="AH17" s="22">
        <v>0.70097653505500002</v>
      </c>
      <c r="AI17" s="22">
        <v>0.59293093232681104</v>
      </c>
      <c r="AJ17" s="22">
        <v>0.59986284139477197</v>
      </c>
      <c r="AK17" s="22">
        <v>0.34140621131050197</v>
      </c>
      <c r="AL17" s="22">
        <v>0.63665289259253699</v>
      </c>
      <c r="AM17" s="22"/>
      <c r="AN17" s="22">
        <v>0.57308450031501001</v>
      </c>
      <c r="AO17" s="22">
        <v>0.56183383652471197</v>
      </c>
      <c r="AP17" s="22"/>
      <c r="AQ17" s="22">
        <v>0.58622818936258703</v>
      </c>
      <c r="AR17" s="22">
        <v>0.56019590472028002</v>
      </c>
      <c r="AS17" s="22"/>
      <c r="AT17" s="22">
        <v>0.50677833545404505</v>
      </c>
      <c r="AU17" s="22">
        <v>0.51089966548946597</v>
      </c>
      <c r="AV17" s="22">
        <v>0.701406151132974</v>
      </c>
      <c r="AW17" s="22"/>
      <c r="AX17" s="22">
        <v>0.70447982067979598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X22"/>
  <sheetViews>
    <sheetView showGridLines="0" topLeftCell="A2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275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175</v>
      </c>
      <c r="C9" s="14">
        <v>0.210989684802632</v>
      </c>
      <c r="D9" s="14">
        <v>0.25983600829097703</v>
      </c>
      <c r="E9" s="14">
        <v>0.16335864493570601</v>
      </c>
      <c r="F9" s="14"/>
      <c r="G9" s="14">
        <v>0.16999375471012099</v>
      </c>
      <c r="H9" s="14">
        <v>0.235330453930817</v>
      </c>
      <c r="I9" s="14">
        <v>0.21280896385798501</v>
      </c>
      <c r="J9" s="14">
        <v>0.21014930050722699</v>
      </c>
      <c r="K9" s="14">
        <v>0.236671766548705</v>
      </c>
      <c r="L9" s="14">
        <v>0.19283052618865401</v>
      </c>
      <c r="M9" s="14"/>
      <c r="N9" s="14">
        <v>0.20539485606484301</v>
      </c>
      <c r="O9" s="14">
        <v>0.19016128594850401</v>
      </c>
      <c r="P9" s="14">
        <v>0.234906551081838</v>
      </c>
      <c r="Q9" s="14">
        <v>0.20846961056153199</v>
      </c>
      <c r="R9" s="14"/>
      <c r="S9" s="14">
        <v>0.19007191908544799</v>
      </c>
      <c r="T9" s="14">
        <v>0.267583316177741</v>
      </c>
      <c r="U9" s="14">
        <v>0.18468301391130101</v>
      </c>
      <c r="V9" s="14"/>
      <c r="W9" s="14">
        <v>0.28517635492263099</v>
      </c>
      <c r="X9" s="14">
        <v>0.18742113282956599</v>
      </c>
      <c r="Y9" s="14">
        <v>0.121793853202741</v>
      </c>
      <c r="Z9" s="14"/>
      <c r="AA9" s="14">
        <v>0.160005844942082</v>
      </c>
      <c r="AB9" s="14">
        <v>0.22952200393804301</v>
      </c>
      <c r="AC9" s="14">
        <v>0.156789614019157</v>
      </c>
      <c r="AD9" s="14">
        <v>0.178720716942325</v>
      </c>
      <c r="AE9" s="14">
        <v>0.17051297604922599</v>
      </c>
      <c r="AF9" s="14">
        <v>0.20698407517261899</v>
      </c>
      <c r="AG9" s="14">
        <v>0.28133116526142998</v>
      </c>
      <c r="AH9" s="14">
        <v>0.271694232460644</v>
      </c>
      <c r="AI9" s="14">
        <v>0.31881185370573201</v>
      </c>
      <c r="AJ9" s="14">
        <v>0.31698437480777097</v>
      </c>
      <c r="AK9" s="14">
        <v>0.27751406018140401</v>
      </c>
      <c r="AL9" s="14">
        <v>0.12487940004286301</v>
      </c>
      <c r="AM9" s="14"/>
      <c r="AN9" s="14">
        <v>0.222453702568361</v>
      </c>
      <c r="AO9" s="14">
        <v>0.20625326319396201</v>
      </c>
      <c r="AP9" s="14"/>
      <c r="AQ9" s="14">
        <v>0.17434865322599899</v>
      </c>
      <c r="AR9" s="14">
        <v>0.21954395135406399</v>
      </c>
      <c r="AS9" s="14"/>
      <c r="AT9" s="14">
        <v>0.201096142850445</v>
      </c>
      <c r="AU9" s="14">
        <v>0.16968623292106499</v>
      </c>
      <c r="AV9" s="14">
        <v>0.27926274204346402</v>
      </c>
      <c r="AW9" s="14"/>
      <c r="AX9" s="14">
        <v>0.22696090721763801</v>
      </c>
    </row>
    <row r="10" spans="2:50" x14ac:dyDescent="0.3">
      <c r="B10" s="15" t="s">
        <v>200</v>
      </c>
      <c r="C10" s="14">
        <v>0.44036285153597099</v>
      </c>
      <c r="D10" s="14">
        <v>0.448227691523361</v>
      </c>
      <c r="E10" s="14">
        <v>0.43536974342722501</v>
      </c>
      <c r="F10" s="14"/>
      <c r="G10" s="14">
        <v>0.35174929603880101</v>
      </c>
      <c r="H10" s="14">
        <v>0.37019168349035397</v>
      </c>
      <c r="I10" s="14">
        <v>0.416318196625582</v>
      </c>
      <c r="J10" s="14">
        <v>0.453387578406031</v>
      </c>
      <c r="K10" s="14">
        <v>0.45253553165954802</v>
      </c>
      <c r="L10" s="14">
        <v>0.54944653872052296</v>
      </c>
      <c r="M10" s="14"/>
      <c r="N10" s="14">
        <v>0.48242481316805802</v>
      </c>
      <c r="O10" s="14">
        <v>0.42155899442640599</v>
      </c>
      <c r="P10" s="14">
        <v>0.46322353905439601</v>
      </c>
      <c r="Q10" s="14">
        <v>0.41517626306164801</v>
      </c>
      <c r="R10" s="14"/>
      <c r="S10" s="14">
        <v>0.45009483267870498</v>
      </c>
      <c r="T10" s="14">
        <v>0.454229548063938</v>
      </c>
      <c r="U10" s="14">
        <v>0.44045376010485698</v>
      </c>
      <c r="V10" s="14"/>
      <c r="W10" s="14">
        <v>0.44246624575392901</v>
      </c>
      <c r="X10" s="14">
        <v>0.47833687824035198</v>
      </c>
      <c r="Y10" s="14">
        <v>0.34317829800348998</v>
      </c>
      <c r="Z10" s="14"/>
      <c r="AA10" s="14">
        <v>0.33262936586342701</v>
      </c>
      <c r="AB10" s="14">
        <v>0.27263095198053799</v>
      </c>
      <c r="AC10" s="14">
        <v>0.42773975180634799</v>
      </c>
      <c r="AD10" s="14">
        <v>0.43359843442109403</v>
      </c>
      <c r="AE10" s="14">
        <v>0.52179511617607299</v>
      </c>
      <c r="AF10" s="14">
        <v>0.433299890092054</v>
      </c>
      <c r="AG10" s="14">
        <v>0.50673479090175499</v>
      </c>
      <c r="AH10" s="14">
        <v>0.48590674366317299</v>
      </c>
      <c r="AI10" s="14">
        <v>0.36812198338868402</v>
      </c>
      <c r="AJ10" s="14">
        <v>0.49947474860009</v>
      </c>
      <c r="AK10" s="14">
        <v>0.35805196516084897</v>
      </c>
      <c r="AL10" s="14">
        <v>0.51177349254967397</v>
      </c>
      <c r="AM10" s="14"/>
      <c r="AN10" s="14">
        <v>0.44257608959115802</v>
      </c>
      <c r="AO10" s="14">
        <v>0.43944844013466799</v>
      </c>
      <c r="AP10" s="14"/>
      <c r="AQ10" s="14">
        <v>0.47789479383884098</v>
      </c>
      <c r="AR10" s="14">
        <v>0.43160059171857901</v>
      </c>
      <c r="AS10" s="14"/>
      <c r="AT10" s="14">
        <v>0.46225733823264198</v>
      </c>
      <c r="AU10" s="14">
        <v>0.42829839362264499</v>
      </c>
      <c r="AV10" s="14">
        <v>0.46640762555305498</v>
      </c>
      <c r="AW10" s="14"/>
      <c r="AX10" s="14">
        <v>0.47783209779819102</v>
      </c>
    </row>
    <row r="11" spans="2:50" x14ac:dyDescent="0.3">
      <c r="B11" s="15" t="s">
        <v>201</v>
      </c>
      <c r="C11" s="14">
        <v>0.21734306451469301</v>
      </c>
      <c r="D11" s="14">
        <v>0.18583132192000301</v>
      </c>
      <c r="E11" s="14">
        <v>0.24895428024092001</v>
      </c>
      <c r="F11" s="14"/>
      <c r="G11" s="14">
        <v>0.25211373330853398</v>
      </c>
      <c r="H11" s="14">
        <v>0.24423669383642399</v>
      </c>
      <c r="I11" s="14">
        <v>0.23567387769866099</v>
      </c>
      <c r="J11" s="14">
        <v>0.18093921156588999</v>
      </c>
      <c r="K11" s="14">
        <v>0.22220423019796501</v>
      </c>
      <c r="L11" s="14">
        <v>0.18434583155668899</v>
      </c>
      <c r="M11" s="14"/>
      <c r="N11" s="14">
        <v>0.19090512781053401</v>
      </c>
      <c r="O11" s="14">
        <v>0.248717775450638</v>
      </c>
      <c r="P11" s="14">
        <v>0.18439154906830099</v>
      </c>
      <c r="Q11" s="14">
        <v>0.23538215602120599</v>
      </c>
      <c r="R11" s="14"/>
      <c r="S11" s="14">
        <v>0.23678583779280801</v>
      </c>
      <c r="T11" s="14">
        <v>0.18063442602839699</v>
      </c>
      <c r="U11" s="14">
        <v>0.235977253910438</v>
      </c>
      <c r="V11" s="14"/>
      <c r="W11" s="14">
        <v>0.17288681647156201</v>
      </c>
      <c r="X11" s="14">
        <v>0.227360195358697</v>
      </c>
      <c r="Y11" s="14">
        <v>0.31243176373112203</v>
      </c>
      <c r="Z11" s="14"/>
      <c r="AA11" s="14">
        <v>0.17164613302811901</v>
      </c>
      <c r="AB11" s="14">
        <v>0.22765310827414201</v>
      </c>
      <c r="AC11" s="14">
        <v>0.21370740857616999</v>
      </c>
      <c r="AD11" s="14">
        <v>0.26703729977325202</v>
      </c>
      <c r="AE11" s="14">
        <v>0.21772615417270899</v>
      </c>
      <c r="AF11" s="14">
        <v>0.22138261611100199</v>
      </c>
      <c r="AG11" s="14">
        <v>0.14967342911853801</v>
      </c>
      <c r="AH11" s="14">
        <v>0.20617753946238801</v>
      </c>
      <c r="AI11" s="14">
        <v>0.29695882140922197</v>
      </c>
      <c r="AJ11" s="14">
        <v>0.146630639891318</v>
      </c>
      <c r="AK11" s="14">
        <v>0.23438072138618901</v>
      </c>
      <c r="AL11" s="14">
        <v>0.12583123005514299</v>
      </c>
      <c r="AM11" s="14"/>
      <c r="AN11" s="14">
        <v>0.21475129026877701</v>
      </c>
      <c r="AO11" s="14">
        <v>0.21841387021248601</v>
      </c>
      <c r="AP11" s="14"/>
      <c r="AQ11" s="14">
        <v>0.23208388985863199</v>
      </c>
      <c r="AR11" s="14">
        <v>0.21390165078384701</v>
      </c>
      <c r="AS11" s="14"/>
      <c r="AT11" s="14">
        <v>0.23752722385806099</v>
      </c>
      <c r="AU11" s="14">
        <v>0.252212166822599</v>
      </c>
      <c r="AV11" s="14">
        <v>0.171456210318502</v>
      </c>
      <c r="AW11" s="14"/>
      <c r="AX11" s="14">
        <v>0.14928970307839001</v>
      </c>
    </row>
    <row r="12" spans="2:50" x14ac:dyDescent="0.3">
      <c r="B12" s="15" t="s">
        <v>202</v>
      </c>
      <c r="C12" s="14">
        <v>3.6850809072040802E-2</v>
      </c>
      <c r="D12" s="14">
        <v>3.6392808599994698E-2</v>
      </c>
      <c r="E12" s="14">
        <v>3.7577916348502001E-2</v>
      </c>
      <c r="F12" s="14"/>
      <c r="G12" s="14">
        <v>9.9866115513625703E-2</v>
      </c>
      <c r="H12" s="14">
        <v>5.0382448774638801E-2</v>
      </c>
      <c r="I12" s="14">
        <v>4.22211721918739E-2</v>
      </c>
      <c r="J12" s="14">
        <v>2.7654696196158599E-2</v>
      </c>
      <c r="K12" s="14">
        <v>1.37889750784036E-2</v>
      </c>
      <c r="L12" s="14">
        <v>1.0379025353637401E-2</v>
      </c>
      <c r="M12" s="14"/>
      <c r="N12" s="14">
        <v>3.0943289025538501E-2</v>
      </c>
      <c r="O12" s="14">
        <v>3.6035476277556398E-2</v>
      </c>
      <c r="P12" s="14">
        <v>4.0479592992490397E-2</v>
      </c>
      <c r="Q12" s="14">
        <v>3.7595645782367799E-2</v>
      </c>
      <c r="R12" s="14"/>
      <c r="S12" s="14">
        <v>4.6824013383872702E-2</v>
      </c>
      <c r="T12" s="14">
        <v>2.5714341492054E-2</v>
      </c>
      <c r="U12" s="14">
        <v>3.9328485774849903E-2</v>
      </c>
      <c r="V12" s="14"/>
      <c r="W12" s="14">
        <v>3.0755508442165701E-2</v>
      </c>
      <c r="X12" s="14">
        <v>4.1902337367772297E-2</v>
      </c>
      <c r="Y12" s="14">
        <v>3.74268540814508E-2</v>
      </c>
      <c r="Z12" s="14"/>
      <c r="AA12" s="14">
        <v>2.0089178538362101E-2</v>
      </c>
      <c r="AB12" s="14">
        <v>5.9495847668209499E-2</v>
      </c>
      <c r="AC12" s="14">
        <v>3.9650478812174601E-2</v>
      </c>
      <c r="AD12" s="14">
        <v>3.2729682564547502E-2</v>
      </c>
      <c r="AE12" s="14">
        <v>2.4017324948839999E-2</v>
      </c>
      <c r="AF12" s="14">
        <v>5.7828532976555998E-2</v>
      </c>
      <c r="AG12" s="14">
        <v>3.4280054710714297E-2</v>
      </c>
      <c r="AH12" s="14">
        <v>2.6303807566546499E-2</v>
      </c>
      <c r="AI12" s="14">
        <v>1.6107341496361598E-2</v>
      </c>
      <c r="AJ12" s="14">
        <v>1.85199146346368E-2</v>
      </c>
      <c r="AK12" s="14">
        <v>0</v>
      </c>
      <c r="AL12" s="14">
        <v>0</v>
      </c>
      <c r="AM12" s="14"/>
      <c r="AN12" s="14">
        <v>4.2733641987128798E-2</v>
      </c>
      <c r="AO12" s="14">
        <v>3.4420284494303698E-2</v>
      </c>
      <c r="AP12" s="14"/>
      <c r="AQ12" s="14">
        <v>3.1118294313547502E-2</v>
      </c>
      <c r="AR12" s="14">
        <v>3.8189129996538E-2</v>
      </c>
      <c r="AS12" s="14"/>
      <c r="AT12" s="14">
        <v>4.4184099094435603E-2</v>
      </c>
      <c r="AU12" s="14">
        <v>3.6342974709657402E-2</v>
      </c>
      <c r="AV12" s="14">
        <v>3.59275467596415E-2</v>
      </c>
      <c r="AW12" s="14"/>
      <c r="AX12" s="14">
        <v>4.9171808788017898E-2</v>
      </c>
    </row>
    <row r="13" spans="2:50" x14ac:dyDescent="0.3">
      <c r="B13" s="15" t="s">
        <v>178</v>
      </c>
      <c r="C13" s="14">
        <v>1.34040252954424E-2</v>
      </c>
      <c r="D13" s="14">
        <v>1.7152142210517699E-2</v>
      </c>
      <c r="E13" s="14">
        <v>9.9559377485224192E-3</v>
      </c>
      <c r="F13" s="14"/>
      <c r="G13" s="14">
        <v>2.2857759636774399E-2</v>
      </c>
      <c r="H13" s="14">
        <v>2.5042498082012601E-2</v>
      </c>
      <c r="I13" s="14">
        <v>1.7155976215619501E-2</v>
      </c>
      <c r="J13" s="14">
        <v>1.00388769951252E-2</v>
      </c>
      <c r="K13" s="14">
        <v>7.21922159745192E-3</v>
      </c>
      <c r="L13" s="14">
        <v>2.6492785014412298E-3</v>
      </c>
      <c r="M13" s="14"/>
      <c r="N13" s="14">
        <v>1.72388081254072E-2</v>
      </c>
      <c r="O13" s="14">
        <v>9.6591319914620197E-3</v>
      </c>
      <c r="P13" s="14">
        <v>1.07787922882705E-2</v>
      </c>
      <c r="Q13" s="14">
        <v>1.5364503516184499E-2</v>
      </c>
      <c r="R13" s="14"/>
      <c r="S13" s="14">
        <v>8.1360987040555999E-3</v>
      </c>
      <c r="T13" s="14">
        <v>1.11002022008325E-2</v>
      </c>
      <c r="U13" s="14">
        <v>1.70859645864062E-2</v>
      </c>
      <c r="V13" s="14"/>
      <c r="W13" s="14">
        <v>9.9436629912844094E-3</v>
      </c>
      <c r="X13" s="14">
        <v>1.1784773863426501E-2</v>
      </c>
      <c r="Y13" s="14">
        <v>2.2345502103417202E-2</v>
      </c>
      <c r="Z13" s="14"/>
      <c r="AA13" s="14">
        <v>2.1069493609898599E-2</v>
      </c>
      <c r="AB13" s="14">
        <v>4.05768101860918E-2</v>
      </c>
      <c r="AC13" s="14">
        <v>2.17926092945952E-2</v>
      </c>
      <c r="AD13" s="14">
        <v>1.2557449401488899E-2</v>
      </c>
      <c r="AE13" s="14">
        <v>1.30138107017448E-2</v>
      </c>
      <c r="AF13" s="14">
        <v>3.7167150073504898E-3</v>
      </c>
      <c r="AG13" s="14">
        <v>0</v>
      </c>
      <c r="AH13" s="14">
        <v>0</v>
      </c>
      <c r="AI13" s="14">
        <v>0</v>
      </c>
      <c r="AJ13" s="14">
        <v>1.8390322066184302E-2</v>
      </c>
      <c r="AK13" s="14">
        <v>0</v>
      </c>
      <c r="AL13" s="14">
        <v>0</v>
      </c>
      <c r="AM13" s="14"/>
      <c r="AN13" s="14">
        <v>1.00134451838589E-2</v>
      </c>
      <c r="AO13" s="14">
        <v>1.48048620033581E-2</v>
      </c>
      <c r="AP13" s="14"/>
      <c r="AQ13" s="14">
        <v>1.22957750052762E-2</v>
      </c>
      <c r="AR13" s="14">
        <v>1.36627589604037E-2</v>
      </c>
      <c r="AS13" s="14"/>
      <c r="AT13" s="14">
        <v>7.81771378806876E-3</v>
      </c>
      <c r="AU13" s="14">
        <v>1.6374421990752199E-2</v>
      </c>
      <c r="AV13" s="14">
        <v>1.1323074063000701E-2</v>
      </c>
      <c r="AW13" s="14"/>
      <c r="AX13" s="14">
        <v>1.06806652907506E-2</v>
      </c>
    </row>
    <row r="14" spans="2:50" x14ac:dyDescent="0.3">
      <c r="B14" s="15" t="s">
        <v>79</v>
      </c>
      <c r="C14" s="14">
        <v>8.1049564779221303E-2</v>
      </c>
      <c r="D14" s="14">
        <v>5.2560027455146999E-2</v>
      </c>
      <c r="E14" s="14">
        <v>0.104783477299125</v>
      </c>
      <c r="F14" s="14"/>
      <c r="G14" s="14">
        <v>0.103419340792144</v>
      </c>
      <c r="H14" s="14">
        <v>7.4816221885753806E-2</v>
      </c>
      <c r="I14" s="14">
        <v>7.58218134102778E-2</v>
      </c>
      <c r="J14" s="14">
        <v>0.11783033632956801</v>
      </c>
      <c r="K14" s="14">
        <v>6.7580274917926994E-2</v>
      </c>
      <c r="L14" s="14">
        <v>6.0348799679056098E-2</v>
      </c>
      <c r="M14" s="14"/>
      <c r="N14" s="14">
        <v>7.3093105805619105E-2</v>
      </c>
      <c r="O14" s="14">
        <v>9.3867335905434099E-2</v>
      </c>
      <c r="P14" s="14">
        <v>6.6219975514703697E-2</v>
      </c>
      <c r="Q14" s="14">
        <v>8.8011821057061304E-2</v>
      </c>
      <c r="R14" s="14"/>
      <c r="S14" s="14">
        <v>6.8087298355110196E-2</v>
      </c>
      <c r="T14" s="14">
        <v>6.07381660370368E-2</v>
      </c>
      <c r="U14" s="14">
        <v>8.2471521712147305E-2</v>
      </c>
      <c r="V14" s="14"/>
      <c r="W14" s="14">
        <v>5.87714114184286E-2</v>
      </c>
      <c r="X14" s="14">
        <v>5.3194682340185602E-2</v>
      </c>
      <c r="Y14" s="14">
        <v>0.16282372887777999</v>
      </c>
      <c r="Z14" s="14"/>
      <c r="AA14" s="14">
        <v>0.29455998401811001</v>
      </c>
      <c r="AB14" s="14">
        <v>0.17012127795297599</v>
      </c>
      <c r="AC14" s="14">
        <v>0.140320137491556</v>
      </c>
      <c r="AD14" s="14">
        <v>7.5356416897292597E-2</v>
      </c>
      <c r="AE14" s="14">
        <v>5.2934617951406603E-2</v>
      </c>
      <c r="AF14" s="14">
        <v>7.6788170640418499E-2</v>
      </c>
      <c r="AG14" s="14">
        <v>2.7980560007563E-2</v>
      </c>
      <c r="AH14" s="14">
        <v>9.9176768472484696E-3</v>
      </c>
      <c r="AI14" s="14">
        <v>0</v>
      </c>
      <c r="AJ14" s="14">
        <v>0</v>
      </c>
      <c r="AK14" s="14">
        <v>0.13005325327155701</v>
      </c>
      <c r="AL14" s="14">
        <v>0.23751587735231999</v>
      </c>
      <c r="AM14" s="14"/>
      <c r="AN14" s="14">
        <v>6.7471830400716595E-2</v>
      </c>
      <c r="AO14" s="14">
        <v>8.6659279961221899E-2</v>
      </c>
      <c r="AP14" s="14"/>
      <c r="AQ14" s="14">
        <v>7.2258593757703299E-2</v>
      </c>
      <c r="AR14" s="14">
        <v>8.31019171865683E-2</v>
      </c>
      <c r="AS14" s="14"/>
      <c r="AT14" s="14">
        <v>4.7117482176347703E-2</v>
      </c>
      <c r="AU14" s="14">
        <v>9.7085809933281905E-2</v>
      </c>
      <c r="AV14" s="14">
        <v>3.5622801262337397E-2</v>
      </c>
      <c r="AW14" s="14"/>
      <c r="AX14" s="14">
        <v>8.6064817827012502E-2</v>
      </c>
    </row>
    <row r="15" spans="2:50" x14ac:dyDescent="0.3">
      <c r="B15" s="15" t="s">
        <v>179</v>
      </c>
      <c r="C15" s="21">
        <v>0.65135253633860302</v>
      </c>
      <c r="D15" s="21">
        <v>0.70806369981433803</v>
      </c>
      <c r="E15" s="21">
        <v>0.59872838836293096</v>
      </c>
      <c r="F15" s="21"/>
      <c r="G15" s="21">
        <v>0.52174305074892202</v>
      </c>
      <c r="H15" s="21">
        <v>0.605522137421171</v>
      </c>
      <c r="I15" s="21">
        <v>0.62912716048356798</v>
      </c>
      <c r="J15" s="21">
        <v>0.66353687891325797</v>
      </c>
      <c r="K15" s="21">
        <v>0.68920729820825299</v>
      </c>
      <c r="L15" s="21">
        <v>0.742277064909176</v>
      </c>
      <c r="M15" s="21"/>
      <c r="N15" s="21">
        <v>0.68781966923290105</v>
      </c>
      <c r="O15" s="21">
        <v>0.61172028037491</v>
      </c>
      <c r="P15" s="21">
        <v>0.69813009013623395</v>
      </c>
      <c r="Q15" s="21">
        <v>0.62364587362318002</v>
      </c>
      <c r="R15" s="21"/>
      <c r="S15" s="21">
        <v>0.64016675176415305</v>
      </c>
      <c r="T15" s="21">
        <v>0.72181286424167901</v>
      </c>
      <c r="U15" s="21">
        <v>0.62513677401615897</v>
      </c>
      <c r="V15" s="21"/>
      <c r="W15" s="21">
        <v>0.72764260067655995</v>
      </c>
      <c r="X15" s="21">
        <v>0.66575801106991805</v>
      </c>
      <c r="Y15" s="21">
        <v>0.46497215120623098</v>
      </c>
      <c r="Z15" s="21"/>
      <c r="AA15" s="21">
        <v>0.49263521080550998</v>
      </c>
      <c r="AB15" s="21">
        <v>0.502152955918581</v>
      </c>
      <c r="AC15" s="21">
        <v>0.58452936582550497</v>
      </c>
      <c r="AD15" s="21">
        <v>0.61231915136341897</v>
      </c>
      <c r="AE15" s="21">
        <v>0.69230809222529999</v>
      </c>
      <c r="AF15" s="21">
        <v>0.64028396526467302</v>
      </c>
      <c r="AG15" s="21">
        <v>0.78806595616318398</v>
      </c>
      <c r="AH15" s="21">
        <v>0.75760097612381705</v>
      </c>
      <c r="AI15" s="21">
        <v>0.68693383709441602</v>
      </c>
      <c r="AJ15" s="21">
        <v>0.81645912340786098</v>
      </c>
      <c r="AK15" s="21">
        <v>0.63556602534225404</v>
      </c>
      <c r="AL15" s="21">
        <v>0.63665289259253699</v>
      </c>
      <c r="AM15" s="21"/>
      <c r="AN15" s="21">
        <v>0.66502979215951896</v>
      </c>
      <c r="AO15" s="21">
        <v>0.64570170332862997</v>
      </c>
      <c r="AP15" s="21"/>
      <c r="AQ15" s="21">
        <v>0.65224344706484105</v>
      </c>
      <c r="AR15" s="21">
        <v>0.65114454307264302</v>
      </c>
      <c r="AS15" s="21"/>
      <c r="AT15" s="21">
        <v>0.663353481083087</v>
      </c>
      <c r="AU15" s="21">
        <v>0.59798462654370999</v>
      </c>
      <c r="AV15" s="21">
        <v>0.74567036759651895</v>
      </c>
      <c r="AW15" s="21"/>
      <c r="AX15" s="21">
        <v>0.70479300501582898</v>
      </c>
    </row>
    <row r="16" spans="2:50" x14ac:dyDescent="0.3">
      <c r="B16" s="15" t="s">
        <v>180</v>
      </c>
      <c r="C16" s="21">
        <v>5.0254834367483202E-2</v>
      </c>
      <c r="D16" s="21">
        <v>5.3544950810512401E-2</v>
      </c>
      <c r="E16" s="21">
        <v>4.75338540970245E-2</v>
      </c>
      <c r="F16" s="21"/>
      <c r="G16" s="21">
        <v>0.12272387515039999</v>
      </c>
      <c r="H16" s="21">
        <v>7.5424946856651298E-2</v>
      </c>
      <c r="I16" s="21">
        <v>5.9377148407493398E-2</v>
      </c>
      <c r="J16" s="21">
        <v>3.7693573191283802E-2</v>
      </c>
      <c r="K16" s="21">
        <v>2.10081966758555E-2</v>
      </c>
      <c r="L16" s="21">
        <v>1.30283038550787E-2</v>
      </c>
      <c r="M16" s="21"/>
      <c r="N16" s="21">
        <v>4.8182097150945701E-2</v>
      </c>
      <c r="O16" s="21">
        <v>4.5694608269018402E-2</v>
      </c>
      <c r="P16" s="21">
        <v>5.12583852807608E-2</v>
      </c>
      <c r="Q16" s="21">
        <v>5.2960149298552299E-2</v>
      </c>
      <c r="R16" s="21"/>
      <c r="S16" s="21">
        <v>5.4960112087928302E-2</v>
      </c>
      <c r="T16" s="21">
        <v>3.6814543692886503E-2</v>
      </c>
      <c r="U16" s="21">
        <v>5.6414450361256099E-2</v>
      </c>
      <c r="V16" s="21"/>
      <c r="W16" s="21">
        <v>4.0699171433450101E-2</v>
      </c>
      <c r="X16" s="21">
        <v>5.3687111231198702E-2</v>
      </c>
      <c r="Y16" s="21">
        <v>5.9772356184868002E-2</v>
      </c>
      <c r="Z16" s="21"/>
      <c r="AA16" s="21">
        <v>4.1158672148260599E-2</v>
      </c>
      <c r="AB16" s="21">
        <v>0.100072657854301</v>
      </c>
      <c r="AC16" s="21">
        <v>6.1443088106769697E-2</v>
      </c>
      <c r="AD16" s="21">
        <v>4.5287131966036398E-2</v>
      </c>
      <c r="AE16" s="21">
        <v>3.7031135650584801E-2</v>
      </c>
      <c r="AF16" s="21">
        <v>6.1545247983906502E-2</v>
      </c>
      <c r="AG16" s="21">
        <v>3.4280054710714297E-2</v>
      </c>
      <c r="AH16" s="21">
        <v>2.6303807566546499E-2</v>
      </c>
      <c r="AI16" s="21">
        <v>1.6107341496361598E-2</v>
      </c>
      <c r="AJ16" s="21">
        <v>3.6910236700821102E-2</v>
      </c>
      <c r="AK16" s="21">
        <v>0</v>
      </c>
      <c r="AL16" s="21">
        <v>0</v>
      </c>
      <c r="AM16" s="21"/>
      <c r="AN16" s="21">
        <v>5.2747087170987798E-2</v>
      </c>
      <c r="AO16" s="21">
        <v>4.9225146497661798E-2</v>
      </c>
      <c r="AP16" s="21"/>
      <c r="AQ16" s="21">
        <v>4.3414069318823703E-2</v>
      </c>
      <c r="AR16" s="21">
        <v>5.1851888956941698E-2</v>
      </c>
      <c r="AS16" s="21"/>
      <c r="AT16" s="21">
        <v>5.20018128825043E-2</v>
      </c>
      <c r="AU16" s="21">
        <v>5.2717396700409598E-2</v>
      </c>
      <c r="AV16" s="21">
        <v>4.7250620822642302E-2</v>
      </c>
      <c r="AW16" s="21"/>
      <c r="AX16" s="21">
        <v>5.9852474078768501E-2</v>
      </c>
    </row>
    <row r="17" spans="2:50" x14ac:dyDescent="0.3">
      <c r="B17" s="15" t="s">
        <v>108</v>
      </c>
      <c r="C17" s="22">
        <v>0.60109770197112</v>
      </c>
      <c r="D17" s="22">
        <v>0.65451874900382501</v>
      </c>
      <c r="E17" s="22">
        <v>0.55119453426590603</v>
      </c>
      <c r="F17" s="22"/>
      <c r="G17" s="22">
        <v>0.39901917559852201</v>
      </c>
      <c r="H17" s="22">
        <v>0.53009719056451898</v>
      </c>
      <c r="I17" s="22">
        <v>0.56975001207607401</v>
      </c>
      <c r="J17" s="22">
        <v>0.625843305721975</v>
      </c>
      <c r="K17" s="22">
        <v>0.66819910153239703</v>
      </c>
      <c r="L17" s="22">
        <v>0.72924876105409797</v>
      </c>
      <c r="M17" s="22"/>
      <c r="N17" s="22">
        <v>0.63963757208195504</v>
      </c>
      <c r="O17" s="22">
        <v>0.56602567210589105</v>
      </c>
      <c r="P17" s="22">
        <v>0.64687170485547296</v>
      </c>
      <c r="Q17" s="22">
        <v>0.57068572432462805</v>
      </c>
      <c r="R17" s="22"/>
      <c r="S17" s="22">
        <v>0.58520663967622499</v>
      </c>
      <c r="T17" s="22">
        <v>0.68499832054879295</v>
      </c>
      <c r="U17" s="22">
        <v>0.56872232365490205</v>
      </c>
      <c r="V17" s="22"/>
      <c r="W17" s="22">
        <v>0.68694342924311003</v>
      </c>
      <c r="X17" s="22">
        <v>0.61207089983871998</v>
      </c>
      <c r="Y17" s="22">
        <v>0.405199795021363</v>
      </c>
      <c r="Z17" s="22"/>
      <c r="AA17" s="22">
        <v>0.45147653865724902</v>
      </c>
      <c r="AB17" s="22">
        <v>0.40208029806427997</v>
      </c>
      <c r="AC17" s="22">
        <v>0.52308627771873495</v>
      </c>
      <c r="AD17" s="22">
        <v>0.56703201939738201</v>
      </c>
      <c r="AE17" s="22">
        <v>0.65527695657471496</v>
      </c>
      <c r="AF17" s="22">
        <v>0.57873871728076598</v>
      </c>
      <c r="AG17" s="22">
        <v>0.75378590145247004</v>
      </c>
      <c r="AH17" s="22">
        <v>0.731297168557271</v>
      </c>
      <c r="AI17" s="22">
        <v>0.67082649559805496</v>
      </c>
      <c r="AJ17" s="22">
        <v>0.77954888670704003</v>
      </c>
      <c r="AK17" s="22">
        <v>0.63556602534225404</v>
      </c>
      <c r="AL17" s="22">
        <v>0.63665289259253699</v>
      </c>
      <c r="AM17" s="22"/>
      <c r="AN17" s="22">
        <v>0.61228270498853099</v>
      </c>
      <c r="AO17" s="22">
        <v>0.59647655683096801</v>
      </c>
      <c r="AP17" s="22"/>
      <c r="AQ17" s="22">
        <v>0.60882937774601698</v>
      </c>
      <c r="AR17" s="22">
        <v>0.59929265411570098</v>
      </c>
      <c r="AS17" s="22"/>
      <c r="AT17" s="22">
        <v>0.61135166820058295</v>
      </c>
      <c r="AU17" s="22">
        <v>0.54526722984330001</v>
      </c>
      <c r="AV17" s="22">
        <v>0.69841974677387597</v>
      </c>
      <c r="AW17" s="22"/>
      <c r="AX17" s="22">
        <v>0.64494053093706105</v>
      </c>
    </row>
    <row r="18" spans="2:50" x14ac:dyDescent="0.3">
      <c r="B18" s="16"/>
    </row>
    <row r="19" spans="2:50" x14ac:dyDescent="0.3">
      <c r="B19" t="s">
        <v>81</v>
      </c>
    </row>
    <row r="20" spans="2:50" x14ac:dyDescent="0.3">
      <c r="B20" t="s">
        <v>352</v>
      </c>
    </row>
    <row r="22" spans="2:50" x14ac:dyDescent="0.3">
      <c r="B22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H18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8" width="20.6640625" customWidth="1"/>
  </cols>
  <sheetData>
    <row r="2" spans="2:8" ht="40.049999999999997" customHeight="1" x14ac:dyDescent="0.3">
      <c r="D2" s="29" t="s">
        <v>286</v>
      </c>
      <c r="E2" s="26"/>
      <c r="F2" s="26"/>
      <c r="G2" s="26"/>
      <c r="H2" s="26"/>
    </row>
    <row r="6" spans="2:8" ht="49.95" customHeight="1" x14ac:dyDescent="0.3">
      <c r="B6" s="17" t="s">
        <v>12</v>
      </c>
      <c r="C6" s="17" t="s">
        <v>276</v>
      </c>
      <c r="D6" s="17" t="s">
        <v>277</v>
      </c>
      <c r="E6" s="17" t="s">
        <v>278</v>
      </c>
      <c r="F6" s="17" t="s">
        <v>279</v>
      </c>
      <c r="G6" s="17" t="s">
        <v>280</v>
      </c>
    </row>
    <row r="7" spans="2:8" x14ac:dyDescent="0.3">
      <c r="B7" s="15" t="s">
        <v>281</v>
      </c>
      <c r="C7" s="14">
        <v>0.20047938714232999</v>
      </c>
      <c r="D7" s="14">
        <v>0.14083042687331099</v>
      </c>
      <c r="E7" s="14">
        <v>0.23574981812288601</v>
      </c>
      <c r="F7" s="14">
        <v>0.228095708579753</v>
      </c>
      <c r="G7" s="14">
        <v>0.177837301133383</v>
      </c>
    </row>
    <row r="8" spans="2:8" x14ac:dyDescent="0.3">
      <c r="B8" s="15" t="s">
        <v>282</v>
      </c>
      <c r="C8" s="14">
        <v>0.43050124962275099</v>
      </c>
      <c r="D8" s="14">
        <v>0.30181178476234499</v>
      </c>
      <c r="E8" s="14">
        <v>0.42174546948305702</v>
      </c>
      <c r="F8" s="14">
        <v>0.431959587539057</v>
      </c>
      <c r="G8" s="14">
        <v>0.41243021331087998</v>
      </c>
    </row>
    <row r="9" spans="2:8" x14ac:dyDescent="0.3">
      <c r="B9" s="15" t="s">
        <v>283</v>
      </c>
      <c r="C9" s="14">
        <v>0.25046614563911701</v>
      </c>
      <c r="D9" s="14">
        <v>0.29671283040379198</v>
      </c>
      <c r="E9" s="14">
        <v>0.22730687667177199</v>
      </c>
      <c r="F9" s="14">
        <v>0.22709919662608599</v>
      </c>
      <c r="G9" s="14">
        <v>0.269565178946294</v>
      </c>
    </row>
    <row r="10" spans="2:8" x14ac:dyDescent="0.3">
      <c r="B10" s="15" t="s">
        <v>284</v>
      </c>
      <c r="C10" s="14">
        <v>9.0497718537187299E-2</v>
      </c>
      <c r="D10" s="14">
        <v>0.214611225528301</v>
      </c>
      <c r="E10" s="14">
        <v>9.0350549736334801E-2</v>
      </c>
      <c r="F10" s="14">
        <v>8.8299905440068605E-2</v>
      </c>
      <c r="G10" s="14">
        <v>0.112653052076526</v>
      </c>
    </row>
    <row r="11" spans="2:8" x14ac:dyDescent="0.3">
      <c r="B11" s="15" t="s">
        <v>285</v>
      </c>
      <c r="C11" s="14">
        <v>2.8055499058615201E-2</v>
      </c>
      <c r="D11" s="14">
        <v>4.6033732432251E-2</v>
      </c>
      <c r="E11" s="14">
        <v>2.48472859859507E-2</v>
      </c>
      <c r="F11" s="14">
        <v>2.4545601815035501E-2</v>
      </c>
      <c r="G11" s="14">
        <v>2.7514254532917799E-2</v>
      </c>
    </row>
    <row r="12" spans="2:8" x14ac:dyDescent="0.3">
      <c r="B12" s="16"/>
      <c r="C12" s="16"/>
      <c r="D12" s="16"/>
      <c r="E12" s="16"/>
      <c r="F12" s="16"/>
      <c r="G12" s="16"/>
    </row>
    <row r="13" spans="2:8" x14ac:dyDescent="0.3">
      <c r="B13" t="s">
        <v>81</v>
      </c>
    </row>
    <row r="14" spans="2:8" x14ac:dyDescent="0.3">
      <c r="B14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">
    <mergeCell ref="D2:H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X18"/>
  <sheetViews>
    <sheetView showGridLines="0" workbookViewId="0">
      <pane xSplit="2" topLeftCell="C1" activePane="topRight" state="frozen"/>
      <selection pane="topRight" activeCell="B9" sqref="B9:B13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287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343</v>
      </c>
      <c r="C9" s="14">
        <v>0.20047938714232999</v>
      </c>
      <c r="D9" s="14">
        <v>0.22417327460322001</v>
      </c>
      <c r="E9" s="14">
        <v>0.17858404112565099</v>
      </c>
      <c r="F9" s="14"/>
      <c r="G9" s="14">
        <v>0.18361461276601801</v>
      </c>
      <c r="H9" s="14">
        <v>0.23918036817286101</v>
      </c>
      <c r="I9" s="14">
        <v>0.22453500834412499</v>
      </c>
      <c r="J9" s="14">
        <v>0.17088880066345399</v>
      </c>
      <c r="K9" s="14">
        <v>0.180957842923026</v>
      </c>
      <c r="L9" s="14">
        <v>0.196360379078901</v>
      </c>
      <c r="M9" s="14"/>
      <c r="N9" s="14">
        <v>0.21694483674734799</v>
      </c>
      <c r="O9" s="14">
        <v>0.19292048620125199</v>
      </c>
      <c r="P9" s="14">
        <v>0.21225780797072799</v>
      </c>
      <c r="Q9" s="14">
        <v>0.18881280634320699</v>
      </c>
      <c r="R9" s="14"/>
      <c r="S9" s="14">
        <v>0.24245014603156301</v>
      </c>
      <c r="T9" s="14">
        <v>0.191560079288744</v>
      </c>
      <c r="U9" s="14">
        <v>0.151707274436542</v>
      </c>
      <c r="V9" s="14"/>
      <c r="W9" s="14">
        <v>0.18394271380301799</v>
      </c>
      <c r="X9" s="14">
        <v>0.232329737708447</v>
      </c>
      <c r="Y9" s="14">
        <v>0.17097083668260801</v>
      </c>
      <c r="Z9" s="14"/>
      <c r="AA9" s="14">
        <v>0.20281225379064499</v>
      </c>
      <c r="AB9" s="14">
        <v>0.14740681755624699</v>
      </c>
      <c r="AC9" s="14">
        <v>0.19110019809638401</v>
      </c>
      <c r="AD9" s="14">
        <v>0.16879642324657701</v>
      </c>
      <c r="AE9" s="14">
        <v>0.18306154934937</v>
      </c>
      <c r="AF9" s="14">
        <v>0.23092982111730501</v>
      </c>
      <c r="AG9" s="14">
        <v>0.24499768069514499</v>
      </c>
      <c r="AH9" s="14">
        <v>0.27667315225517197</v>
      </c>
      <c r="AI9" s="14">
        <v>0.28349562293325398</v>
      </c>
      <c r="AJ9" s="14">
        <v>0.223025895797445</v>
      </c>
      <c r="AK9" s="14">
        <v>0</v>
      </c>
      <c r="AL9" s="14">
        <v>0.36966495404946997</v>
      </c>
      <c r="AM9" s="14"/>
      <c r="AN9" s="14">
        <v>0.19789759527100001</v>
      </c>
      <c r="AO9" s="14">
        <v>0.20154606856749399</v>
      </c>
      <c r="AP9" s="14"/>
      <c r="AQ9" s="14">
        <v>0.18399960154297201</v>
      </c>
      <c r="AR9" s="14">
        <v>0.20432678096999901</v>
      </c>
      <c r="AS9" s="14"/>
      <c r="AT9" s="14">
        <v>0.25207606307149699</v>
      </c>
      <c r="AU9" s="14">
        <v>0.16958714831338501</v>
      </c>
      <c r="AV9" s="14">
        <v>0.214436419209491</v>
      </c>
      <c r="AW9" s="14"/>
      <c r="AX9" s="14">
        <v>0.144302039449209</v>
      </c>
    </row>
    <row r="10" spans="2:50" x14ac:dyDescent="0.3">
      <c r="B10" s="15"/>
      <c r="C10" s="14">
        <v>0.43050124962275099</v>
      </c>
      <c r="D10" s="14">
        <v>0.44100726952007302</v>
      </c>
      <c r="E10" s="14">
        <v>0.42292500078848</v>
      </c>
      <c r="F10" s="14"/>
      <c r="G10" s="14">
        <v>0.41050470456956301</v>
      </c>
      <c r="H10" s="14">
        <v>0.39127664630405401</v>
      </c>
      <c r="I10" s="14">
        <v>0.45395201962334703</v>
      </c>
      <c r="J10" s="14">
        <v>0.4681104736674</v>
      </c>
      <c r="K10" s="14">
        <v>0.415408559329148</v>
      </c>
      <c r="L10" s="14">
        <v>0.440341179880474</v>
      </c>
      <c r="M10" s="14"/>
      <c r="N10" s="14">
        <v>0.448199336464005</v>
      </c>
      <c r="O10" s="14">
        <v>0.42086507269366202</v>
      </c>
      <c r="P10" s="14">
        <v>0.42676988776497599</v>
      </c>
      <c r="Q10" s="14">
        <v>0.42983703968023601</v>
      </c>
      <c r="R10" s="14"/>
      <c r="S10" s="14">
        <v>0.43862114694270399</v>
      </c>
      <c r="T10" s="14">
        <v>0.41766114058836601</v>
      </c>
      <c r="U10" s="14">
        <v>0.46454730341469602</v>
      </c>
      <c r="V10" s="14"/>
      <c r="W10" s="14">
        <v>0.41986610941925201</v>
      </c>
      <c r="X10" s="14">
        <v>0.458162958034109</v>
      </c>
      <c r="Y10" s="14">
        <v>0.39814314694191899</v>
      </c>
      <c r="Z10" s="14"/>
      <c r="AA10" s="14">
        <v>0.122547099593878</v>
      </c>
      <c r="AB10" s="14">
        <v>0.38972899878650802</v>
      </c>
      <c r="AC10" s="14">
        <v>0.37889969839805998</v>
      </c>
      <c r="AD10" s="14">
        <v>0.42208875348077901</v>
      </c>
      <c r="AE10" s="14">
        <v>0.45441168515563002</v>
      </c>
      <c r="AF10" s="14">
        <v>0.43529028823390498</v>
      </c>
      <c r="AG10" s="14">
        <v>0.48229641016462599</v>
      </c>
      <c r="AH10" s="14">
        <v>0.466709423538886</v>
      </c>
      <c r="AI10" s="14">
        <v>0.48750435944571202</v>
      </c>
      <c r="AJ10" s="14">
        <v>0.474492676022577</v>
      </c>
      <c r="AK10" s="14">
        <v>0.50780166460581799</v>
      </c>
      <c r="AL10" s="14">
        <v>0.50674057130189698</v>
      </c>
      <c r="AM10" s="14"/>
      <c r="AN10" s="14">
        <v>0.44646316719170898</v>
      </c>
      <c r="AO10" s="14">
        <v>0.42390649612233</v>
      </c>
      <c r="AP10" s="14"/>
      <c r="AQ10" s="14">
        <v>0.46999642398119901</v>
      </c>
      <c r="AR10" s="14">
        <v>0.42128065089995398</v>
      </c>
      <c r="AS10" s="14"/>
      <c r="AT10" s="14">
        <v>0.49487652897511403</v>
      </c>
      <c r="AU10" s="14">
        <v>0.42743535317775599</v>
      </c>
      <c r="AV10" s="14">
        <v>0.41332095063525498</v>
      </c>
      <c r="AW10" s="14"/>
      <c r="AX10" s="14">
        <v>0.48123138274284699</v>
      </c>
    </row>
    <row r="11" spans="2:50" x14ac:dyDescent="0.3">
      <c r="B11" s="15"/>
      <c r="C11" s="14">
        <v>0.25046614563911701</v>
      </c>
      <c r="D11" s="14">
        <v>0.21821248466788001</v>
      </c>
      <c r="E11" s="14">
        <v>0.277844438536621</v>
      </c>
      <c r="F11" s="14"/>
      <c r="G11" s="14">
        <v>0.26093082948598501</v>
      </c>
      <c r="H11" s="14">
        <v>0.20006904753817401</v>
      </c>
      <c r="I11" s="14">
        <v>0.20340484253510799</v>
      </c>
      <c r="J11" s="14">
        <v>0.24456975880109799</v>
      </c>
      <c r="K11" s="14">
        <v>0.30124395245378</v>
      </c>
      <c r="L11" s="14">
        <v>0.28831316466886903</v>
      </c>
      <c r="M11" s="14"/>
      <c r="N11" s="14">
        <v>0.21973663124847601</v>
      </c>
      <c r="O11" s="14">
        <v>0.26995404007483198</v>
      </c>
      <c r="P11" s="14">
        <v>0.22923087261493</v>
      </c>
      <c r="Q11" s="14">
        <v>0.26888756017903498</v>
      </c>
      <c r="R11" s="14"/>
      <c r="S11" s="14">
        <v>0.216425451326344</v>
      </c>
      <c r="T11" s="14">
        <v>0.26524629005115702</v>
      </c>
      <c r="U11" s="14">
        <v>0.25746331590584698</v>
      </c>
      <c r="V11" s="14"/>
      <c r="W11" s="14">
        <v>0.260670491825298</v>
      </c>
      <c r="X11" s="14">
        <v>0.21957795289052401</v>
      </c>
      <c r="Y11" s="14">
        <v>0.286913479690527</v>
      </c>
      <c r="Z11" s="14"/>
      <c r="AA11" s="14">
        <v>0.38869180847505402</v>
      </c>
      <c r="AB11" s="14">
        <v>0.23348028569873</v>
      </c>
      <c r="AC11" s="14">
        <v>0.28107724301300202</v>
      </c>
      <c r="AD11" s="14">
        <v>0.29252901541930798</v>
      </c>
      <c r="AE11" s="14">
        <v>0.271247565874223</v>
      </c>
      <c r="AF11" s="14">
        <v>0.237420434790486</v>
      </c>
      <c r="AG11" s="14">
        <v>0.21141481360356501</v>
      </c>
      <c r="AH11" s="14">
        <v>0.15834255115477699</v>
      </c>
      <c r="AI11" s="14">
        <v>0.15325666614069899</v>
      </c>
      <c r="AJ11" s="14">
        <v>0.20339739953368599</v>
      </c>
      <c r="AK11" s="14">
        <v>0.39919272168773301</v>
      </c>
      <c r="AL11" s="14">
        <v>0</v>
      </c>
      <c r="AM11" s="14"/>
      <c r="AN11" s="14">
        <v>0.240308585589146</v>
      </c>
      <c r="AO11" s="14">
        <v>0.25466279710069001</v>
      </c>
      <c r="AP11" s="14"/>
      <c r="AQ11" s="14">
        <v>0.23646360378939901</v>
      </c>
      <c r="AR11" s="14">
        <v>0.25373519867135902</v>
      </c>
      <c r="AS11" s="14"/>
      <c r="AT11" s="14">
        <v>0.19577470889656401</v>
      </c>
      <c r="AU11" s="14">
        <v>0.27058369477137401</v>
      </c>
      <c r="AV11" s="14">
        <v>0.23784092175268501</v>
      </c>
      <c r="AW11" s="14"/>
      <c r="AX11" s="14">
        <v>0.23392658651286599</v>
      </c>
    </row>
    <row r="12" spans="2:50" x14ac:dyDescent="0.3">
      <c r="B12" s="15"/>
      <c r="C12" s="14">
        <v>9.0497718537187299E-2</v>
      </c>
      <c r="D12" s="14">
        <v>8.9626834960780805E-2</v>
      </c>
      <c r="E12" s="14">
        <v>9.2042580018247E-2</v>
      </c>
      <c r="F12" s="14"/>
      <c r="G12" s="14">
        <v>0.112516952678246</v>
      </c>
      <c r="H12" s="14">
        <v>0.131205471700514</v>
      </c>
      <c r="I12" s="14">
        <v>8.6479086655173107E-2</v>
      </c>
      <c r="J12" s="14">
        <v>9.22716629726026E-2</v>
      </c>
      <c r="K12" s="14">
        <v>7.52101437064744E-2</v>
      </c>
      <c r="L12" s="14">
        <v>5.7202156023392202E-2</v>
      </c>
      <c r="M12" s="14"/>
      <c r="N12" s="14">
        <v>9.6475035850691906E-2</v>
      </c>
      <c r="O12" s="14">
        <v>9.0442979012333502E-2</v>
      </c>
      <c r="P12" s="14">
        <v>0.103721529570427</v>
      </c>
      <c r="Q12" s="14">
        <v>7.8793123684760505E-2</v>
      </c>
      <c r="R12" s="14"/>
      <c r="S12" s="14">
        <v>7.5452214400214601E-2</v>
      </c>
      <c r="T12" s="14">
        <v>9.9889033034324906E-2</v>
      </c>
      <c r="U12" s="14">
        <v>0.103497961309055</v>
      </c>
      <c r="V12" s="14"/>
      <c r="W12" s="14">
        <v>0.10668068598784999</v>
      </c>
      <c r="X12" s="14">
        <v>6.69083231205128E-2</v>
      </c>
      <c r="Y12" s="14">
        <v>0.115666143311773</v>
      </c>
      <c r="Z12" s="14"/>
      <c r="AA12" s="14">
        <v>0.26944050293979799</v>
      </c>
      <c r="AB12" s="14">
        <v>0.14626291633043101</v>
      </c>
      <c r="AC12" s="14">
        <v>9.9181598779583005E-2</v>
      </c>
      <c r="AD12" s="14">
        <v>8.2773262864553707E-2</v>
      </c>
      <c r="AE12" s="14">
        <v>7.5554206166426302E-2</v>
      </c>
      <c r="AF12" s="14">
        <v>8.8620146803747496E-2</v>
      </c>
      <c r="AG12" s="14">
        <v>5.4867334538618598E-2</v>
      </c>
      <c r="AH12" s="14">
        <v>8.8204648818180395E-2</v>
      </c>
      <c r="AI12" s="14">
        <v>4.86343733194348E-2</v>
      </c>
      <c r="AJ12" s="14">
        <v>7.9643367202253804E-2</v>
      </c>
      <c r="AK12" s="14">
        <v>9.3005613706448997E-2</v>
      </c>
      <c r="AL12" s="14">
        <v>0.123594474648633</v>
      </c>
      <c r="AM12" s="14"/>
      <c r="AN12" s="14">
        <v>9.2764539453531802E-2</v>
      </c>
      <c r="AO12" s="14">
        <v>8.9561169083883396E-2</v>
      </c>
      <c r="AP12" s="14"/>
      <c r="AQ12" s="14">
        <v>8.14001881766485E-2</v>
      </c>
      <c r="AR12" s="14">
        <v>9.2621640717190104E-2</v>
      </c>
      <c r="AS12" s="14"/>
      <c r="AT12" s="14">
        <v>4.0076742418774999E-2</v>
      </c>
      <c r="AU12" s="14">
        <v>0.101983000511605</v>
      </c>
      <c r="AV12" s="14">
        <v>0.108102366314956</v>
      </c>
      <c r="AW12" s="14"/>
      <c r="AX12" s="14">
        <v>0.112573391026423</v>
      </c>
    </row>
    <row r="13" spans="2:50" x14ac:dyDescent="0.3">
      <c r="B13" s="15" t="s">
        <v>344</v>
      </c>
      <c r="C13" s="20">
        <v>2.8055499058615201E-2</v>
      </c>
      <c r="D13" s="20">
        <v>2.6980136248045999E-2</v>
      </c>
      <c r="E13" s="20">
        <v>2.8603939531000398E-2</v>
      </c>
      <c r="F13" s="20"/>
      <c r="G13" s="20">
        <v>3.24329005001893E-2</v>
      </c>
      <c r="H13" s="20">
        <v>3.8268466284397E-2</v>
      </c>
      <c r="I13" s="20">
        <v>3.1629042842246401E-2</v>
      </c>
      <c r="J13" s="20">
        <v>2.4159303895444802E-2</v>
      </c>
      <c r="K13" s="20">
        <v>2.7179501587571701E-2</v>
      </c>
      <c r="L13" s="20">
        <v>1.7783120348363799E-2</v>
      </c>
      <c r="M13" s="20"/>
      <c r="N13" s="20">
        <v>1.8644159689478999E-2</v>
      </c>
      <c r="O13" s="20">
        <v>2.5817422017920699E-2</v>
      </c>
      <c r="P13" s="20">
        <v>2.8019902078938699E-2</v>
      </c>
      <c r="Q13" s="20">
        <v>3.3669470112760502E-2</v>
      </c>
      <c r="R13" s="20"/>
      <c r="S13" s="20">
        <v>2.7051041299174201E-2</v>
      </c>
      <c r="T13" s="20">
        <v>2.5643457037407599E-2</v>
      </c>
      <c r="U13" s="20">
        <v>2.2784144933859801E-2</v>
      </c>
      <c r="V13" s="20"/>
      <c r="W13" s="20">
        <v>2.8839998964581899E-2</v>
      </c>
      <c r="X13" s="20">
        <v>2.30210282464074E-2</v>
      </c>
      <c r="Y13" s="20">
        <v>2.8306393373172901E-2</v>
      </c>
      <c r="Z13" s="20"/>
      <c r="AA13" s="20">
        <v>1.6508335200625002E-2</v>
      </c>
      <c r="AB13" s="20">
        <v>8.3120981628083498E-2</v>
      </c>
      <c r="AC13" s="20">
        <v>4.9741261712970802E-2</v>
      </c>
      <c r="AD13" s="20">
        <v>3.38125449887825E-2</v>
      </c>
      <c r="AE13" s="20">
        <v>1.5724993454350501E-2</v>
      </c>
      <c r="AF13" s="20">
        <v>7.7393090545563601E-3</v>
      </c>
      <c r="AG13" s="20">
        <v>6.4237609980459503E-3</v>
      </c>
      <c r="AH13" s="20">
        <v>1.00702242329849E-2</v>
      </c>
      <c r="AI13" s="20">
        <v>2.7108978160900101E-2</v>
      </c>
      <c r="AJ13" s="20">
        <v>1.9440661444038498E-2</v>
      </c>
      <c r="AK13" s="20">
        <v>0</v>
      </c>
      <c r="AL13" s="20">
        <v>0</v>
      </c>
      <c r="AM13" s="20"/>
      <c r="AN13" s="20">
        <v>2.2566112494612899E-2</v>
      </c>
      <c r="AO13" s="20">
        <v>3.03234691256026E-2</v>
      </c>
      <c r="AP13" s="20"/>
      <c r="AQ13" s="20">
        <v>2.8140182509781699E-2</v>
      </c>
      <c r="AR13" s="20">
        <v>2.8035728741498001E-2</v>
      </c>
      <c r="AS13" s="20"/>
      <c r="AT13" s="20">
        <v>1.7195956638049899E-2</v>
      </c>
      <c r="AU13" s="20">
        <v>3.0410803225879902E-2</v>
      </c>
      <c r="AV13" s="20">
        <v>2.6299342087613101E-2</v>
      </c>
      <c r="AW13" s="20"/>
      <c r="AX13" s="20">
        <v>2.7966600268654E-2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X18"/>
  <sheetViews>
    <sheetView showGridLines="0" workbookViewId="0">
      <pane xSplit="2" topLeftCell="C1" activePane="topRight" state="frozen"/>
      <selection pane="topRight" activeCell="B9" sqref="B9:B13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288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345</v>
      </c>
      <c r="C9" s="14">
        <v>0.14083042687331099</v>
      </c>
      <c r="D9" s="14">
        <v>0.15031637677448301</v>
      </c>
      <c r="E9" s="14">
        <v>0.130664201476655</v>
      </c>
      <c r="F9" s="14"/>
      <c r="G9" s="14">
        <v>0.100173781057966</v>
      </c>
      <c r="H9" s="14">
        <v>0.19289645607709399</v>
      </c>
      <c r="I9" s="14">
        <v>0.16464053407715201</v>
      </c>
      <c r="J9" s="14">
        <v>0.134156879352265</v>
      </c>
      <c r="K9" s="14">
        <v>0.112200674579628</v>
      </c>
      <c r="L9" s="14">
        <v>0.12890207629963499</v>
      </c>
      <c r="M9" s="14"/>
      <c r="N9" s="14">
        <v>0.13974394273291699</v>
      </c>
      <c r="O9" s="14">
        <v>0.13776512169733199</v>
      </c>
      <c r="P9" s="14">
        <v>0.147860268707283</v>
      </c>
      <c r="Q9" s="14">
        <v>0.13821095251420901</v>
      </c>
      <c r="R9" s="14"/>
      <c r="S9" s="14">
        <v>0.16478923018906999</v>
      </c>
      <c r="T9" s="14">
        <v>0.13213241426139999</v>
      </c>
      <c r="U9" s="14">
        <v>0.11441936590888099</v>
      </c>
      <c r="V9" s="14"/>
      <c r="W9" s="14">
        <v>0.132852375545987</v>
      </c>
      <c r="X9" s="14">
        <v>0.15178163408860801</v>
      </c>
      <c r="Y9" s="14">
        <v>0.13748002782056801</v>
      </c>
      <c r="Z9" s="14"/>
      <c r="AA9" s="14">
        <v>0.24921620498626901</v>
      </c>
      <c r="AB9" s="14">
        <v>0.180716063851661</v>
      </c>
      <c r="AC9" s="14">
        <v>0.16164887053448901</v>
      </c>
      <c r="AD9" s="14">
        <v>0.122433101184846</v>
      </c>
      <c r="AE9" s="14">
        <v>0.100232668306222</v>
      </c>
      <c r="AF9" s="14">
        <v>0.153749030134707</v>
      </c>
      <c r="AG9" s="14">
        <v>0.142638645768112</v>
      </c>
      <c r="AH9" s="14">
        <v>0.19020980177924199</v>
      </c>
      <c r="AI9" s="14">
        <v>0.120602692558563</v>
      </c>
      <c r="AJ9" s="14">
        <v>8.0164772308808294E-2</v>
      </c>
      <c r="AK9" s="14">
        <v>9.69114450701897E-2</v>
      </c>
      <c r="AL9" s="14">
        <v>0.24607047940083701</v>
      </c>
      <c r="AM9" s="14"/>
      <c r="AN9" s="14">
        <v>0.14374310216305899</v>
      </c>
      <c r="AO9" s="14">
        <v>0.13962703915503299</v>
      </c>
      <c r="AP9" s="14"/>
      <c r="AQ9" s="14">
        <v>9.3831607735630804E-2</v>
      </c>
      <c r="AR9" s="14">
        <v>0.151802837015897</v>
      </c>
      <c r="AS9" s="14"/>
      <c r="AT9" s="14">
        <v>0.13939947015610499</v>
      </c>
      <c r="AU9" s="14">
        <v>0.13154634522161199</v>
      </c>
      <c r="AV9" s="14">
        <v>0.153136568956387</v>
      </c>
      <c r="AW9" s="14"/>
      <c r="AX9" s="14">
        <v>0.13725998409242199</v>
      </c>
    </row>
    <row r="10" spans="2:50" x14ac:dyDescent="0.3">
      <c r="B10" s="15"/>
      <c r="C10" s="14">
        <v>0.30181178476234499</v>
      </c>
      <c r="D10" s="14">
        <v>0.31418285907855598</v>
      </c>
      <c r="E10" s="14">
        <v>0.290422914192288</v>
      </c>
      <c r="F10" s="14"/>
      <c r="G10" s="14">
        <v>0.334090407980277</v>
      </c>
      <c r="H10" s="14">
        <v>0.24500678405086601</v>
      </c>
      <c r="I10" s="14">
        <v>0.33794076672437801</v>
      </c>
      <c r="J10" s="14">
        <v>0.31736370208133002</v>
      </c>
      <c r="K10" s="14">
        <v>0.29742496724630402</v>
      </c>
      <c r="L10" s="14">
        <v>0.29531443165693599</v>
      </c>
      <c r="M10" s="14"/>
      <c r="N10" s="14">
        <v>0.30225762629255498</v>
      </c>
      <c r="O10" s="14">
        <v>0.33869368802812799</v>
      </c>
      <c r="P10" s="14">
        <v>0.27728002805108698</v>
      </c>
      <c r="Q10" s="14">
        <v>0.29866258902412002</v>
      </c>
      <c r="R10" s="14"/>
      <c r="S10" s="14">
        <v>0.32084280299444701</v>
      </c>
      <c r="T10" s="14">
        <v>0.304982430581341</v>
      </c>
      <c r="U10" s="14">
        <v>0.286207294299959</v>
      </c>
      <c r="V10" s="14"/>
      <c r="W10" s="14">
        <v>0.30291416695915002</v>
      </c>
      <c r="X10" s="14">
        <v>0.32765072982259702</v>
      </c>
      <c r="Y10" s="14">
        <v>0.255438621032611</v>
      </c>
      <c r="Z10" s="14"/>
      <c r="AA10" s="14">
        <v>0.12868501840482299</v>
      </c>
      <c r="AB10" s="14">
        <v>0.246552317735238</v>
      </c>
      <c r="AC10" s="14">
        <v>0.32764050645700099</v>
      </c>
      <c r="AD10" s="14">
        <v>0.31439861115914702</v>
      </c>
      <c r="AE10" s="14">
        <v>0.33017036818233098</v>
      </c>
      <c r="AF10" s="14">
        <v>0.27917334634219998</v>
      </c>
      <c r="AG10" s="14">
        <v>0.33874721619668802</v>
      </c>
      <c r="AH10" s="14">
        <v>0.25856628399683002</v>
      </c>
      <c r="AI10" s="14">
        <v>0.31523188413446901</v>
      </c>
      <c r="AJ10" s="14">
        <v>0.33291007432804098</v>
      </c>
      <c r="AK10" s="14">
        <v>0.227413590375078</v>
      </c>
      <c r="AL10" s="14">
        <v>0.382671847692996</v>
      </c>
      <c r="AM10" s="14"/>
      <c r="AN10" s="14">
        <v>0.30312630777442601</v>
      </c>
      <c r="AO10" s="14">
        <v>0.30126868239398302</v>
      </c>
      <c r="AP10" s="14"/>
      <c r="AQ10" s="14">
        <v>0.34074447026369697</v>
      </c>
      <c r="AR10" s="14">
        <v>0.29272250547595002</v>
      </c>
      <c r="AS10" s="14"/>
      <c r="AT10" s="14">
        <v>0.323979311670131</v>
      </c>
      <c r="AU10" s="14">
        <v>0.305462577826488</v>
      </c>
      <c r="AV10" s="14">
        <v>0.302511182694991</v>
      </c>
      <c r="AW10" s="14"/>
      <c r="AX10" s="14">
        <v>0.297230719631637</v>
      </c>
    </row>
    <row r="11" spans="2:50" x14ac:dyDescent="0.3">
      <c r="B11" s="15"/>
      <c r="C11" s="14">
        <v>0.29671283040379198</v>
      </c>
      <c r="D11" s="14">
        <v>0.25295234683710499</v>
      </c>
      <c r="E11" s="14">
        <v>0.33766396474445398</v>
      </c>
      <c r="F11" s="14"/>
      <c r="G11" s="14">
        <v>0.25039918728557298</v>
      </c>
      <c r="H11" s="14">
        <v>0.26457022415492598</v>
      </c>
      <c r="I11" s="14">
        <v>0.25210411761955098</v>
      </c>
      <c r="J11" s="14">
        <v>0.29493798190501402</v>
      </c>
      <c r="K11" s="14">
        <v>0.35112537555572998</v>
      </c>
      <c r="L11" s="14">
        <v>0.34354558180549399</v>
      </c>
      <c r="M11" s="14"/>
      <c r="N11" s="14">
        <v>0.312679079666973</v>
      </c>
      <c r="O11" s="14">
        <v>0.29387491733121102</v>
      </c>
      <c r="P11" s="14">
        <v>0.29392577560385102</v>
      </c>
      <c r="Q11" s="14">
        <v>0.29262378389045701</v>
      </c>
      <c r="R11" s="14"/>
      <c r="S11" s="14">
        <v>0.29471172444406502</v>
      </c>
      <c r="T11" s="14">
        <v>0.26154138482980299</v>
      </c>
      <c r="U11" s="14">
        <v>0.34204071683549597</v>
      </c>
      <c r="V11" s="14"/>
      <c r="W11" s="14">
        <v>0.244094124369684</v>
      </c>
      <c r="X11" s="14">
        <v>0.32224722852329901</v>
      </c>
      <c r="Y11" s="14">
        <v>0.34997406963207101</v>
      </c>
      <c r="Z11" s="14"/>
      <c r="AA11" s="14">
        <v>0.29873515750507501</v>
      </c>
      <c r="AB11" s="14">
        <v>0.222209910781069</v>
      </c>
      <c r="AC11" s="14">
        <v>0.31500639110307999</v>
      </c>
      <c r="AD11" s="14">
        <v>0.34801781332422099</v>
      </c>
      <c r="AE11" s="14">
        <v>0.31758476552757298</v>
      </c>
      <c r="AF11" s="14">
        <v>0.321460018655015</v>
      </c>
      <c r="AG11" s="14">
        <v>0.25130726488413802</v>
      </c>
      <c r="AH11" s="14">
        <v>0.23829118426756299</v>
      </c>
      <c r="AI11" s="14">
        <v>0.28829602978019397</v>
      </c>
      <c r="AJ11" s="14">
        <v>0.20002928942339199</v>
      </c>
      <c r="AK11" s="14">
        <v>0.47716437790508898</v>
      </c>
      <c r="AL11" s="14">
        <v>0</v>
      </c>
      <c r="AM11" s="14"/>
      <c r="AN11" s="14">
        <v>0.28403220132854801</v>
      </c>
      <c r="AO11" s="14">
        <v>0.30195190162566898</v>
      </c>
      <c r="AP11" s="14"/>
      <c r="AQ11" s="14">
        <v>0.27784759853929197</v>
      </c>
      <c r="AR11" s="14">
        <v>0.30111713385758498</v>
      </c>
      <c r="AS11" s="14"/>
      <c r="AT11" s="14">
        <v>0.30492516685021598</v>
      </c>
      <c r="AU11" s="14">
        <v>0.31909542657546802</v>
      </c>
      <c r="AV11" s="14">
        <v>0.24658812244196299</v>
      </c>
      <c r="AW11" s="14"/>
      <c r="AX11" s="14">
        <v>0.27590536347252997</v>
      </c>
    </row>
    <row r="12" spans="2:50" x14ac:dyDescent="0.3">
      <c r="B12" s="15"/>
      <c r="C12" s="14">
        <v>0.214611225528301</v>
      </c>
      <c r="D12" s="14">
        <v>0.23763203213409001</v>
      </c>
      <c r="E12" s="14">
        <v>0.19448410433480501</v>
      </c>
      <c r="F12" s="14"/>
      <c r="G12" s="14">
        <v>0.24890705502350399</v>
      </c>
      <c r="H12" s="14">
        <v>0.24908213346600799</v>
      </c>
      <c r="I12" s="14">
        <v>0.19456309737180999</v>
      </c>
      <c r="J12" s="14">
        <v>0.208988554384165</v>
      </c>
      <c r="K12" s="14">
        <v>0.20354903066862101</v>
      </c>
      <c r="L12" s="14">
        <v>0.194293089714417</v>
      </c>
      <c r="M12" s="14"/>
      <c r="N12" s="14">
        <v>0.21326793057180299</v>
      </c>
      <c r="O12" s="14">
        <v>0.178823748759357</v>
      </c>
      <c r="P12" s="14">
        <v>0.24035060906967201</v>
      </c>
      <c r="Q12" s="14">
        <v>0.216785383808382</v>
      </c>
      <c r="R12" s="14"/>
      <c r="S12" s="14">
        <v>0.17637735474012201</v>
      </c>
      <c r="T12" s="14">
        <v>0.24073762726786599</v>
      </c>
      <c r="U12" s="14">
        <v>0.23832432363836101</v>
      </c>
      <c r="V12" s="14"/>
      <c r="W12" s="14">
        <v>0.26229896282147702</v>
      </c>
      <c r="X12" s="14">
        <v>0.16480371652588199</v>
      </c>
      <c r="Y12" s="14">
        <v>0.210036502946682</v>
      </c>
      <c r="Z12" s="14"/>
      <c r="AA12" s="14">
        <v>0.28462374152495301</v>
      </c>
      <c r="AB12" s="14">
        <v>0.23761998729369899</v>
      </c>
      <c r="AC12" s="14">
        <v>0.15930423976334099</v>
      </c>
      <c r="AD12" s="14">
        <v>0.16926678687946101</v>
      </c>
      <c r="AE12" s="14">
        <v>0.228854526515995</v>
      </c>
      <c r="AF12" s="14">
        <v>0.214650850207877</v>
      </c>
      <c r="AG12" s="14">
        <v>0.21897654010266901</v>
      </c>
      <c r="AH12" s="14">
        <v>0.26714381649573599</v>
      </c>
      <c r="AI12" s="14">
        <v>0.24575509430039499</v>
      </c>
      <c r="AJ12" s="14">
        <v>0.33531557727097</v>
      </c>
      <c r="AK12" s="14">
        <v>0.19851058664964299</v>
      </c>
      <c r="AL12" s="14">
        <v>0.37125767290616701</v>
      </c>
      <c r="AM12" s="14"/>
      <c r="AN12" s="14">
        <v>0.23006608538147499</v>
      </c>
      <c r="AO12" s="14">
        <v>0.208225965695018</v>
      </c>
      <c r="AP12" s="14"/>
      <c r="AQ12" s="14">
        <v>0.235719776636268</v>
      </c>
      <c r="AR12" s="14">
        <v>0.209683193621927</v>
      </c>
      <c r="AS12" s="14"/>
      <c r="AT12" s="14">
        <v>0.19807115856138999</v>
      </c>
      <c r="AU12" s="14">
        <v>0.199551108013414</v>
      </c>
      <c r="AV12" s="14">
        <v>0.24556548537560099</v>
      </c>
      <c r="AW12" s="14"/>
      <c r="AX12" s="14">
        <v>0.25343235806516901</v>
      </c>
    </row>
    <row r="13" spans="2:50" x14ac:dyDescent="0.3">
      <c r="B13" s="15" t="s">
        <v>346</v>
      </c>
      <c r="C13" s="20">
        <v>4.6033732432251E-2</v>
      </c>
      <c r="D13" s="20">
        <v>4.4916385175765301E-2</v>
      </c>
      <c r="E13" s="20">
        <v>4.6764815251798E-2</v>
      </c>
      <c r="F13" s="20"/>
      <c r="G13" s="20">
        <v>6.6429568652679696E-2</v>
      </c>
      <c r="H13" s="20">
        <v>4.8444402251106501E-2</v>
      </c>
      <c r="I13" s="20">
        <v>5.0751484207108899E-2</v>
      </c>
      <c r="J13" s="20">
        <v>4.4552882277226702E-2</v>
      </c>
      <c r="K13" s="20">
        <v>3.5699951949717E-2</v>
      </c>
      <c r="L13" s="20">
        <v>3.7944820523517497E-2</v>
      </c>
      <c r="M13" s="20"/>
      <c r="N13" s="20">
        <v>3.20514207357512E-2</v>
      </c>
      <c r="O13" s="20">
        <v>5.0842524183971498E-2</v>
      </c>
      <c r="P13" s="20">
        <v>4.0583318568106402E-2</v>
      </c>
      <c r="Q13" s="20">
        <v>5.3717290762831799E-2</v>
      </c>
      <c r="R13" s="20"/>
      <c r="S13" s="20">
        <v>4.32788876322956E-2</v>
      </c>
      <c r="T13" s="20">
        <v>6.0606143059590299E-2</v>
      </c>
      <c r="U13" s="20">
        <v>1.9008299317303499E-2</v>
      </c>
      <c r="V13" s="20"/>
      <c r="W13" s="20">
        <v>5.7840370303701899E-2</v>
      </c>
      <c r="X13" s="20">
        <v>3.35166910396145E-2</v>
      </c>
      <c r="Y13" s="20">
        <v>4.70707785680686E-2</v>
      </c>
      <c r="Z13" s="20"/>
      <c r="AA13" s="20">
        <v>3.87398775788814E-2</v>
      </c>
      <c r="AB13" s="20">
        <v>0.112901720338332</v>
      </c>
      <c r="AC13" s="20">
        <v>3.6399992142088701E-2</v>
      </c>
      <c r="AD13" s="20">
        <v>4.5883687452324802E-2</v>
      </c>
      <c r="AE13" s="20">
        <v>2.31576714678784E-2</v>
      </c>
      <c r="AF13" s="20">
        <v>3.0966754660201101E-2</v>
      </c>
      <c r="AG13" s="20">
        <v>4.8330333048394E-2</v>
      </c>
      <c r="AH13" s="20">
        <v>4.57889134606283E-2</v>
      </c>
      <c r="AI13" s="20">
        <v>3.0114299226379499E-2</v>
      </c>
      <c r="AJ13" s="20">
        <v>5.15802866687897E-2</v>
      </c>
      <c r="AK13" s="20">
        <v>0</v>
      </c>
      <c r="AL13" s="20">
        <v>0</v>
      </c>
      <c r="AM13" s="20"/>
      <c r="AN13" s="20">
        <v>3.9032303352491797E-2</v>
      </c>
      <c r="AO13" s="20">
        <v>4.8926411130296797E-2</v>
      </c>
      <c r="AP13" s="20"/>
      <c r="AQ13" s="20">
        <v>5.1856546825111399E-2</v>
      </c>
      <c r="AR13" s="20">
        <v>4.4674330028640401E-2</v>
      </c>
      <c r="AS13" s="20"/>
      <c r="AT13" s="20">
        <v>3.3624892762157702E-2</v>
      </c>
      <c r="AU13" s="20">
        <v>4.4344542363017797E-2</v>
      </c>
      <c r="AV13" s="20">
        <v>5.2198640531058098E-2</v>
      </c>
      <c r="AW13" s="20"/>
      <c r="AX13" s="20">
        <v>3.6171574738242097E-2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X18"/>
  <sheetViews>
    <sheetView showGridLines="0" workbookViewId="0">
      <pane xSplit="2" topLeftCell="C1" activePane="topRight" state="frozen"/>
      <selection pane="topRight" activeCell="B9" sqref="B9:B13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289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347</v>
      </c>
      <c r="C9" s="14">
        <v>0.23574981812288601</v>
      </c>
      <c r="D9" s="14">
        <v>0.27551844252775998</v>
      </c>
      <c r="E9" s="14">
        <v>0.19888999320454101</v>
      </c>
      <c r="F9" s="14"/>
      <c r="G9" s="14">
        <v>0.19316804999086501</v>
      </c>
      <c r="H9" s="14">
        <v>0.26760582878319</v>
      </c>
      <c r="I9" s="14">
        <v>0.25552272531978998</v>
      </c>
      <c r="J9" s="14">
        <v>0.22377268974376699</v>
      </c>
      <c r="K9" s="14">
        <v>0.229566605026189</v>
      </c>
      <c r="L9" s="14">
        <v>0.231610309563204</v>
      </c>
      <c r="M9" s="14"/>
      <c r="N9" s="14">
        <v>0.23795124145791499</v>
      </c>
      <c r="O9" s="14">
        <v>0.22990793020540901</v>
      </c>
      <c r="P9" s="14">
        <v>0.25608018013558198</v>
      </c>
      <c r="Q9" s="14">
        <v>0.22407319368366399</v>
      </c>
      <c r="R9" s="14"/>
      <c r="S9" s="14">
        <v>0.27501379392883002</v>
      </c>
      <c r="T9" s="14">
        <v>0.221717826346473</v>
      </c>
      <c r="U9" s="14">
        <v>0.215308291857957</v>
      </c>
      <c r="V9" s="14"/>
      <c r="W9" s="14">
        <v>0.212704586088277</v>
      </c>
      <c r="X9" s="14">
        <v>0.28550009363748802</v>
      </c>
      <c r="Y9" s="14">
        <v>0.17137982276672101</v>
      </c>
      <c r="Z9" s="14"/>
      <c r="AA9" s="14">
        <v>0.16924142585319199</v>
      </c>
      <c r="AB9" s="14">
        <v>0.21730371812629601</v>
      </c>
      <c r="AC9" s="14">
        <v>0.19921891046217399</v>
      </c>
      <c r="AD9" s="14">
        <v>0.19959699847172599</v>
      </c>
      <c r="AE9" s="14">
        <v>0.20416664224735301</v>
      </c>
      <c r="AF9" s="14">
        <v>0.27463119514859002</v>
      </c>
      <c r="AG9" s="14">
        <v>0.282357874996572</v>
      </c>
      <c r="AH9" s="14">
        <v>0.32271031115516302</v>
      </c>
      <c r="AI9" s="14">
        <v>0.27065587914480399</v>
      </c>
      <c r="AJ9" s="14">
        <v>0.342687522309716</v>
      </c>
      <c r="AK9" s="14">
        <v>0.20961350495005099</v>
      </c>
      <c r="AL9" s="14">
        <v>0.49549618410461399</v>
      </c>
      <c r="AM9" s="14"/>
      <c r="AN9" s="14">
        <v>0.244021270129994</v>
      </c>
      <c r="AO9" s="14">
        <v>0.23233242250974701</v>
      </c>
      <c r="AP9" s="14"/>
      <c r="AQ9" s="14">
        <v>0.18967606190959499</v>
      </c>
      <c r="AR9" s="14">
        <v>0.246506261779498</v>
      </c>
      <c r="AS9" s="14"/>
      <c r="AT9" s="14">
        <v>0.30292020613999698</v>
      </c>
      <c r="AU9" s="14">
        <v>0.20351987292682799</v>
      </c>
      <c r="AV9" s="14">
        <v>0.247272897648804</v>
      </c>
      <c r="AW9" s="14"/>
      <c r="AX9" s="14">
        <v>0.222931279286634</v>
      </c>
    </row>
    <row r="10" spans="2:50" x14ac:dyDescent="0.3">
      <c r="B10" s="15"/>
      <c r="C10" s="14">
        <v>0.42174546948305702</v>
      </c>
      <c r="D10" s="14">
        <v>0.434886582018849</v>
      </c>
      <c r="E10" s="14">
        <v>0.40930783863223402</v>
      </c>
      <c r="F10" s="14"/>
      <c r="G10" s="14">
        <v>0.434858136698765</v>
      </c>
      <c r="H10" s="14">
        <v>0.41205977547612599</v>
      </c>
      <c r="I10" s="14">
        <v>0.40427336378374801</v>
      </c>
      <c r="J10" s="14">
        <v>0.408139371910964</v>
      </c>
      <c r="K10" s="14">
        <v>0.42187322241303199</v>
      </c>
      <c r="L10" s="14">
        <v>0.44618903356511003</v>
      </c>
      <c r="M10" s="14"/>
      <c r="N10" s="14">
        <v>0.43617234992375797</v>
      </c>
      <c r="O10" s="14">
        <v>0.40538284869137903</v>
      </c>
      <c r="P10" s="14">
        <v>0.38851356356606298</v>
      </c>
      <c r="Q10" s="14">
        <v>0.44610588741060597</v>
      </c>
      <c r="R10" s="14"/>
      <c r="S10" s="14">
        <v>0.45974858558183002</v>
      </c>
      <c r="T10" s="14">
        <v>0.40322031398450697</v>
      </c>
      <c r="U10" s="14">
        <v>0.40367670250242599</v>
      </c>
      <c r="V10" s="14"/>
      <c r="W10" s="14">
        <v>0.419668190936551</v>
      </c>
      <c r="X10" s="14">
        <v>0.455609367223344</v>
      </c>
      <c r="Y10" s="14">
        <v>0.348570260223176</v>
      </c>
      <c r="Z10" s="14"/>
      <c r="AA10" s="14">
        <v>0.229973751702538</v>
      </c>
      <c r="AB10" s="14">
        <v>0.37024493552926202</v>
      </c>
      <c r="AC10" s="14">
        <v>0.327185036702342</v>
      </c>
      <c r="AD10" s="14">
        <v>0.43687205957900799</v>
      </c>
      <c r="AE10" s="14">
        <v>0.47807413497787998</v>
      </c>
      <c r="AF10" s="14">
        <v>0.44695465026464098</v>
      </c>
      <c r="AG10" s="14">
        <v>0.45789146971504102</v>
      </c>
      <c r="AH10" s="14">
        <v>0.41456345287589602</v>
      </c>
      <c r="AI10" s="14">
        <v>0.44573130099316299</v>
      </c>
      <c r="AJ10" s="14">
        <v>0.45958403542948301</v>
      </c>
      <c r="AK10" s="14">
        <v>0.31322211714485998</v>
      </c>
      <c r="AL10" s="14">
        <v>0.25907737304436301</v>
      </c>
      <c r="AM10" s="14"/>
      <c r="AN10" s="14">
        <v>0.42256540140680998</v>
      </c>
      <c r="AO10" s="14">
        <v>0.42140671012655001</v>
      </c>
      <c r="AP10" s="14"/>
      <c r="AQ10" s="14">
        <v>0.45332339535164901</v>
      </c>
      <c r="AR10" s="14">
        <v>0.41437324268162701</v>
      </c>
      <c r="AS10" s="14"/>
      <c r="AT10" s="14">
        <v>0.49137839154313501</v>
      </c>
      <c r="AU10" s="14">
        <v>0.39984549502088101</v>
      </c>
      <c r="AV10" s="14">
        <v>0.415110521597222</v>
      </c>
      <c r="AW10" s="14"/>
      <c r="AX10" s="14">
        <v>0.45487401041473402</v>
      </c>
    </row>
    <row r="11" spans="2:50" x14ac:dyDescent="0.3">
      <c r="B11" s="15"/>
      <c r="C11" s="14">
        <v>0.22730687667177199</v>
      </c>
      <c r="D11" s="14">
        <v>0.173991799721157</v>
      </c>
      <c r="E11" s="14">
        <v>0.27676784366916302</v>
      </c>
      <c r="F11" s="14"/>
      <c r="G11" s="14">
        <v>0.219157464853105</v>
      </c>
      <c r="H11" s="14">
        <v>0.15261276477723601</v>
      </c>
      <c r="I11" s="14">
        <v>0.211411500617042</v>
      </c>
      <c r="J11" s="14">
        <v>0.25702369967620697</v>
      </c>
      <c r="K11" s="14">
        <v>0.26219116636191597</v>
      </c>
      <c r="L11" s="14">
        <v>0.25773365565023498</v>
      </c>
      <c r="M11" s="14"/>
      <c r="N11" s="14">
        <v>0.23278122069007801</v>
      </c>
      <c r="O11" s="14">
        <v>0.24317694920910701</v>
      </c>
      <c r="P11" s="14">
        <v>0.22726084281808001</v>
      </c>
      <c r="Q11" s="14">
        <v>0.21637735063317901</v>
      </c>
      <c r="R11" s="14"/>
      <c r="S11" s="14">
        <v>0.180578676981799</v>
      </c>
      <c r="T11" s="14">
        <v>0.23926925632962201</v>
      </c>
      <c r="U11" s="14">
        <v>0.26630140839049699</v>
      </c>
      <c r="V11" s="14"/>
      <c r="W11" s="14">
        <v>0.23561995095961999</v>
      </c>
      <c r="X11" s="14">
        <v>0.18220444276411099</v>
      </c>
      <c r="Y11" s="14">
        <v>0.32770232784467501</v>
      </c>
      <c r="Z11" s="14"/>
      <c r="AA11" s="14">
        <v>0.285797305188981</v>
      </c>
      <c r="AB11" s="14">
        <v>0.21164217186149001</v>
      </c>
      <c r="AC11" s="14">
        <v>0.341031279519593</v>
      </c>
      <c r="AD11" s="14">
        <v>0.25694188630424902</v>
      </c>
      <c r="AE11" s="14">
        <v>0.24645868178237801</v>
      </c>
      <c r="AF11" s="14">
        <v>0.20392013905600601</v>
      </c>
      <c r="AG11" s="14">
        <v>0.149265425207075</v>
      </c>
      <c r="AH11" s="14">
        <v>0.17298950562198601</v>
      </c>
      <c r="AI11" s="14">
        <v>0.172030665879121</v>
      </c>
      <c r="AJ11" s="14">
        <v>9.7313330631185496E-2</v>
      </c>
      <c r="AK11" s="14">
        <v>0.36617342774664002</v>
      </c>
      <c r="AL11" s="14">
        <v>0</v>
      </c>
      <c r="AM11" s="14"/>
      <c r="AN11" s="14">
        <v>0.211395459791929</v>
      </c>
      <c r="AO11" s="14">
        <v>0.23388076553642001</v>
      </c>
      <c r="AP11" s="14"/>
      <c r="AQ11" s="14">
        <v>0.23319049108300199</v>
      </c>
      <c r="AR11" s="14">
        <v>0.22593327981071601</v>
      </c>
      <c r="AS11" s="14"/>
      <c r="AT11" s="14">
        <v>0.144802572576364</v>
      </c>
      <c r="AU11" s="14">
        <v>0.27145181073406399</v>
      </c>
      <c r="AV11" s="14">
        <v>0.21519249056990999</v>
      </c>
      <c r="AW11" s="14"/>
      <c r="AX11" s="14">
        <v>0.22836121020890601</v>
      </c>
    </row>
    <row r="12" spans="2:50" x14ac:dyDescent="0.3">
      <c r="B12" s="15"/>
      <c r="C12" s="14">
        <v>9.0350549736334801E-2</v>
      </c>
      <c r="D12" s="14">
        <v>9.0227847721376403E-2</v>
      </c>
      <c r="E12" s="14">
        <v>9.11846945869519E-2</v>
      </c>
      <c r="F12" s="14"/>
      <c r="G12" s="14">
        <v>0.11542297100263001</v>
      </c>
      <c r="H12" s="14">
        <v>0.14001152014085899</v>
      </c>
      <c r="I12" s="14">
        <v>9.3978200306653506E-2</v>
      </c>
      <c r="J12" s="14">
        <v>8.8152014521273303E-2</v>
      </c>
      <c r="K12" s="14">
        <v>7.1694843885837106E-2</v>
      </c>
      <c r="L12" s="14">
        <v>4.7463585289086001E-2</v>
      </c>
      <c r="M12" s="14"/>
      <c r="N12" s="14">
        <v>7.9386262343594804E-2</v>
      </c>
      <c r="O12" s="14">
        <v>0.10036012750782999</v>
      </c>
      <c r="P12" s="14">
        <v>9.7900119960570506E-2</v>
      </c>
      <c r="Q12" s="14">
        <v>8.5084964251352202E-2</v>
      </c>
      <c r="R12" s="14"/>
      <c r="S12" s="14">
        <v>7.1744449535602106E-2</v>
      </c>
      <c r="T12" s="14">
        <v>0.10490777805505801</v>
      </c>
      <c r="U12" s="14">
        <v>8.9833790639450503E-2</v>
      </c>
      <c r="V12" s="14"/>
      <c r="W12" s="14">
        <v>9.8413472906457203E-2</v>
      </c>
      <c r="X12" s="14">
        <v>6.4290060797731904E-2</v>
      </c>
      <c r="Y12" s="14">
        <v>0.12537811754749101</v>
      </c>
      <c r="Z12" s="14"/>
      <c r="AA12" s="14">
        <v>0.28241460730095802</v>
      </c>
      <c r="AB12" s="14">
        <v>0.130096820047822</v>
      </c>
      <c r="AC12" s="14">
        <v>9.66406362288844E-2</v>
      </c>
      <c r="AD12" s="14">
        <v>7.6750814261384095E-2</v>
      </c>
      <c r="AE12" s="14">
        <v>6.3328617179258806E-2</v>
      </c>
      <c r="AF12" s="14">
        <v>7.4494015530761903E-2</v>
      </c>
      <c r="AG12" s="14">
        <v>9.3200993375490704E-2</v>
      </c>
      <c r="AH12" s="14">
        <v>7.6094114143078498E-2</v>
      </c>
      <c r="AI12" s="14">
        <v>9.9266972381318305E-2</v>
      </c>
      <c r="AJ12" s="14">
        <v>8.0974450185577307E-2</v>
      </c>
      <c r="AK12" s="14">
        <v>0.11099095015844899</v>
      </c>
      <c r="AL12" s="14">
        <v>0.12183196820239001</v>
      </c>
      <c r="AM12" s="14"/>
      <c r="AN12" s="14">
        <v>0.108813179501474</v>
      </c>
      <c r="AO12" s="14">
        <v>8.2722613321764393E-2</v>
      </c>
      <c r="AP12" s="14"/>
      <c r="AQ12" s="14">
        <v>9.8712372966275899E-2</v>
      </c>
      <c r="AR12" s="14">
        <v>8.8398386773475099E-2</v>
      </c>
      <c r="AS12" s="14"/>
      <c r="AT12" s="14">
        <v>4.9926602779347899E-2</v>
      </c>
      <c r="AU12" s="14">
        <v>0.100330925281349</v>
      </c>
      <c r="AV12" s="14">
        <v>9.7216559306766204E-2</v>
      </c>
      <c r="AW12" s="14"/>
      <c r="AX12" s="14">
        <v>6.6090857941188394E-2</v>
      </c>
    </row>
    <row r="13" spans="2:50" x14ac:dyDescent="0.3">
      <c r="B13" s="15" t="s">
        <v>348</v>
      </c>
      <c r="C13" s="20">
        <v>2.48472859859507E-2</v>
      </c>
      <c r="D13" s="20">
        <v>2.5375328010857401E-2</v>
      </c>
      <c r="E13" s="20">
        <v>2.38496299071096E-2</v>
      </c>
      <c r="F13" s="20"/>
      <c r="G13" s="20">
        <v>3.7393377454636299E-2</v>
      </c>
      <c r="H13" s="20">
        <v>2.77101108225884E-2</v>
      </c>
      <c r="I13" s="20">
        <v>3.48142099727669E-2</v>
      </c>
      <c r="J13" s="20">
        <v>2.2912224147787701E-2</v>
      </c>
      <c r="K13" s="20">
        <v>1.4674162313026101E-2</v>
      </c>
      <c r="L13" s="20">
        <v>1.70034159323647E-2</v>
      </c>
      <c r="M13" s="20"/>
      <c r="N13" s="20">
        <v>1.3708925584654899E-2</v>
      </c>
      <c r="O13" s="20">
        <v>2.11721443862747E-2</v>
      </c>
      <c r="P13" s="20">
        <v>3.0245293519704401E-2</v>
      </c>
      <c r="Q13" s="20">
        <v>2.8358604021198799E-2</v>
      </c>
      <c r="R13" s="20"/>
      <c r="S13" s="20">
        <v>1.29144939719384E-2</v>
      </c>
      <c r="T13" s="20">
        <v>3.0884825284339501E-2</v>
      </c>
      <c r="U13" s="20">
        <v>2.48798066096696E-2</v>
      </c>
      <c r="V13" s="20"/>
      <c r="W13" s="20">
        <v>3.3593799109094803E-2</v>
      </c>
      <c r="X13" s="20">
        <v>1.23960355773239E-2</v>
      </c>
      <c r="Y13" s="20">
        <v>2.6969471617936801E-2</v>
      </c>
      <c r="Z13" s="20"/>
      <c r="AA13" s="20">
        <v>3.2572909954330799E-2</v>
      </c>
      <c r="AB13" s="20">
        <v>7.0712354435131006E-2</v>
      </c>
      <c r="AC13" s="20">
        <v>3.5924137087006598E-2</v>
      </c>
      <c r="AD13" s="20">
        <v>2.9838241383632402E-2</v>
      </c>
      <c r="AE13" s="20">
        <v>7.9719238131297897E-3</v>
      </c>
      <c r="AF13" s="20">
        <v>0</v>
      </c>
      <c r="AG13" s="20">
        <v>1.7284236705821101E-2</v>
      </c>
      <c r="AH13" s="20">
        <v>1.3642616203876299E-2</v>
      </c>
      <c r="AI13" s="20">
        <v>1.23151816015929E-2</v>
      </c>
      <c r="AJ13" s="20">
        <v>1.9440661444038498E-2</v>
      </c>
      <c r="AK13" s="20">
        <v>0</v>
      </c>
      <c r="AL13" s="20">
        <v>0.123594474648633</v>
      </c>
      <c r="AM13" s="20"/>
      <c r="AN13" s="20">
        <v>1.3204689169792999E-2</v>
      </c>
      <c r="AO13" s="20">
        <v>2.96574885055189E-2</v>
      </c>
      <c r="AP13" s="20"/>
      <c r="AQ13" s="20">
        <v>2.5097678689477699E-2</v>
      </c>
      <c r="AR13" s="20">
        <v>2.47888289546844E-2</v>
      </c>
      <c r="AS13" s="20"/>
      <c r="AT13" s="20">
        <v>1.09722269611571E-2</v>
      </c>
      <c r="AU13" s="20">
        <v>2.4851896036878301E-2</v>
      </c>
      <c r="AV13" s="20">
        <v>2.5207530877297601E-2</v>
      </c>
      <c r="AW13" s="20"/>
      <c r="AX13" s="20">
        <v>2.7742642148537399E-2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X18"/>
  <sheetViews>
    <sheetView showGridLines="0" workbookViewId="0">
      <pane xSplit="2" topLeftCell="C1" activePane="topRight" state="frozen"/>
      <selection pane="topRight" activeCell="B9" sqref="B9:B13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290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349</v>
      </c>
      <c r="C9" s="14">
        <v>0.228095708579753</v>
      </c>
      <c r="D9" s="14">
        <v>0.25924844462457097</v>
      </c>
      <c r="E9" s="14">
        <v>0.19934606344971301</v>
      </c>
      <c r="F9" s="14"/>
      <c r="G9" s="14">
        <v>0.15944606988748999</v>
      </c>
      <c r="H9" s="14">
        <v>0.26480396208287499</v>
      </c>
      <c r="I9" s="14">
        <v>0.26630804266201802</v>
      </c>
      <c r="J9" s="14">
        <v>0.22935783696866799</v>
      </c>
      <c r="K9" s="14">
        <v>0.20312290046304199</v>
      </c>
      <c r="L9" s="14">
        <v>0.22511227060448899</v>
      </c>
      <c r="M9" s="14"/>
      <c r="N9" s="14">
        <v>0.226937346529127</v>
      </c>
      <c r="O9" s="14">
        <v>0.23185443348024601</v>
      </c>
      <c r="P9" s="14">
        <v>0.23957680551080701</v>
      </c>
      <c r="Q9" s="14">
        <v>0.21889102349835901</v>
      </c>
      <c r="R9" s="14"/>
      <c r="S9" s="14">
        <v>0.27283531496401098</v>
      </c>
      <c r="T9" s="14">
        <v>0.207121933925621</v>
      </c>
      <c r="U9" s="14">
        <v>0.20153144141294299</v>
      </c>
      <c r="V9" s="14"/>
      <c r="W9" s="14">
        <v>0.199658766139924</v>
      </c>
      <c r="X9" s="14">
        <v>0.27967902913482201</v>
      </c>
      <c r="Y9" s="14">
        <v>0.17132505637029299</v>
      </c>
      <c r="Z9" s="14"/>
      <c r="AA9" s="14">
        <v>0.228077209415355</v>
      </c>
      <c r="AB9" s="14">
        <v>0.20536152486621201</v>
      </c>
      <c r="AC9" s="14">
        <v>0.18629408370988401</v>
      </c>
      <c r="AD9" s="14">
        <v>0.19545718035125001</v>
      </c>
      <c r="AE9" s="14">
        <v>0.20054462892573099</v>
      </c>
      <c r="AF9" s="14">
        <v>0.27442929766290203</v>
      </c>
      <c r="AG9" s="14">
        <v>0.27143249903295702</v>
      </c>
      <c r="AH9" s="14">
        <v>0.33737535790843898</v>
      </c>
      <c r="AI9" s="14">
        <v>0.25038146960442798</v>
      </c>
      <c r="AJ9" s="14">
        <v>0.22510821738541201</v>
      </c>
      <c r="AK9" s="14">
        <v>0.20961350495005099</v>
      </c>
      <c r="AL9" s="14">
        <v>0.24607047940083701</v>
      </c>
      <c r="AM9" s="14"/>
      <c r="AN9" s="14">
        <v>0.23162167067984901</v>
      </c>
      <c r="AO9" s="14">
        <v>0.22663893806321</v>
      </c>
      <c r="AP9" s="14"/>
      <c r="AQ9" s="14">
        <v>0.199485628121641</v>
      </c>
      <c r="AR9" s="14">
        <v>0.234775058034879</v>
      </c>
      <c r="AS9" s="14"/>
      <c r="AT9" s="14">
        <v>0.29469918893915598</v>
      </c>
      <c r="AU9" s="14">
        <v>0.20767155305336901</v>
      </c>
      <c r="AV9" s="14">
        <v>0.22577401755305301</v>
      </c>
      <c r="AW9" s="14"/>
      <c r="AX9" s="14">
        <v>0.16515966464110399</v>
      </c>
    </row>
    <row r="10" spans="2:50" x14ac:dyDescent="0.3">
      <c r="B10" s="15"/>
      <c r="C10" s="14">
        <v>0.431959587539057</v>
      </c>
      <c r="D10" s="14">
        <v>0.45495776975781899</v>
      </c>
      <c r="E10" s="14">
        <v>0.41025502453509299</v>
      </c>
      <c r="F10" s="14"/>
      <c r="G10" s="14">
        <v>0.43667406671536602</v>
      </c>
      <c r="H10" s="14">
        <v>0.41799600365565698</v>
      </c>
      <c r="I10" s="14">
        <v>0.39412196784868803</v>
      </c>
      <c r="J10" s="14">
        <v>0.43646799413493298</v>
      </c>
      <c r="K10" s="14">
        <v>0.450934987318029</v>
      </c>
      <c r="L10" s="14">
        <v>0.45209189654983201</v>
      </c>
      <c r="M10" s="14"/>
      <c r="N10" s="14">
        <v>0.47441304394275802</v>
      </c>
      <c r="O10" s="14">
        <v>0.420819574891036</v>
      </c>
      <c r="P10" s="14">
        <v>0.418044932566772</v>
      </c>
      <c r="Q10" s="14">
        <v>0.42738378360881002</v>
      </c>
      <c r="R10" s="14"/>
      <c r="S10" s="14">
        <v>0.43291202087393998</v>
      </c>
      <c r="T10" s="14">
        <v>0.43326900437705002</v>
      </c>
      <c r="U10" s="14">
        <v>0.44650233739971001</v>
      </c>
      <c r="V10" s="14"/>
      <c r="W10" s="14">
        <v>0.436470820780885</v>
      </c>
      <c r="X10" s="14">
        <v>0.44627405601805598</v>
      </c>
      <c r="Y10" s="14">
        <v>0.39335735851814302</v>
      </c>
      <c r="Z10" s="14"/>
      <c r="AA10" s="14">
        <v>0.311530840423074</v>
      </c>
      <c r="AB10" s="14">
        <v>0.364076972392541</v>
      </c>
      <c r="AC10" s="14">
        <v>0.37706117110774601</v>
      </c>
      <c r="AD10" s="14">
        <v>0.44682616228821997</v>
      </c>
      <c r="AE10" s="14">
        <v>0.44474478276436302</v>
      </c>
      <c r="AF10" s="14">
        <v>0.416595162197124</v>
      </c>
      <c r="AG10" s="14">
        <v>0.43977981929037602</v>
      </c>
      <c r="AH10" s="14">
        <v>0.49250331375936002</v>
      </c>
      <c r="AI10" s="14">
        <v>0.51039020045149697</v>
      </c>
      <c r="AJ10" s="14">
        <v>0.62993508086454597</v>
      </c>
      <c r="AK10" s="14">
        <v>0.39509960472595801</v>
      </c>
      <c r="AL10" s="14">
        <v>0.48758247090051199</v>
      </c>
      <c r="AM10" s="14"/>
      <c r="AN10" s="14">
        <v>0.45993991038621101</v>
      </c>
      <c r="AO10" s="14">
        <v>0.42039936419859603</v>
      </c>
      <c r="AP10" s="14"/>
      <c r="AQ10" s="14">
        <v>0.47264529048288301</v>
      </c>
      <c r="AR10" s="14">
        <v>0.42246104634525899</v>
      </c>
      <c r="AS10" s="14"/>
      <c r="AT10" s="14">
        <v>0.47963106521868798</v>
      </c>
      <c r="AU10" s="14">
        <v>0.408957292675524</v>
      </c>
      <c r="AV10" s="14">
        <v>0.435304150789874</v>
      </c>
      <c r="AW10" s="14"/>
      <c r="AX10" s="14">
        <v>0.45363059319396198</v>
      </c>
    </row>
    <row r="11" spans="2:50" x14ac:dyDescent="0.3">
      <c r="B11" s="15"/>
      <c r="C11" s="14">
        <v>0.22709919662608599</v>
      </c>
      <c r="D11" s="14">
        <v>0.17606752053308</v>
      </c>
      <c r="E11" s="14">
        <v>0.27439302159254297</v>
      </c>
      <c r="F11" s="14"/>
      <c r="G11" s="14">
        <v>0.23900791370285199</v>
      </c>
      <c r="H11" s="14">
        <v>0.199185189609763</v>
      </c>
      <c r="I11" s="14">
        <v>0.214394015903658</v>
      </c>
      <c r="J11" s="14">
        <v>0.23403661268961001</v>
      </c>
      <c r="K11" s="14">
        <v>0.25254633965761902</v>
      </c>
      <c r="L11" s="14">
        <v>0.22863168746766099</v>
      </c>
      <c r="M11" s="14"/>
      <c r="N11" s="14">
        <v>0.21457560534078199</v>
      </c>
      <c r="O11" s="14">
        <v>0.24311912497509899</v>
      </c>
      <c r="P11" s="14">
        <v>0.22960191550328299</v>
      </c>
      <c r="Q11" s="14">
        <v>0.222793249853249</v>
      </c>
      <c r="R11" s="14"/>
      <c r="S11" s="14">
        <v>0.195697924718373</v>
      </c>
      <c r="T11" s="14">
        <v>0.22045935809442699</v>
      </c>
      <c r="U11" s="14">
        <v>0.26893631104183002</v>
      </c>
      <c r="V11" s="14"/>
      <c r="W11" s="14">
        <v>0.22057818331232701</v>
      </c>
      <c r="X11" s="14">
        <v>0.196681053010138</v>
      </c>
      <c r="Y11" s="14">
        <v>0.32159517543799798</v>
      </c>
      <c r="Z11" s="14"/>
      <c r="AA11" s="14">
        <v>0.29628262284415102</v>
      </c>
      <c r="AB11" s="14">
        <v>0.21808747170439499</v>
      </c>
      <c r="AC11" s="14">
        <v>0.31228059899154698</v>
      </c>
      <c r="AD11" s="14">
        <v>0.25201358063155499</v>
      </c>
      <c r="AE11" s="14">
        <v>0.25029402565877901</v>
      </c>
      <c r="AF11" s="14">
        <v>0.22148472088980101</v>
      </c>
      <c r="AG11" s="14">
        <v>0.20091482483693701</v>
      </c>
      <c r="AH11" s="14">
        <v>0.109574024989123</v>
      </c>
      <c r="AI11" s="14">
        <v>0.16204678372259099</v>
      </c>
      <c r="AJ11" s="14">
        <v>5.4498961850643998E-2</v>
      </c>
      <c r="AK11" s="14">
        <v>0.28429594016554199</v>
      </c>
      <c r="AL11" s="14">
        <v>0.14275257505001801</v>
      </c>
      <c r="AM11" s="14"/>
      <c r="AN11" s="14">
        <v>0.20268856024103599</v>
      </c>
      <c r="AO11" s="14">
        <v>0.237184584490817</v>
      </c>
      <c r="AP11" s="14"/>
      <c r="AQ11" s="14">
        <v>0.22728101531429101</v>
      </c>
      <c r="AR11" s="14">
        <v>0.227056748980482</v>
      </c>
      <c r="AS11" s="14"/>
      <c r="AT11" s="14">
        <v>0.16199858872362799</v>
      </c>
      <c r="AU11" s="14">
        <v>0.28373718122727098</v>
      </c>
      <c r="AV11" s="14">
        <v>0.19544776220472901</v>
      </c>
      <c r="AW11" s="14"/>
      <c r="AX11" s="14">
        <v>0.27306343977668601</v>
      </c>
    </row>
    <row r="12" spans="2:50" x14ac:dyDescent="0.3">
      <c r="B12" s="15"/>
      <c r="C12" s="14">
        <v>8.8299905440068605E-2</v>
      </c>
      <c r="D12" s="14">
        <v>8.2718049889824993E-2</v>
      </c>
      <c r="E12" s="14">
        <v>9.4295016641644705E-2</v>
      </c>
      <c r="F12" s="14"/>
      <c r="G12" s="14">
        <v>0.13186122487259</v>
      </c>
      <c r="H12" s="14">
        <v>8.9640249504432307E-2</v>
      </c>
      <c r="I12" s="14">
        <v>9.8960082990820805E-2</v>
      </c>
      <c r="J12" s="14">
        <v>8.2354389829454394E-2</v>
      </c>
      <c r="K12" s="14">
        <v>7.3206939684808001E-2</v>
      </c>
      <c r="L12" s="14">
        <v>7.0444782737281803E-2</v>
      </c>
      <c r="M12" s="14"/>
      <c r="N12" s="14">
        <v>6.8032061243087999E-2</v>
      </c>
      <c r="O12" s="14">
        <v>8.4059781926489094E-2</v>
      </c>
      <c r="P12" s="14">
        <v>9.2533737643300501E-2</v>
      </c>
      <c r="Q12" s="14">
        <v>9.71704915494805E-2</v>
      </c>
      <c r="R12" s="14"/>
      <c r="S12" s="14">
        <v>8.1125581836982499E-2</v>
      </c>
      <c r="T12" s="14">
        <v>0.10905396052223799</v>
      </c>
      <c r="U12" s="14">
        <v>6.6139451129521201E-2</v>
      </c>
      <c r="V12" s="14"/>
      <c r="W12" s="14">
        <v>0.109792616030082</v>
      </c>
      <c r="X12" s="14">
        <v>6.3593985859097299E-2</v>
      </c>
      <c r="Y12" s="14">
        <v>8.9296344156598498E-2</v>
      </c>
      <c r="Z12" s="14"/>
      <c r="AA12" s="14">
        <v>0.147600992116795</v>
      </c>
      <c r="AB12" s="14">
        <v>0.14020653777772099</v>
      </c>
      <c r="AC12" s="14">
        <v>9.3708098703098403E-2</v>
      </c>
      <c r="AD12" s="14">
        <v>6.6147277829452206E-2</v>
      </c>
      <c r="AE12" s="14">
        <v>8.7904191706900295E-2</v>
      </c>
      <c r="AF12" s="14">
        <v>8.7490819250172797E-2</v>
      </c>
      <c r="AG12" s="14">
        <v>8.3754848235462503E-2</v>
      </c>
      <c r="AH12" s="14">
        <v>5.3033658026863002E-2</v>
      </c>
      <c r="AI12" s="14">
        <v>6.4866364619890607E-2</v>
      </c>
      <c r="AJ12" s="14">
        <v>5.5428234627198203E-2</v>
      </c>
      <c r="AK12" s="14">
        <v>0.11099095015844899</v>
      </c>
      <c r="AL12" s="14">
        <v>0.123594474648633</v>
      </c>
      <c r="AM12" s="14"/>
      <c r="AN12" s="14">
        <v>9.3390957196590005E-2</v>
      </c>
      <c r="AO12" s="14">
        <v>8.6196509576313807E-2</v>
      </c>
      <c r="AP12" s="14"/>
      <c r="AQ12" s="14">
        <v>6.8194002301080206E-2</v>
      </c>
      <c r="AR12" s="14">
        <v>9.2993857747292005E-2</v>
      </c>
      <c r="AS12" s="14"/>
      <c r="AT12" s="14">
        <v>5.66303809827053E-2</v>
      </c>
      <c r="AU12" s="14">
        <v>7.4725115126416594E-2</v>
      </c>
      <c r="AV12" s="14">
        <v>0.113889048935938</v>
      </c>
      <c r="AW12" s="14"/>
      <c r="AX12" s="14">
        <v>7.2229095287156403E-2</v>
      </c>
    </row>
    <row r="13" spans="2:50" x14ac:dyDescent="0.3">
      <c r="B13" s="15" t="s">
        <v>350</v>
      </c>
      <c r="C13" s="20">
        <v>2.4545601815035501E-2</v>
      </c>
      <c r="D13" s="20">
        <v>2.7008215194705101E-2</v>
      </c>
      <c r="E13" s="20">
        <v>2.1710873781005599E-2</v>
      </c>
      <c r="F13" s="20"/>
      <c r="G13" s="20">
        <v>3.3010724821701198E-2</v>
      </c>
      <c r="H13" s="20">
        <v>2.8374595147272402E-2</v>
      </c>
      <c r="I13" s="20">
        <v>2.6215890594815001E-2</v>
      </c>
      <c r="J13" s="20">
        <v>1.7783166377335201E-2</v>
      </c>
      <c r="K13" s="20">
        <v>2.01888328765021E-2</v>
      </c>
      <c r="L13" s="20">
        <v>2.3719362640735899E-2</v>
      </c>
      <c r="M13" s="20"/>
      <c r="N13" s="20">
        <v>1.6041942944245199E-2</v>
      </c>
      <c r="O13" s="20">
        <v>2.0147084727129401E-2</v>
      </c>
      <c r="P13" s="20">
        <v>2.0242608775838399E-2</v>
      </c>
      <c r="Q13" s="20">
        <v>3.3761451490101298E-2</v>
      </c>
      <c r="R13" s="20"/>
      <c r="S13" s="20">
        <v>1.74291576066938E-2</v>
      </c>
      <c r="T13" s="20">
        <v>3.0095743080663501E-2</v>
      </c>
      <c r="U13" s="20">
        <v>1.6890459015995202E-2</v>
      </c>
      <c r="V13" s="20"/>
      <c r="W13" s="20">
        <v>3.3499613736782903E-2</v>
      </c>
      <c r="X13" s="20">
        <v>1.37718759778864E-2</v>
      </c>
      <c r="Y13" s="20">
        <v>2.4426065516967799E-2</v>
      </c>
      <c r="Z13" s="20"/>
      <c r="AA13" s="20">
        <v>1.6508335200625002E-2</v>
      </c>
      <c r="AB13" s="20">
        <v>7.22674932591299E-2</v>
      </c>
      <c r="AC13" s="20">
        <v>3.0656047487724401E-2</v>
      </c>
      <c r="AD13" s="20">
        <v>3.95557988995228E-2</v>
      </c>
      <c r="AE13" s="20">
        <v>1.6512370944226602E-2</v>
      </c>
      <c r="AF13" s="20">
        <v>0</v>
      </c>
      <c r="AG13" s="20">
        <v>4.1180086042676102E-3</v>
      </c>
      <c r="AH13" s="20">
        <v>7.5136453162149104E-3</v>
      </c>
      <c r="AI13" s="20">
        <v>1.23151816015929E-2</v>
      </c>
      <c r="AJ13" s="20">
        <v>3.50295052721998E-2</v>
      </c>
      <c r="AK13" s="20">
        <v>0</v>
      </c>
      <c r="AL13" s="20">
        <v>0</v>
      </c>
      <c r="AM13" s="20"/>
      <c r="AN13" s="20">
        <v>1.23589014963136E-2</v>
      </c>
      <c r="AO13" s="20">
        <v>2.95806036710634E-2</v>
      </c>
      <c r="AP13" s="20"/>
      <c r="AQ13" s="20">
        <v>3.23940637801046E-2</v>
      </c>
      <c r="AR13" s="20">
        <v>2.2713288892088301E-2</v>
      </c>
      <c r="AS13" s="20"/>
      <c r="AT13" s="20">
        <v>7.0407761358230103E-3</v>
      </c>
      <c r="AU13" s="20">
        <v>2.4908857917420001E-2</v>
      </c>
      <c r="AV13" s="20">
        <v>2.9585020516406501E-2</v>
      </c>
      <c r="AW13" s="20"/>
      <c r="AX13" s="20">
        <v>3.5917207101091503E-2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X18"/>
  <sheetViews>
    <sheetView showGridLines="0" workbookViewId="0">
      <pane xSplit="2" topLeftCell="C1" activePane="topRight" state="frozen"/>
      <selection pane="topRight" activeCell="B9" sqref="B9:B13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291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x14ac:dyDescent="0.3">
      <c r="B9" s="15" t="s">
        <v>339</v>
      </c>
      <c r="C9" s="14">
        <v>0.177837301133383</v>
      </c>
      <c r="D9" s="14">
        <v>0.18905645421071199</v>
      </c>
      <c r="E9" s="14">
        <v>0.16657113419880301</v>
      </c>
      <c r="F9" s="14"/>
      <c r="G9" s="14">
        <v>0.12881351790370099</v>
      </c>
      <c r="H9" s="14">
        <v>0.21405165455948699</v>
      </c>
      <c r="I9" s="14">
        <v>0.18005093800929201</v>
      </c>
      <c r="J9" s="14">
        <v>0.17897757725991101</v>
      </c>
      <c r="K9" s="14">
        <v>0.169435079853442</v>
      </c>
      <c r="L9" s="14">
        <v>0.17905226388947701</v>
      </c>
      <c r="M9" s="14"/>
      <c r="N9" s="14">
        <v>0.184905695962511</v>
      </c>
      <c r="O9" s="14">
        <v>0.19097529335546701</v>
      </c>
      <c r="P9" s="14">
        <v>0.170222445589014</v>
      </c>
      <c r="Q9" s="14">
        <v>0.17272166345170001</v>
      </c>
      <c r="R9" s="14"/>
      <c r="S9" s="14">
        <v>0.239412819912523</v>
      </c>
      <c r="T9" s="14">
        <v>0.14402776281450599</v>
      </c>
      <c r="U9" s="14">
        <v>0.13361889865521101</v>
      </c>
      <c r="V9" s="14"/>
      <c r="W9" s="14">
        <v>0.14299285508930101</v>
      </c>
      <c r="X9" s="14">
        <v>0.23246254851412601</v>
      </c>
      <c r="Y9" s="14">
        <v>0.13128196956542501</v>
      </c>
      <c r="Z9" s="14"/>
      <c r="AA9" s="14">
        <v>0.18926481743898599</v>
      </c>
      <c r="AB9" s="14">
        <v>0.153276044580481</v>
      </c>
      <c r="AC9" s="14">
        <v>0.189654619204463</v>
      </c>
      <c r="AD9" s="14">
        <v>0.16947012230420799</v>
      </c>
      <c r="AE9" s="14">
        <v>0.15661447096200801</v>
      </c>
      <c r="AF9" s="14">
        <v>0.179742343006799</v>
      </c>
      <c r="AG9" s="14">
        <v>0.20636403534054801</v>
      </c>
      <c r="AH9" s="14">
        <v>0.22345153201263401</v>
      </c>
      <c r="AI9" s="14">
        <v>0.18102618093240899</v>
      </c>
      <c r="AJ9" s="14">
        <v>0.19772664753147301</v>
      </c>
      <c r="AK9" s="14">
        <v>9.69114450701897E-2</v>
      </c>
      <c r="AL9" s="14">
        <v>0.37190170945598</v>
      </c>
      <c r="AM9" s="14"/>
      <c r="AN9" s="14">
        <v>0.178928503651541</v>
      </c>
      <c r="AO9" s="14">
        <v>0.17738646484788001</v>
      </c>
      <c r="AP9" s="14"/>
      <c r="AQ9" s="14">
        <v>0.14760707507461199</v>
      </c>
      <c r="AR9" s="14">
        <v>0.18489489204961901</v>
      </c>
      <c r="AS9" s="14"/>
      <c r="AT9" s="14">
        <v>0.25323548266298102</v>
      </c>
      <c r="AU9" s="14">
        <v>0.159592511580184</v>
      </c>
      <c r="AV9" s="14">
        <v>0.160512093570812</v>
      </c>
      <c r="AW9" s="14"/>
      <c r="AX9" s="14">
        <v>0.13601136442105</v>
      </c>
    </row>
    <row r="10" spans="2:50" x14ac:dyDescent="0.3">
      <c r="B10" s="15"/>
      <c r="C10" s="14">
        <v>0.41243021331087998</v>
      </c>
      <c r="D10" s="14">
        <v>0.427880707871719</v>
      </c>
      <c r="E10" s="14">
        <v>0.39874996294137199</v>
      </c>
      <c r="F10" s="14"/>
      <c r="G10" s="14">
        <v>0.47799205045418702</v>
      </c>
      <c r="H10" s="14">
        <v>0.41099879669519102</v>
      </c>
      <c r="I10" s="14">
        <v>0.40407949762457901</v>
      </c>
      <c r="J10" s="14">
        <v>0.38506056241133801</v>
      </c>
      <c r="K10" s="14">
        <v>0.37889113276736203</v>
      </c>
      <c r="L10" s="14">
        <v>0.42974124021542198</v>
      </c>
      <c r="M10" s="14"/>
      <c r="N10" s="14">
        <v>0.41890677811370802</v>
      </c>
      <c r="O10" s="14">
        <v>0.42029440355259001</v>
      </c>
      <c r="P10" s="14">
        <v>0.39871289223635498</v>
      </c>
      <c r="Q10" s="14">
        <v>0.41450588250314002</v>
      </c>
      <c r="R10" s="14"/>
      <c r="S10" s="14">
        <v>0.436603308532024</v>
      </c>
      <c r="T10" s="14">
        <v>0.39502778722814802</v>
      </c>
      <c r="U10" s="14">
        <v>0.42603299334604999</v>
      </c>
      <c r="V10" s="14"/>
      <c r="W10" s="14">
        <v>0.389704538096808</v>
      </c>
      <c r="X10" s="14">
        <v>0.45136446970031602</v>
      </c>
      <c r="Y10" s="14">
        <v>0.370727798031186</v>
      </c>
      <c r="Z10" s="14"/>
      <c r="AA10" s="14">
        <v>0.21370374496702699</v>
      </c>
      <c r="AB10" s="14">
        <v>0.36719498137992002</v>
      </c>
      <c r="AC10" s="14">
        <v>0.30799908620977101</v>
      </c>
      <c r="AD10" s="14">
        <v>0.40470264948259699</v>
      </c>
      <c r="AE10" s="14">
        <v>0.436620975030652</v>
      </c>
      <c r="AF10" s="14">
        <v>0.42817132299437899</v>
      </c>
      <c r="AG10" s="14">
        <v>0.46711195271030398</v>
      </c>
      <c r="AH10" s="14">
        <v>0.48374540208401401</v>
      </c>
      <c r="AI10" s="14">
        <v>0.49238274213098199</v>
      </c>
      <c r="AJ10" s="14">
        <v>0.48309334751439198</v>
      </c>
      <c r="AK10" s="14">
        <v>0.42592417702472102</v>
      </c>
      <c r="AL10" s="14">
        <v>0.50450381589538595</v>
      </c>
      <c r="AM10" s="14"/>
      <c r="AN10" s="14">
        <v>0.42308847100700298</v>
      </c>
      <c r="AO10" s="14">
        <v>0.40802669587970403</v>
      </c>
      <c r="AP10" s="14"/>
      <c r="AQ10" s="14">
        <v>0.42165620140390198</v>
      </c>
      <c r="AR10" s="14">
        <v>0.41027630120873299</v>
      </c>
      <c r="AS10" s="14"/>
      <c r="AT10" s="14">
        <v>0.47719007230277199</v>
      </c>
      <c r="AU10" s="14">
        <v>0.38379669867014199</v>
      </c>
      <c r="AV10" s="14">
        <v>0.41791064391169502</v>
      </c>
      <c r="AW10" s="14"/>
      <c r="AX10" s="14">
        <v>0.40976600711307398</v>
      </c>
    </row>
    <row r="11" spans="2:50" x14ac:dyDescent="0.3">
      <c r="B11" s="15"/>
      <c r="C11" s="14">
        <v>0.269565178946294</v>
      </c>
      <c r="D11" s="14">
        <v>0.237921413150321</v>
      </c>
      <c r="E11" s="14">
        <v>0.29880959924512102</v>
      </c>
      <c r="F11" s="14"/>
      <c r="G11" s="14">
        <v>0.22997691594619599</v>
      </c>
      <c r="H11" s="14">
        <v>0.22520978002884201</v>
      </c>
      <c r="I11" s="14">
        <v>0.25186962531016399</v>
      </c>
      <c r="J11" s="14">
        <v>0.28957073468730998</v>
      </c>
      <c r="K11" s="14">
        <v>0.30113325929453599</v>
      </c>
      <c r="L11" s="14">
        <v>0.30351202828357499</v>
      </c>
      <c r="M11" s="14"/>
      <c r="N11" s="14">
        <v>0.26224278729108802</v>
      </c>
      <c r="O11" s="14">
        <v>0.26698238514612499</v>
      </c>
      <c r="P11" s="14">
        <v>0.272681452489558</v>
      </c>
      <c r="Q11" s="14">
        <v>0.27225393983013602</v>
      </c>
      <c r="R11" s="14"/>
      <c r="S11" s="14">
        <v>0.23897030128011201</v>
      </c>
      <c r="T11" s="14">
        <v>0.25977754850662399</v>
      </c>
      <c r="U11" s="14">
        <v>0.31680940459443702</v>
      </c>
      <c r="V11" s="14"/>
      <c r="W11" s="14">
        <v>0.25810364267421199</v>
      </c>
      <c r="X11" s="14">
        <v>0.24647409614690399</v>
      </c>
      <c r="Y11" s="14">
        <v>0.356263764747346</v>
      </c>
      <c r="Z11" s="14"/>
      <c r="AA11" s="14">
        <v>0.26754277194696602</v>
      </c>
      <c r="AB11" s="14">
        <v>0.23551450282285299</v>
      </c>
      <c r="AC11" s="14">
        <v>0.34255238946208599</v>
      </c>
      <c r="AD11" s="14">
        <v>0.30566378781193898</v>
      </c>
      <c r="AE11" s="14">
        <v>0.28698366006873799</v>
      </c>
      <c r="AF11" s="14">
        <v>0.27986138959915202</v>
      </c>
      <c r="AG11" s="14">
        <v>0.198555071501235</v>
      </c>
      <c r="AH11" s="14">
        <v>0.214094510420162</v>
      </c>
      <c r="AI11" s="14">
        <v>0.23859070195926499</v>
      </c>
      <c r="AJ11" s="14">
        <v>0.17231288510491999</v>
      </c>
      <c r="AK11" s="14">
        <v>0.47716437790508898</v>
      </c>
      <c r="AL11" s="14">
        <v>0</v>
      </c>
      <c r="AM11" s="14"/>
      <c r="AN11" s="14">
        <v>0.26192896781178998</v>
      </c>
      <c r="AO11" s="14">
        <v>0.27272012132033302</v>
      </c>
      <c r="AP11" s="14"/>
      <c r="AQ11" s="14">
        <v>0.29487794202694001</v>
      </c>
      <c r="AR11" s="14">
        <v>0.26365562582434598</v>
      </c>
      <c r="AS11" s="14"/>
      <c r="AT11" s="14">
        <v>0.212510063065869</v>
      </c>
      <c r="AU11" s="14">
        <v>0.32604431231442699</v>
      </c>
      <c r="AV11" s="14">
        <v>0.232822489697186</v>
      </c>
      <c r="AW11" s="14"/>
      <c r="AX11" s="14">
        <v>0.32799581333537903</v>
      </c>
    </row>
    <row r="12" spans="2:50" x14ac:dyDescent="0.3">
      <c r="B12" s="15"/>
      <c r="C12" s="14">
        <v>0.112653052076526</v>
      </c>
      <c r="D12" s="14">
        <v>0.11813969389589001</v>
      </c>
      <c r="E12" s="14">
        <v>0.108344684100213</v>
      </c>
      <c r="F12" s="14"/>
      <c r="G12" s="14">
        <v>0.13520586945679799</v>
      </c>
      <c r="H12" s="14">
        <v>0.124554867083499</v>
      </c>
      <c r="I12" s="14">
        <v>0.122033381276548</v>
      </c>
      <c r="J12" s="14">
        <v>0.126182311151288</v>
      </c>
      <c r="K12" s="14">
        <v>0.126578121503547</v>
      </c>
      <c r="L12" s="14">
        <v>6.1352103023859801E-2</v>
      </c>
      <c r="M12" s="14"/>
      <c r="N12" s="14">
        <v>0.11059273257925301</v>
      </c>
      <c r="O12" s="14">
        <v>0.10000241437018099</v>
      </c>
      <c r="P12" s="14">
        <v>0.130112564431624</v>
      </c>
      <c r="Q12" s="14">
        <v>0.108514285800742</v>
      </c>
      <c r="R12" s="14"/>
      <c r="S12" s="14">
        <v>6.70425426977663E-2</v>
      </c>
      <c r="T12" s="14">
        <v>0.16840263917633599</v>
      </c>
      <c r="U12" s="14">
        <v>9.6140917132900794E-2</v>
      </c>
      <c r="V12" s="14"/>
      <c r="W12" s="14">
        <v>0.17488061206042599</v>
      </c>
      <c r="X12" s="14">
        <v>5.1869857436641999E-2</v>
      </c>
      <c r="Y12" s="14">
        <v>0.114200749692623</v>
      </c>
      <c r="Z12" s="14"/>
      <c r="AA12" s="14">
        <v>0.27527929432499298</v>
      </c>
      <c r="AB12" s="14">
        <v>0.16655014346507099</v>
      </c>
      <c r="AC12" s="14">
        <v>0.112760446383159</v>
      </c>
      <c r="AD12" s="14">
        <v>9.3312337808135096E-2</v>
      </c>
      <c r="AE12" s="14">
        <v>9.9763948313173895E-2</v>
      </c>
      <c r="AF12" s="14">
        <v>0.11222494439967</v>
      </c>
      <c r="AG12" s="14">
        <v>0.116538343929421</v>
      </c>
      <c r="AH12" s="14">
        <v>5.6703393094077501E-2</v>
      </c>
      <c r="AI12" s="14">
        <v>7.5685193375750498E-2</v>
      </c>
      <c r="AJ12" s="14">
        <v>0.127426458405176</v>
      </c>
      <c r="AK12" s="14">
        <v>0</v>
      </c>
      <c r="AL12" s="14">
        <v>0.123594474648633</v>
      </c>
      <c r="AM12" s="14"/>
      <c r="AN12" s="14">
        <v>0.114094586125023</v>
      </c>
      <c r="AO12" s="14">
        <v>0.11205747440415501</v>
      </c>
      <c r="AP12" s="14"/>
      <c r="AQ12" s="14">
        <v>0.108886817990015</v>
      </c>
      <c r="AR12" s="14">
        <v>0.113532322361363</v>
      </c>
      <c r="AS12" s="14"/>
      <c r="AT12" s="14">
        <v>4.6751800629903799E-2</v>
      </c>
      <c r="AU12" s="14">
        <v>0.10435011513093199</v>
      </c>
      <c r="AV12" s="14">
        <v>0.15726812088269901</v>
      </c>
      <c r="AW12" s="14"/>
      <c r="AX12" s="14">
        <v>9.7728226471038598E-2</v>
      </c>
    </row>
    <row r="13" spans="2:50" x14ac:dyDescent="0.3">
      <c r="B13" s="15" t="s">
        <v>351</v>
      </c>
      <c r="C13" s="20">
        <v>2.7514254532917799E-2</v>
      </c>
      <c r="D13" s="20">
        <v>2.70017308713578E-2</v>
      </c>
      <c r="E13" s="20">
        <v>2.75246195144912E-2</v>
      </c>
      <c r="F13" s="20"/>
      <c r="G13" s="20">
        <v>2.8011646239118101E-2</v>
      </c>
      <c r="H13" s="20">
        <v>2.5184901632981101E-2</v>
      </c>
      <c r="I13" s="20">
        <v>4.1966557779416998E-2</v>
      </c>
      <c r="J13" s="20">
        <v>2.0208814490153298E-2</v>
      </c>
      <c r="K13" s="20">
        <v>2.39624065811118E-2</v>
      </c>
      <c r="L13" s="20">
        <v>2.6342364587665999E-2</v>
      </c>
      <c r="M13" s="20"/>
      <c r="N13" s="20">
        <v>2.3352006053439001E-2</v>
      </c>
      <c r="O13" s="20">
        <v>2.1745503575637402E-2</v>
      </c>
      <c r="P13" s="20">
        <v>2.8270645253448499E-2</v>
      </c>
      <c r="Q13" s="20">
        <v>3.2004228414281903E-2</v>
      </c>
      <c r="R13" s="20"/>
      <c r="S13" s="20">
        <v>1.7971027577574801E-2</v>
      </c>
      <c r="T13" s="20">
        <v>3.2764262274386197E-2</v>
      </c>
      <c r="U13" s="20">
        <v>2.7397786271401998E-2</v>
      </c>
      <c r="V13" s="20"/>
      <c r="W13" s="20">
        <v>3.4318352079252198E-2</v>
      </c>
      <c r="X13" s="20">
        <v>1.7829028202012199E-2</v>
      </c>
      <c r="Y13" s="20">
        <v>2.7525717963419301E-2</v>
      </c>
      <c r="Z13" s="20"/>
      <c r="AA13" s="20">
        <v>5.4209371322028098E-2</v>
      </c>
      <c r="AB13" s="20">
        <v>7.7464327751676207E-2</v>
      </c>
      <c r="AC13" s="20">
        <v>4.7033458740521498E-2</v>
      </c>
      <c r="AD13" s="20">
        <v>2.68511025931213E-2</v>
      </c>
      <c r="AE13" s="20">
        <v>2.00169456254276E-2</v>
      </c>
      <c r="AF13" s="20">
        <v>0</v>
      </c>
      <c r="AG13" s="20">
        <v>1.14305965184913E-2</v>
      </c>
      <c r="AH13" s="20">
        <v>2.2005162389112799E-2</v>
      </c>
      <c r="AI13" s="20">
        <v>1.23151816015929E-2</v>
      </c>
      <c r="AJ13" s="20">
        <v>1.9440661444038498E-2</v>
      </c>
      <c r="AK13" s="20">
        <v>0</v>
      </c>
      <c r="AL13" s="20">
        <v>0</v>
      </c>
      <c r="AM13" s="20"/>
      <c r="AN13" s="20">
        <v>2.1959471404643001E-2</v>
      </c>
      <c r="AO13" s="20">
        <v>2.9809243547928601E-2</v>
      </c>
      <c r="AP13" s="20"/>
      <c r="AQ13" s="20">
        <v>2.6971963504530801E-2</v>
      </c>
      <c r="AR13" s="20">
        <v>2.7640858555939601E-2</v>
      </c>
      <c r="AS13" s="20"/>
      <c r="AT13" s="20">
        <v>1.0312581338474E-2</v>
      </c>
      <c r="AU13" s="20">
        <v>2.6216362304314799E-2</v>
      </c>
      <c r="AV13" s="20">
        <v>3.1486651937608398E-2</v>
      </c>
      <c r="AW13" s="20"/>
      <c r="AX13" s="20">
        <v>2.8498588659457199E-2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X25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303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292</v>
      </c>
      <c r="C9" s="14">
        <v>0.40113614509546403</v>
      </c>
      <c r="D9" s="14">
        <v>0.41364315685390102</v>
      </c>
      <c r="E9" s="14">
        <v>0.38788358054933503</v>
      </c>
      <c r="F9" s="14"/>
      <c r="G9" s="14">
        <v>0.35567761192401398</v>
      </c>
      <c r="H9" s="14">
        <v>0.378271613694382</v>
      </c>
      <c r="I9" s="14">
        <v>0.32044476299131103</v>
      </c>
      <c r="J9" s="14">
        <v>0.40971294237596301</v>
      </c>
      <c r="K9" s="14">
        <v>0.39375882170441401</v>
      </c>
      <c r="L9" s="14">
        <v>0.50802278840088899</v>
      </c>
      <c r="M9" s="14"/>
      <c r="N9" s="14">
        <v>0.43936519535857399</v>
      </c>
      <c r="O9" s="14">
        <v>0.41552378175645999</v>
      </c>
      <c r="P9" s="14">
        <v>0.39124331016005298</v>
      </c>
      <c r="Q9" s="14">
        <v>0.38231172021020499</v>
      </c>
      <c r="R9" s="14"/>
      <c r="S9" s="14">
        <v>0.46708302954514902</v>
      </c>
      <c r="T9" s="14">
        <v>0.33340014324870798</v>
      </c>
      <c r="U9" s="14">
        <v>0.43312624624741902</v>
      </c>
      <c r="V9" s="14"/>
      <c r="W9" s="14">
        <v>0.34136377258174</v>
      </c>
      <c r="X9" s="14">
        <v>0.488861969972538</v>
      </c>
      <c r="Y9" s="14">
        <v>0.34711563726459699</v>
      </c>
      <c r="Z9" s="14"/>
      <c r="AA9" s="14">
        <v>0.16087113844711001</v>
      </c>
      <c r="AB9" s="14">
        <v>0.32268696046281398</v>
      </c>
      <c r="AC9" s="14">
        <v>0.40536492661049001</v>
      </c>
      <c r="AD9" s="14">
        <v>0.42708287954614499</v>
      </c>
      <c r="AE9" s="14">
        <v>0.399622933587022</v>
      </c>
      <c r="AF9" s="14">
        <v>0.37074312554302302</v>
      </c>
      <c r="AG9" s="14">
        <v>0.44605934918859103</v>
      </c>
      <c r="AH9" s="14">
        <v>0.431159545674694</v>
      </c>
      <c r="AI9" s="14">
        <v>0.56953007493630903</v>
      </c>
      <c r="AJ9" s="14">
        <v>0.483172186135228</v>
      </c>
      <c r="AK9" s="14">
        <v>9.3005613706448997E-2</v>
      </c>
      <c r="AL9" s="14">
        <v>0.514010247956184</v>
      </c>
      <c r="AM9" s="14"/>
      <c r="AN9" s="14">
        <v>0.37371189280748601</v>
      </c>
      <c r="AO9" s="14">
        <v>0.412466624844606</v>
      </c>
      <c r="AP9" s="14"/>
      <c r="AQ9" s="14">
        <v>0.39992737636326298</v>
      </c>
      <c r="AR9" s="14">
        <v>0.40141834593668901</v>
      </c>
      <c r="AS9" s="14"/>
      <c r="AT9" s="14">
        <v>0.54622283279232198</v>
      </c>
      <c r="AU9" s="14">
        <v>0.39689169530879498</v>
      </c>
      <c r="AV9" s="14">
        <v>0.34035703085943397</v>
      </c>
      <c r="AW9" s="14"/>
      <c r="AX9" s="14">
        <v>0.384663835874759</v>
      </c>
    </row>
    <row r="10" spans="2:50" ht="28.8" x14ac:dyDescent="0.3">
      <c r="B10" s="15" t="s">
        <v>293</v>
      </c>
      <c r="C10" s="14">
        <v>0.33108159673231002</v>
      </c>
      <c r="D10" s="14">
        <v>0.33049324937616598</v>
      </c>
      <c r="E10" s="14">
        <v>0.331977001167023</v>
      </c>
      <c r="F10" s="14"/>
      <c r="G10" s="14">
        <v>0.27523228630683</v>
      </c>
      <c r="H10" s="14">
        <v>0.29198458093187002</v>
      </c>
      <c r="I10" s="14">
        <v>0.33661712725404902</v>
      </c>
      <c r="J10" s="14">
        <v>0.28118317124680098</v>
      </c>
      <c r="K10" s="14">
        <v>0.37887417264595002</v>
      </c>
      <c r="L10" s="14">
        <v>0.39207322526928801</v>
      </c>
      <c r="M10" s="14"/>
      <c r="N10" s="14">
        <v>0.333452635322738</v>
      </c>
      <c r="O10" s="14">
        <v>0.31277980076129702</v>
      </c>
      <c r="P10" s="14">
        <v>0.35654952292206499</v>
      </c>
      <c r="Q10" s="14">
        <v>0.32244750171665099</v>
      </c>
      <c r="R10" s="14"/>
      <c r="S10" s="14">
        <v>0.39793362863645998</v>
      </c>
      <c r="T10" s="14">
        <v>0.27167743979626002</v>
      </c>
      <c r="U10" s="14">
        <v>0.34247447262400099</v>
      </c>
      <c r="V10" s="14"/>
      <c r="W10" s="14">
        <v>0.27476684869720303</v>
      </c>
      <c r="X10" s="14">
        <v>0.410386727645771</v>
      </c>
      <c r="Y10" s="14">
        <v>0.27075545546006702</v>
      </c>
      <c r="Z10" s="14"/>
      <c r="AA10" s="14">
        <v>9.33353516830462E-2</v>
      </c>
      <c r="AB10" s="14">
        <v>0.24959193196694701</v>
      </c>
      <c r="AC10" s="14">
        <v>0.27131416582482998</v>
      </c>
      <c r="AD10" s="14">
        <v>0.347157396522151</v>
      </c>
      <c r="AE10" s="14">
        <v>0.336588871229765</v>
      </c>
      <c r="AF10" s="14">
        <v>0.33559243669542599</v>
      </c>
      <c r="AG10" s="14">
        <v>0.38736163734743501</v>
      </c>
      <c r="AH10" s="14">
        <v>0.37188360930020697</v>
      </c>
      <c r="AI10" s="14">
        <v>0.436971521418209</v>
      </c>
      <c r="AJ10" s="14">
        <v>0.412427731135728</v>
      </c>
      <c r="AK10" s="14">
        <v>0.17881414047623101</v>
      </c>
      <c r="AL10" s="14">
        <v>0.26763197509288</v>
      </c>
      <c r="AM10" s="14"/>
      <c r="AN10" s="14">
        <v>0.33617613907906302</v>
      </c>
      <c r="AO10" s="14">
        <v>0.32897675871211901</v>
      </c>
      <c r="AP10" s="14"/>
      <c r="AQ10" s="14">
        <v>0.293394349485877</v>
      </c>
      <c r="AR10" s="14">
        <v>0.339880114259347</v>
      </c>
      <c r="AS10" s="14"/>
      <c r="AT10" s="14">
        <v>0.43980248890531498</v>
      </c>
      <c r="AU10" s="14">
        <v>0.31124616896781598</v>
      </c>
      <c r="AV10" s="14">
        <v>0.30684417848582102</v>
      </c>
      <c r="AW10" s="14"/>
      <c r="AX10" s="14">
        <v>0.25676288741222097</v>
      </c>
    </row>
    <row r="11" spans="2:50" ht="28.8" x14ac:dyDescent="0.3">
      <c r="B11" s="15" t="s">
        <v>294</v>
      </c>
      <c r="C11" s="14">
        <v>0.32221977190738299</v>
      </c>
      <c r="D11" s="14">
        <v>0.31501415112827202</v>
      </c>
      <c r="E11" s="14">
        <v>0.33161314907667999</v>
      </c>
      <c r="F11" s="14"/>
      <c r="G11" s="14">
        <v>0.238400919288871</v>
      </c>
      <c r="H11" s="14">
        <v>0.29543170243594402</v>
      </c>
      <c r="I11" s="14">
        <v>0.27370217267844599</v>
      </c>
      <c r="J11" s="14">
        <v>0.31410777305348803</v>
      </c>
      <c r="K11" s="14">
        <v>0.34994526572019602</v>
      </c>
      <c r="L11" s="14">
        <v>0.41455634772928301</v>
      </c>
      <c r="M11" s="14"/>
      <c r="N11" s="14">
        <v>0.31190625495131802</v>
      </c>
      <c r="O11" s="14">
        <v>0.31614900251350497</v>
      </c>
      <c r="P11" s="14">
        <v>0.351976989531045</v>
      </c>
      <c r="Q11" s="14">
        <v>0.31015285454653102</v>
      </c>
      <c r="R11" s="14"/>
      <c r="S11" s="14">
        <v>0.31928121766795597</v>
      </c>
      <c r="T11" s="14">
        <v>0.34732140658931099</v>
      </c>
      <c r="U11" s="14">
        <v>0.325961568897214</v>
      </c>
      <c r="V11" s="14"/>
      <c r="W11" s="14">
        <v>0.36341639486766197</v>
      </c>
      <c r="X11" s="14">
        <v>0.32947532440238902</v>
      </c>
      <c r="Y11" s="14">
        <v>0.231739802094303</v>
      </c>
      <c r="Z11" s="14"/>
      <c r="AA11" s="14">
        <v>0.25075009209881699</v>
      </c>
      <c r="AB11" s="14">
        <v>0.26717452149354998</v>
      </c>
      <c r="AC11" s="14">
        <v>0.31261026961981397</v>
      </c>
      <c r="AD11" s="14">
        <v>0.31382401119686198</v>
      </c>
      <c r="AE11" s="14">
        <v>0.33593287658995802</v>
      </c>
      <c r="AF11" s="14">
        <v>0.317773255408698</v>
      </c>
      <c r="AG11" s="14">
        <v>0.38784833394287299</v>
      </c>
      <c r="AH11" s="14">
        <v>0.31806359669034201</v>
      </c>
      <c r="AI11" s="14">
        <v>0.32857405199156198</v>
      </c>
      <c r="AJ11" s="14">
        <v>0.36779099395086801</v>
      </c>
      <c r="AK11" s="14">
        <v>0.25106941910465702</v>
      </c>
      <c r="AL11" s="14">
        <v>0.123594474648633</v>
      </c>
      <c r="AM11" s="14"/>
      <c r="AN11" s="14">
        <v>0.33371259160567601</v>
      </c>
      <c r="AO11" s="14">
        <v>0.317471450622826</v>
      </c>
      <c r="AP11" s="14"/>
      <c r="AQ11" s="14">
        <v>0.36089481794807099</v>
      </c>
      <c r="AR11" s="14">
        <v>0.313190641490324</v>
      </c>
      <c r="AS11" s="14"/>
      <c r="AT11" s="14">
        <v>0.35776490056669502</v>
      </c>
      <c r="AU11" s="14">
        <v>0.303261959012945</v>
      </c>
      <c r="AV11" s="14">
        <v>0.34639753638813903</v>
      </c>
      <c r="AW11" s="14"/>
      <c r="AX11" s="14">
        <v>0.33293839935820002</v>
      </c>
    </row>
    <row r="12" spans="2:50" ht="28.8" x14ac:dyDescent="0.3">
      <c r="B12" s="15" t="s">
        <v>295</v>
      </c>
      <c r="C12" s="14">
        <v>0.27039437428340402</v>
      </c>
      <c r="D12" s="14">
        <v>0.29828986056332502</v>
      </c>
      <c r="E12" s="14">
        <v>0.244831003561856</v>
      </c>
      <c r="F12" s="14"/>
      <c r="G12" s="14">
        <v>0.280859987063451</v>
      </c>
      <c r="H12" s="14">
        <v>0.17990333729570901</v>
      </c>
      <c r="I12" s="14">
        <v>0.23224122694777999</v>
      </c>
      <c r="J12" s="14">
        <v>0.24345680223399699</v>
      </c>
      <c r="K12" s="14">
        <v>0.31750588990816297</v>
      </c>
      <c r="L12" s="14">
        <v>0.35411700724732098</v>
      </c>
      <c r="M12" s="14"/>
      <c r="N12" s="14">
        <v>0.26941900775905703</v>
      </c>
      <c r="O12" s="14">
        <v>0.31155842502006997</v>
      </c>
      <c r="P12" s="14">
        <v>0.27978726484501099</v>
      </c>
      <c r="Q12" s="14">
        <v>0.242721174503335</v>
      </c>
      <c r="R12" s="14"/>
      <c r="S12" s="14">
        <v>0.26328858707733099</v>
      </c>
      <c r="T12" s="14">
        <v>0.31289405881586102</v>
      </c>
      <c r="U12" s="14">
        <v>0.23887575825049601</v>
      </c>
      <c r="V12" s="14"/>
      <c r="W12" s="14">
        <v>0.31869610534311499</v>
      </c>
      <c r="X12" s="14">
        <v>0.269695941394266</v>
      </c>
      <c r="Y12" s="14">
        <v>0.180698706329011</v>
      </c>
      <c r="Z12" s="14"/>
      <c r="AA12" s="14">
        <v>0.21647271515056499</v>
      </c>
      <c r="AB12" s="14">
        <v>0.21051704607272101</v>
      </c>
      <c r="AC12" s="14">
        <v>0.28695889298329103</v>
      </c>
      <c r="AD12" s="14">
        <v>0.218213399642739</v>
      </c>
      <c r="AE12" s="14">
        <v>0.29694811461996301</v>
      </c>
      <c r="AF12" s="14">
        <v>0.28835648870026298</v>
      </c>
      <c r="AG12" s="14">
        <v>0.32898821874030898</v>
      </c>
      <c r="AH12" s="14">
        <v>0.35028140768303301</v>
      </c>
      <c r="AI12" s="14">
        <v>0.27065671359020699</v>
      </c>
      <c r="AJ12" s="14">
        <v>0.26722643938683499</v>
      </c>
      <c r="AK12" s="14">
        <v>0.30884218592284401</v>
      </c>
      <c r="AL12" s="14">
        <v>0.123594474648633</v>
      </c>
      <c r="AM12" s="14"/>
      <c r="AN12" s="14">
        <v>0.26813852225347401</v>
      </c>
      <c r="AO12" s="14">
        <v>0.27132639188132401</v>
      </c>
      <c r="AP12" s="14"/>
      <c r="AQ12" s="14">
        <v>0.27442053479426698</v>
      </c>
      <c r="AR12" s="14">
        <v>0.269454421211484</v>
      </c>
      <c r="AS12" s="14"/>
      <c r="AT12" s="14">
        <v>0.26310093758876202</v>
      </c>
      <c r="AU12" s="14">
        <v>0.24298355988086201</v>
      </c>
      <c r="AV12" s="14">
        <v>0.32489091570054202</v>
      </c>
      <c r="AW12" s="14"/>
      <c r="AX12" s="14">
        <v>0.31928450828017002</v>
      </c>
    </row>
    <row r="13" spans="2:50" ht="28.8" x14ac:dyDescent="0.3">
      <c r="B13" s="15" t="s">
        <v>296</v>
      </c>
      <c r="C13" s="14">
        <v>0.25805830669255803</v>
      </c>
      <c r="D13" s="14">
        <v>0.26943764116583502</v>
      </c>
      <c r="E13" s="14">
        <v>0.24828388714264801</v>
      </c>
      <c r="F13" s="14"/>
      <c r="G13" s="14">
        <v>0.21276815009901501</v>
      </c>
      <c r="H13" s="14">
        <v>0.22775220571635699</v>
      </c>
      <c r="I13" s="14">
        <v>0.26443070128739499</v>
      </c>
      <c r="J13" s="14">
        <v>0.21072510978220799</v>
      </c>
      <c r="K13" s="14">
        <v>0.30328115294713098</v>
      </c>
      <c r="L13" s="14">
        <v>0.30501563734810899</v>
      </c>
      <c r="M13" s="14"/>
      <c r="N13" s="14">
        <v>0.26890687549860398</v>
      </c>
      <c r="O13" s="14">
        <v>0.267946127747475</v>
      </c>
      <c r="P13" s="14">
        <v>0.240140249188976</v>
      </c>
      <c r="Q13" s="14">
        <v>0.25985501406650602</v>
      </c>
      <c r="R13" s="14"/>
      <c r="S13" s="14">
        <v>0.25886879310674099</v>
      </c>
      <c r="T13" s="14">
        <v>0.27766153860099702</v>
      </c>
      <c r="U13" s="14">
        <v>0.25749295202258299</v>
      </c>
      <c r="V13" s="14"/>
      <c r="W13" s="14">
        <v>0.27256736229579898</v>
      </c>
      <c r="X13" s="14">
        <v>0.28688365961780299</v>
      </c>
      <c r="Y13" s="14">
        <v>0.165004813850192</v>
      </c>
      <c r="Z13" s="14"/>
      <c r="AA13" s="14">
        <v>0.190093534670464</v>
      </c>
      <c r="AB13" s="14">
        <v>0.24515634093080499</v>
      </c>
      <c r="AC13" s="14">
        <v>0.20993016233453199</v>
      </c>
      <c r="AD13" s="14">
        <v>0.27240062872467502</v>
      </c>
      <c r="AE13" s="14">
        <v>0.24549758943152</v>
      </c>
      <c r="AF13" s="14">
        <v>0.26448468875054298</v>
      </c>
      <c r="AG13" s="14">
        <v>0.29265852269347298</v>
      </c>
      <c r="AH13" s="14">
        <v>0.25968677705950999</v>
      </c>
      <c r="AI13" s="14">
        <v>0.27550953733008698</v>
      </c>
      <c r="AJ13" s="14">
        <v>0.33437970924793198</v>
      </c>
      <c r="AK13" s="14">
        <v>0.28758516116740801</v>
      </c>
      <c r="AL13" s="14">
        <v>0.12487940004286301</v>
      </c>
      <c r="AM13" s="14"/>
      <c r="AN13" s="14">
        <v>0.28311007803494498</v>
      </c>
      <c r="AO13" s="14">
        <v>0.24770803041539899</v>
      </c>
      <c r="AP13" s="14"/>
      <c r="AQ13" s="14">
        <v>0.26351649719462999</v>
      </c>
      <c r="AR13" s="14">
        <v>0.256784029893184</v>
      </c>
      <c r="AS13" s="14"/>
      <c r="AT13" s="14">
        <v>0.31219225388604799</v>
      </c>
      <c r="AU13" s="14">
        <v>0.23549259533580699</v>
      </c>
      <c r="AV13" s="14">
        <v>0.27270575750499099</v>
      </c>
      <c r="AW13" s="14"/>
      <c r="AX13" s="14">
        <v>0.21457920773101199</v>
      </c>
    </row>
    <row r="14" spans="2:50" ht="28.8" x14ac:dyDescent="0.3">
      <c r="B14" s="15" t="s">
        <v>297</v>
      </c>
      <c r="C14" s="14">
        <v>0.23298108189009101</v>
      </c>
      <c r="D14" s="14">
        <v>0.24287800656098099</v>
      </c>
      <c r="E14" s="14">
        <v>0.220864054586245</v>
      </c>
      <c r="F14" s="14"/>
      <c r="G14" s="14">
        <v>0.27405326437946198</v>
      </c>
      <c r="H14" s="14">
        <v>0.27379166694971602</v>
      </c>
      <c r="I14" s="14">
        <v>0.262907937632057</v>
      </c>
      <c r="J14" s="14">
        <v>0.24004618459542901</v>
      </c>
      <c r="K14" s="14">
        <v>0.17256913191166001</v>
      </c>
      <c r="L14" s="14">
        <v>0.193825073251045</v>
      </c>
      <c r="M14" s="14"/>
      <c r="N14" s="14">
        <v>0.25222530071031801</v>
      </c>
      <c r="O14" s="14">
        <v>0.21440609736489</v>
      </c>
      <c r="P14" s="14">
        <v>0.228170227676849</v>
      </c>
      <c r="Q14" s="14">
        <v>0.23705270379678001</v>
      </c>
      <c r="R14" s="14"/>
      <c r="S14" s="14">
        <v>0.261893379390709</v>
      </c>
      <c r="T14" s="14">
        <v>0.207024498594953</v>
      </c>
      <c r="U14" s="14">
        <v>0.22997473866270199</v>
      </c>
      <c r="V14" s="14"/>
      <c r="W14" s="14">
        <v>0.223366433194151</v>
      </c>
      <c r="X14" s="14">
        <v>0.249633985991074</v>
      </c>
      <c r="Y14" s="14">
        <v>0.23155070860728399</v>
      </c>
      <c r="Z14" s="14"/>
      <c r="AA14" s="14">
        <v>0.18386186993709899</v>
      </c>
      <c r="AB14" s="14">
        <v>0.27855467298188402</v>
      </c>
      <c r="AC14" s="14">
        <v>0.24937636246145001</v>
      </c>
      <c r="AD14" s="14">
        <v>0.22375657248706499</v>
      </c>
      <c r="AE14" s="14">
        <v>0.22644708666576099</v>
      </c>
      <c r="AF14" s="14">
        <v>0.23501622685753701</v>
      </c>
      <c r="AG14" s="14">
        <v>0.232931856868653</v>
      </c>
      <c r="AH14" s="14">
        <v>0.25256921754845402</v>
      </c>
      <c r="AI14" s="14">
        <v>0.19665180469170401</v>
      </c>
      <c r="AJ14" s="14">
        <v>0.214014395055074</v>
      </c>
      <c r="AK14" s="14">
        <v>0.28038807423074102</v>
      </c>
      <c r="AL14" s="14">
        <v>0.36575050269812198</v>
      </c>
      <c r="AM14" s="14"/>
      <c r="AN14" s="14">
        <v>0.21831099254863101</v>
      </c>
      <c r="AO14" s="14">
        <v>0.23904210949646201</v>
      </c>
      <c r="AP14" s="14"/>
      <c r="AQ14" s="14">
        <v>0.21904976173179999</v>
      </c>
      <c r="AR14" s="14">
        <v>0.23623350740649901</v>
      </c>
      <c r="AS14" s="14"/>
      <c r="AT14" s="14">
        <v>0.23839632593266</v>
      </c>
      <c r="AU14" s="14">
        <v>0.23187817966402199</v>
      </c>
      <c r="AV14" s="14">
        <v>0.23943436302217599</v>
      </c>
      <c r="AW14" s="14"/>
      <c r="AX14" s="14">
        <v>0.18598109233553001</v>
      </c>
    </row>
    <row r="15" spans="2:50" ht="28.8" x14ac:dyDescent="0.3">
      <c r="B15" s="15" t="s">
        <v>298</v>
      </c>
      <c r="C15" s="14">
        <v>0.18223666206202699</v>
      </c>
      <c r="D15" s="14">
        <v>0.19016677619515099</v>
      </c>
      <c r="E15" s="14">
        <v>0.176163794587998</v>
      </c>
      <c r="F15" s="14"/>
      <c r="G15" s="14">
        <v>0.19017883014203901</v>
      </c>
      <c r="H15" s="14">
        <v>0.25750032814683299</v>
      </c>
      <c r="I15" s="14">
        <v>0.256616348517065</v>
      </c>
      <c r="J15" s="14">
        <v>0.18935929140744601</v>
      </c>
      <c r="K15" s="14">
        <v>0.123315301052891</v>
      </c>
      <c r="L15" s="14">
        <v>9.7177087195433096E-2</v>
      </c>
      <c r="M15" s="14"/>
      <c r="N15" s="14">
        <v>0.15532797351613201</v>
      </c>
      <c r="O15" s="14">
        <v>0.1736075610601</v>
      </c>
      <c r="P15" s="14">
        <v>0.20399148696486599</v>
      </c>
      <c r="Q15" s="14">
        <v>0.18469930566635201</v>
      </c>
      <c r="R15" s="14"/>
      <c r="S15" s="14">
        <v>0.19944131886236299</v>
      </c>
      <c r="T15" s="14">
        <v>0.183445192168042</v>
      </c>
      <c r="U15" s="14">
        <v>0.17008563026753101</v>
      </c>
      <c r="V15" s="14"/>
      <c r="W15" s="14">
        <v>0.20246445824953099</v>
      </c>
      <c r="X15" s="14">
        <v>0.168187352727734</v>
      </c>
      <c r="Y15" s="14">
        <v>0.18550964295585201</v>
      </c>
      <c r="Z15" s="14"/>
      <c r="AA15" s="14">
        <v>0.13507486150693301</v>
      </c>
      <c r="AB15" s="14">
        <v>0.16035735247973101</v>
      </c>
      <c r="AC15" s="14">
        <v>0.12654613341618801</v>
      </c>
      <c r="AD15" s="14">
        <v>0.16102382392911499</v>
      </c>
      <c r="AE15" s="14">
        <v>0.20183059117175201</v>
      </c>
      <c r="AF15" s="14">
        <v>0.21039432628565899</v>
      </c>
      <c r="AG15" s="14">
        <v>0.211633214647758</v>
      </c>
      <c r="AH15" s="14">
        <v>0.264876309963817</v>
      </c>
      <c r="AI15" s="14">
        <v>0.12868413536251699</v>
      </c>
      <c r="AJ15" s="14">
        <v>0.14113709433371899</v>
      </c>
      <c r="AK15" s="14">
        <v>0.3206044551085</v>
      </c>
      <c r="AL15" s="14">
        <v>0.50450381589538595</v>
      </c>
      <c r="AM15" s="14"/>
      <c r="AN15" s="14">
        <v>0.200369851796278</v>
      </c>
      <c r="AO15" s="14">
        <v>0.174744835597123</v>
      </c>
      <c r="AP15" s="14"/>
      <c r="AQ15" s="14">
        <v>0.164120744575323</v>
      </c>
      <c r="AR15" s="14">
        <v>0.186466029531688</v>
      </c>
      <c r="AS15" s="14"/>
      <c r="AT15" s="14">
        <v>0.17101697291526399</v>
      </c>
      <c r="AU15" s="14">
        <v>0.178841053717125</v>
      </c>
      <c r="AV15" s="14">
        <v>0.207966224891244</v>
      </c>
      <c r="AW15" s="14"/>
      <c r="AX15" s="14">
        <v>0.214956064329027</v>
      </c>
    </row>
    <row r="16" spans="2:50" ht="28.8" x14ac:dyDescent="0.3">
      <c r="B16" s="15" t="s">
        <v>299</v>
      </c>
      <c r="C16" s="14">
        <v>0.17184506003283201</v>
      </c>
      <c r="D16" s="14">
        <v>0.17979284083599201</v>
      </c>
      <c r="E16" s="14">
        <v>0.16465136724200699</v>
      </c>
      <c r="F16" s="14"/>
      <c r="G16" s="14">
        <v>0.235751043303046</v>
      </c>
      <c r="H16" s="14">
        <v>0.187869647767199</v>
      </c>
      <c r="I16" s="14">
        <v>0.18256673100667301</v>
      </c>
      <c r="J16" s="14">
        <v>0.166306434477271</v>
      </c>
      <c r="K16" s="14">
        <v>0.15790880557949899</v>
      </c>
      <c r="L16" s="14">
        <v>0.12871047489007401</v>
      </c>
      <c r="M16" s="14"/>
      <c r="N16" s="14">
        <v>0.168822131961123</v>
      </c>
      <c r="O16" s="14">
        <v>0.149925394265009</v>
      </c>
      <c r="P16" s="14">
        <v>0.17205556032962199</v>
      </c>
      <c r="Q16" s="14">
        <v>0.18471718944259299</v>
      </c>
      <c r="R16" s="14"/>
      <c r="S16" s="14">
        <v>0.16861800262514601</v>
      </c>
      <c r="T16" s="14">
        <v>0.18237100049077401</v>
      </c>
      <c r="U16" s="14">
        <v>0.17273221491042101</v>
      </c>
      <c r="V16" s="14"/>
      <c r="W16" s="14">
        <v>0.17921089850938801</v>
      </c>
      <c r="X16" s="14">
        <v>0.158877728663156</v>
      </c>
      <c r="Y16" s="14">
        <v>0.20654365130600999</v>
      </c>
      <c r="Z16" s="14"/>
      <c r="AA16" s="14">
        <v>0.14054927434341299</v>
      </c>
      <c r="AB16" s="14">
        <v>0.200784735726111</v>
      </c>
      <c r="AC16" s="14">
        <v>0.15987355369518499</v>
      </c>
      <c r="AD16" s="14">
        <v>0.18558844287849199</v>
      </c>
      <c r="AE16" s="14">
        <v>0.17089926012301701</v>
      </c>
      <c r="AF16" s="14">
        <v>0.192641166776166</v>
      </c>
      <c r="AG16" s="14">
        <v>0.14657182695308599</v>
      </c>
      <c r="AH16" s="14">
        <v>0.16406331030704399</v>
      </c>
      <c r="AI16" s="14">
        <v>0.144586449443704</v>
      </c>
      <c r="AJ16" s="14">
        <v>0.17993917616480201</v>
      </c>
      <c r="AK16" s="14">
        <v>9.7360337103520697E-2</v>
      </c>
      <c r="AL16" s="14">
        <v>0.12183196820239001</v>
      </c>
      <c r="AM16" s="14"/>
      <c r="AN16" s="14">
        <v>0.15945870839533299</v>
      </c>
      <c r="AO16" s="14">
        <v>0.17696254892261901</v>
      </c>
      <c r="AP16" s="14"/>
      <c r="AQ16" s="14">
        <v>0.203208445831703</v>
      </c>
      <c r="AR16" s="14">
        <v>0.16452292005656499</v>
      </c>
      <c r="AS16" s="14"/>
      <c r="AT16" s="14">
        <v>0.162472538253146</v>
      </c>
      <c r="AU16" s="14">
        <v>0.17566092916300299</v>
      </c>
      <c r="AV16" s="14">
        <v>0.185491831912344</v>
      </c>
      <c r="AW16" s="14"/>
      <c r="AX16" s="14">
        <v>0.21488222567439899</v>
      </c>
    </row>
    <row r="17" spans="2:50" x14ac:dyDescent="0.3">
      <c r="B17" s="15" t="s">
        <v>300</v>
      </c>
      <c r="C17" s="14">
        <v>0.17005452597915699</v>
      </c>
      <c r="D17" s="14">
        <v>0.16007879158338501</v>
      </c>
      <c r="E17" s="14">
        <v>0.18086611740681499</v>
      </c>
      <c r="F17" s="14"/>
      <c r="G17" s="14">
        <v>0.21914497812061101</v>
      </c>
      <c r="H17" s="14">
        <v>0.221330453462178</v>
      </c>
      <c r="I17" s="14">
        <v>0.215935244494774</v>
      </c>
      <c r="J17" s="14">
        <v>0.1642954221299</v>
      </c>
      <c r="K17" s="14">
        <v>0.10194948006712801</v>
      </c>
      <c r="L17" s="14">
        <v>0.120862028210833</v>
      </c>
      <c r="M17" s="14"/>
      <c r="N17" s="14">
        <v>0.15268754670408299</v>
      </c>
      <c r="O17" s="14">
        <v>0.139158259844195</v>
      </c>
      <c r="P17" s="14">
        <v>0.184210053743985</v>
      </c>
      <c r="Q17" s="14">
        <v>0.184968667111824</v>
      </c>
      <c r="R17" s="14"/>
      <c r="S17" s="14">
        <v>0.17252814026037699</v>
      </c>
      <c r="T17" s="14">
        <v>0.17972695943452399</v>
      </c>
      <c r="U17" s="14">
        <v>0.156305456846517</v>
      </c>
      <c r="V17" s="14"/>
      <c r="W17" s="14">
        <v>0.17575747436904801</v>
      </c>
      <c r="X17" s="14">
        <v>0.16391692830566201</v>
      </c>
      <c r="Y17" s="14">
        <v>0.16327550925249301</v>
      </c>
      <c r="Z17" s="14"/>
      <c r="AA17" s="14">
        <v>0.15728033066614999</v>
      </c>
      <c r="AB17" s="14">
        <v>0.19404332926575801</v>
      </c>
      <c r="AC17" s="14">
        <v>0.16471278304825501</v>
      </c>
      <c r="AD17" s="14">
        <v>0.14300592102360399</v>
      </c>
      <c r="AE17" s="14">
        <v>0.18132716955587899</v>
      </c>
      <c r="AF17" s="14">
        <v>0.196807661281382</v>
      </c>
      <c r="AG17" s="14">
        <v>0.16942888892443</v>
      </c>
      <c r="AH17" s="14">
        <v>0.17426227663774199</v>
      </c>
      <c r="AI17" s="14">
        <v>0.21477650441680099</v>
      </c>
      <c r="AJ17" s="14">
        <v>0.12402977780496501</v>
      </c>
      <c r="AK17" s="14">
        <v>0.19427178217370999</v>
      </c>
      <c r="AL17" s="14">
        <v>0.116324797994345</v>
      </c>
      <c r="AM17" s="14"/>
      <c r="AN17" s="14">
        <v>0.17745764533323399</v>
      </c>
      <c r="AO17" s="14">
        <v>0.16699588674841101</v>
      </c>
      <c r="AP17" s="14"/>
      <c r="AQ17" s="14">
        <v>0.153998936192278</v>
      </c>
      <c r="AR17" s="14">
        <v>0.17380288645831399</v>
      </c>
      <c r="AS17" s="14"/>
      <c r="AT17" s="14">
        <v>0.17219147612595001</v>
      </c>
      <c r="AU17" s="14">
        <v>0.139417508291306</v>
      </c>
      <c r="AV17" s="14">
        <v>0.20409604416350899</v>
      </c>
      <c r="AW17" s="14"/>
      <c r="AX17" s="14">
        <v>0.146579318604282</v>
      </c>
    </row>
    <row r="18" spans="2:50" ht="57.6" x14ac:dyDescent="0.3">
      <c r="B18" s="15" t="s">
        <v>301</v>
      </c>
      <c r="C18" s="14">
        <v>9.8279918807855193E-2</v>
      </c>
      <c r="D18" s="14">
        <v>9.5683616518072195E-2</v>
      </c>
      <c r="E18" s="14">
        <v>0.100505296316436</v>
      </c>
      <c r="F18" s="14"/>
      <c r="G18" s="14">
        <v>0.120533973889296</v>
      </c>
      <c r="H18" s="14">
        <v>0.111902908401237</v>
      </c>
      <c r="I18" s="14">
        <v>0.110375150222636</v>
      </c>
      <c r="J18" s="14">
        <v>8.4125339253812603E-2</v>
      </c>
      <c r="K18" s="14">
        <v>7.64414967037301E-2</v>
      </c>
      <c r="L18" s="14">
        <v>9.2523906170814602E-2</v>
      </c>
      <c r="M18" s="14"/>
      <c r="N18" s="14">
        <v>8.6286050053925797E-2</v>
      </c>
      <c r="O18" s="14">
        <v>0.113977165913593</v>
      </c>
      <c r="P18" s="14">
        <v>0.10749723302806</v>
      </c>
      <c r="Q18" s="14">
        <v>8.9359621321970797E-2</v>
      </c>
      <c r="R18" s="14"/>
      <c r="S18" s="14">
        <v>8.1696768738982198E-2</v>
      </c>
      <c r="T18" s="14">
        <v>0.13249779855636301</v>
      </c>
      <c r="U18" s="14">
        <v>8.1542287042916106E-2</v>
      </c>
      <c r="V18" s="14"/>
      <c r="W18" s="14">
        <v>0.13602875775008999</v>
      </c>
      <c r="X18" s="14">
        <v>7.5079454820365196E-2</v>
      </c>
      <c r="Y18" s="14">
        <v>7.8327793440230095E-2</v>
      </c>
      <c r="Z18" s="14"/>
      <c r="AA18" s="14">
        <v>0.147466730732317</v>
      </c>
      <c r="AB18" s="14">
        <v>6.1115211514873903E-2</v>
      </c>
      <c r="AC18" s="14">
        <v>0.10186897939697399</v>
      </c>
      <c r="AD18" s="14">
        <v>0.106626511735867</v>
      </c>
      <c r="AE18" s="14">
        <v>9.7682662139932305E-2</v>
      </c>
      <c r="AF18" s="14">
        <v>9.8050328221968699E-2</v>
      </c>
      <c r="AG18" s="14">
        <v>0.104696230193373</v>
      </c>
      <c r="AH18" s="14">
        <v>0.12943081793859601</v>
      </c>
      <c r="AI18" s="14">
        <v>3.0192839134512098E-2</v>
      </c>
      <c r="AJ18" s="14">
        <v>7.5899972724657899E-2</v>
      </c>
      <c r="AK18" s="14">
        <v>0</v>
      </c>
      <c r="AL18" s="14">
        <v>0.25071063009800598</v>
      </c>
      <c r="AM18" s="14"/>
      <c r="AN18" s="14">
        <v>0.10215418006249399</v>
      </c>
      <c r="AO18" s="14">
        <v>9.6679246591613505E-2</v>
      </c>
      <c r="AP18" s="14"/>
      <c r="AQ18" s="14">
        <v>8.1192053364929004E-2</v>
      </c>
      <c r="AR18" s="14">
        <v>0.102269275807482</v>
      </c>
      <c r="AS18" s="14"/>
      <c r="AT18" s="14">
        <v>6.1210270993536597E-2</v>
      </c>
      <c r="AU18" s="14">
        <v>9.6539147246701096E-2</v>
      </c>
      <c r="AV18" s="14">
        <v>0.11909085415847601</v>
      </c>
      <c r="AW18" s="14"/>
      <c r="AX18" s="14">
        <v>0.173315603486461</v>
      </c>
    </row>
    <row r="19" spans="2:50" x14ac:dyDescent="0.3">
      <c r="B19" s="15" t="s">
        <v>302</v>
      </c>
      <c r="C19" s="14">
        <v>2.25945678495321E-2</v>
      </c>
      <c r="D19" s="14">
        <v>2.5206624592227601E-2</v>
      </c>
      <c r="E19" s="14">
        <v>1.9664096086596899E-2</v>
      </c>
      <c r="F19" s="14"/>
      <c r="G19" s="14">
        <v>0</v>
      </c>
      <c r="H19" s="14">
        <v>2.64319021597497E-2</v>
      </c>
      <c r="I19" s="14">
        <v>1.9617922845810501E-2</v>
      </c>
      <c r="J19" s="14">
        <v>3.2609841555588097E-2</v>
      </c>
      <c r="K19" s="14">
        <v>3.1713906540221999E-2</v>
      </c>
      <c r="L19" s="14">
        <v>1.9787634764837501E-2</v>
      </c>
      <c r="M19" s="14"/>
      <c r="N19" s="14">
        <v>3.3541778579448803E-2</v>
      </c>
      <c r="O19" s="14">
        <v>2.4581520113233699E-2</v>
      </c>
      <c r="P19" s="14">
        <v>1.7647273852803701E-2</v>
      </c>
      <c r="Q19" s="14">
        <v>1.9761520957305399E-2</v>
      </c>
      <c r="R19" s="14"/>
      <c r="S19" s="14">
        <v>5.5231871384919702E-3</v>
      </c>
      <c r="T19" s="14">
        <v>2.2434237809524901E-2</v>
      </c>
      <c r="U19" s="14">
        <v>4.02907981651391E-2</v>
      </c>
      <c r="V19" s="14"/>
      <c r="W19" s="14">
        <v>1.7322431643484199E-2</v>
      </c>
      <c r="X19" s="14">
        <v>8.9954665263274093E-3</v>
      </c>
      <c r="Y19" s="14">
        <v>6.5889375754974902E-2</v>
      </c>
      <c r="Z19" s="14"/>
      <c r="AA19" s="14">
        <v>0.118694199161959</v>
      </c>
      <c r="AB19" s="14">
        <v>3.5651862368342002E-2</v>
      </c>
      <c r="AC19" s="14">
        <v>2.24393726305087E-2</v>
      </c>
      <c r="AD19" s="14">
        <v>2.2101606584486198E-2</v>
      </c>
      <c r="AE19" s="14">
        <v>2.5576803844345599E-2</v>
      </c>
      <c r="AF19" s="14">
        <v>1.6153283852837201E-2</v>
      </c>
      <c r="AG19" s="14">
        <v>6.2977008400582997E-3</v>
      </c>
      <c r="AH19" s="14">
        <v>1.14852930687273E-2</v>
      </c>
      <c r="AI19" s="14">
        <v>2.0957330590946101E-2</v>
      </c>
      <c r="AJ19" s="14">
        <v>0</v>
      </c>
      <c r="AK19" s="14">
        <v>0.12338977122774</v>
      </c>
      <c r="AL19" s="14">
        <v>0</v>
      </c>
      <c r="AM19" s="14"/>
      <c r="AN19" s="14">
        <v>2.5357623983909401E-2</v>
      </c>
      <c r="AO19" s="14">
        <v>2.1452996103197602E-2</v>
      </c>
      <c r="AP19" s="14"/>
      <c r="AQ19" s="14">
        <v>1.42300961805178E-2</v>
      </c>
      <c r="AR19" s="14">
        <v>2.4547349120687199E-2</v>
      </c>
      <c r="AS19" s="14"/>
      <c r="AT19" s="14">
        <v>3.7939275018957102E-3</v>
      </c>
      <c r="AU19" s="14">
        <v>3.9537075463672397E-2</v>
      </c>
      <c r="AV19" s="14">
        <v>1.1496194956811199E-2</v>
      </c>
      <c r="AW19" s="14"/>
      <c r="AX19" s="14">
        <v>2.2679898774541699E-2</v>
      </c>
    </row>
    <row r="20" spans="2:50" x14ac:dyDescent="0.3">
      <c r="B20" s="15" t="s">
        <v>105</v>
      </c>
      <c r="C20" s="20">
        <v>7.0308421373694904E-2</v>
      </c>
      <c r="D20" s="20">
        <v>4.6676604978715702E-2</v>
      </c>
      <c r="E20" s="20">
        <v>9.1566602214091103E-2</v>
      </c>
      <c r="F20" s="20"/>
      <c r="G20" s="20">
        <v>8.1129743591830894E-2</v>
      </c>
      <c r="H20" s="20">
        <v>5.8833806179419197E-2</v>
      </c>
      <c r="I20" s="20">
        <v>6.5751632601304996E-2</v>
      </c>
      <c r="J20" s="20">
        <v>9.2894928792398093E-2</v>
      </c>
      <c r="K20" s="20">
        <v>8.5430535463458496E-2</v>
      </c>
      <c r="L20" s="20">
        <v>4.8470871168350901E-2</v>
      </c>
      <c r="M20" s="20"/>
      <c r="N20" s="20">
        <v>5.6878542222407298E-2</v>
      </c>
      <c r="O20" s="20">
        <v>7.5798667155292904E-2</v>
      </c>
      <c r="P20" s="20">
        <v>4.7410503203109203E-2</v>
      </c>
      <c r="Q20" s="20">
        <v>8.9162261930316594E-2</v>
      </c>
      <c r="R20" s="20"/>
      <c r="S20" s="20">
        <v>5.0990775971765302E-2</v>
      </c>
      <c r="T20" s="20">
        <v>6.1829855295743197E-2</v>
      </c>
      <c r="U20" s="20">
        <v>6.0282757423686301E-2</v>
      </c>
      <c r="V20" s="20"/>
      <c r="W20" s="20">
        <v>4.6845269489393902E-2</v>
      </c>
      <c r="X20" s="20">
        <v>4.5380913999502497E-2</v>
      </c>
      <c r="Y20" s="20">
        <v>0.144878050813527</v>
      </c>
      <c r="Z20" s="20"/>
      <c r="AA20" s="20">
        <v>0.167992867642763</v>
      </c>
      <c r="AB20" s="20">
        <v>0.13226958923731899</v>
      </c>
      <c r="AC20" s="20">
        <v>0.108492545174757</v>
      </c>
      <c r="AD20" s="20">
        <v>6.8947106591996099E-2</v>
      </c>
      <c r="AE20" s="20">
        <v>5.4996546875442497E-2</v>
      </c>
      <c r="AF20" s="20">
        <v>6.8077040766001004E-2</v>
      </c>
      <c r="AG20" s="20">
        <v>1.1451171250361099E-2</v>
      </c>
      <c r="AH20" s="20">
        <v>1.04302130061261E-2</v>
      </c>
      <c r="AI20" s="20">
        <v>2.9626744944701699E-2</v>
      </c>
      <c r="AJ20" s="20">
        <v>2.2470950727537398E-2</v>
      </c>
      <c r="AK20" s="20">
        <v>0</v>
      </c>
      <c r="AL20" s="20">
        <v>0.121191079357974</v>
      </c>
      <c r="AM20" s="20"/>
      <c r="AN20" s="20">
        <v>5.4155003258684602E-2</v>
      </c>
      <c r="AO20" s="20">
        <v>7.6982294371566604E-2</v>
      </c>
      <c r="AP20" s="20"/>
      <c r="AQ20" s="20">
        <v>8.3627583034398795E-2</v>
      </c>
      <c r="AR20" s="20">
        <v>6.7198911237524597E-2</v>
      </c>
      <c r="AS20" s="20"/>
      <c r="AT20" s="20">
        <v>2.1290378579421398E-2</v>
      </c>
      <c r="AU20" s="20">
        <v>8.6124330472763397E-2</v>
      </c>
      <c r="AV20" s="20">
        <v>3.6293517588058599E-2</v>
      </c>
      <c r="AW20" s="20"/>
      <c r="AX20" s="20">
        <v>4.8680532188065402E-2</v>
      </c>
    </row>
    <row r="21" spans="2:50" x14ac:dyDescent="0.3">
      <c r="B21" s="16"/>
    </row>
    <row r="22" spans="2:50" x14ac:dyDescent="0.3">
      <c r="B22" t="s">
        <v>81</v>
      </c>
    </row>
    <row r="23" spans="2:50" x14ac:dyDescent="0.3">
      <c r="B23" t="s">
        <v>352</v>
      </c>
    </row>
    <row r="25" spans="2:50" x14ac:dyDescent="0.3">
      <c r="B25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X25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314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304</v>
      </c>
      <c r="C9" s="14">
        <v>0.19668547642631201</v>
      </c>
      <c r="D9" s="14">
        <v>0.192336679061861</v>
      </c>
      <c r="E9" s="14">
        <v>0.20133946112926901</v>
      </c>
      <c r="F9" s="14"/>
      <c r="G9" s="14">
        <v>0.21750137856794</v>
      </c>
      <c r="H9" s="14">
        <v>0.18685689743258399</v>
      </c>
      <c r="I9" s="14">
        <v>0.21159746382828401</v>
      </c>
      <c r="J9" s="14">
        <v>0.19124897757251699</v>
      </c>
      <c r="K9" s="14">
        <v>0.21043480209302201</v>
      </c>
      <c r="L9" s="14">
        <v>0.174998058147708</v>
      </c>
      <c r="M9" s="14"/>
      <c r="N9" s="14">
        <v>0.216115286369788</v>
      </c>
      <c r="O9" s="14">
        <v>0.21313132077071201</v>
      </c>
      <c r="P9" s="14">
        <v>0.18598042574815801</v>
      </c>
      <c r="Q9" s="14">
        <v>0.186120933189661</v>
      </c>
      <c r="R9" s="14"/>
      <c r="S9" s="14">
        <v>0.16226026725224299</v>
      </c>
      <c r="T9" s="14">
        <v>0.25028082822277598</v>
      </c>
      <c r="U9" s="14">
        <v>0.18487958816806299</v>
      </c>
      <c r="V9" s="14"/>
      <c r="W9" s="14">
        <v>0.26924664033962498</v>
      </c>
      <c r="X9" s="14">
        <v>0.148531326769891</v>
      </c>
      <c r="Y9" s="14">
        <v>0.166763854937378</v>
      </c>
      <c r="Z9" s="14"/>
      <c r="AA9" s="14">
        <v>0.14447163768524601</v>
      </c>
      <c r="AB9" s="14">
        <v>0.178522436961083</v>
      </c>
      <c r="AC9" s="14">
        <v>0.18462933957977701</v>
      </c>
      <c r="AD9" s="14">
        <v>0.15594549714693401</v>
      </c>
      <c r="AE9" s="14">
        <v>0.23614756201443099</v>
      </c>
      <c r="AF9" s="14">
        <v>0.236051739125239</v>
      </c>
      <c r="AG9" s="14">
        <v>0.20346185914669199</v>
      </c>
      <c r="AH9" s="14">
        <v>0.21942607559116301</v>
      </c>
      <c r="AI9" s="14">
        <v>0.168999203929321</v>
      </c>
      <c r="AJ9" s="14">
        <v>0.21084740952932299</v>
      </c>
      <c r="AK9" s="14">
        <v>0</v>
      </c>
      <c r="AL9" s="14">
        <v>0.49613707294902998</v>
      </c>
      <c r="AM9" s="14"/>
      <c r="AN9" s="14">
        <v>0.19793536660798799</v>
      </c>
      <c r="AO9" s="14">
        <v>0.196169077465151</v>
      </c>
      <c r="AP9" s="14"/>
      <c r="AQ9" s="14">
        <v>0.22096645292519099</v>
      </c>
      <c r="AR9" s="14">
        <v>0.191016805644867</v>
      </c>
      <c r="AS9" s="14"/>
      <c r="AT9" s="14">
        <v>0.124407977470533</v>
      </c>
      <c r="AU9" s="14">
        <v>0.184232947841971</v>
      </c>
      <c r="AV9" s="14">
        <v>0.26075745305553</v>
      </c>
      <c r="AW9" s="14"/>
      <c r="AX9" s="14">
        <v>0.30096736215710101</v>
      </c>
    </row>
    <row r="10" spans="2:50" x14ac:dyDescent="0.3">
      <c r="B10" s="15" t="s">
        <v>79</v>
      </c>
      <c r="C10" s="14">
        <v>0.187809009673193</v>
      </c>
      <c r="D10" s="14">
        <v>0.131530514226877</v>
      </c>
      <c r="E10" s="14">
        <v>0.23961668076016501</v>
      </c>
      <c r="F10" s="14"/>
      <c r="G10" s="14">
        <v>0.16709034849463</v>
      </c>
      <c r="H10" s="14">
        <v>0.13671750742923</v>
      </c>
      <c r="I10" s="14">
        <v>0.166027042123644</v>
      </c>
      <c r="J10" s="14">
        <v>0.19223551412671999</v>
      </c>
      <c r="K10" s="14">
        <v>0.211326821117476</v>
      </c>
      <c r="L10" s="14">
        <v>0.237970880295824</v>
      </c>
      <c r="M10" s="14"/>
      <c r="N10" s="14">
        <v>0.17622892295763401</v>
      </c>
      <c r="O10" s="14">
        <v>0.220378994652913</v>
      </c>
      <c r="P10" s="14">
        <v>0.165804871314052</v>
      </c>
      <c r="Q10" s="14">
        <v>0.19086313748751799</v>
      </c>
      <c r="R10" s="14"/>
      <c r="S10" s="14">
        <v>0.17233418401970799</v>
      </c>
      <c r="T10" s="14">
        <v>0.16697684950744801</v>
      </c>
      <c r="U10" s="14">
        <v>0.197170080801959</v>
      </c>
      <c r="V10" s="14"/>
      <c r="W10" s="14">
        <v>0.14764938818019299</v>
      </c>
      <c r="X10" s="14">
        <v>0.164564885379027</v>
      </c>
      <c r="Y10" s="14">
        <v>0.32096148941062602</v>
      </c>
      <c r="Z10" s="14"/>
      <c r="AA10" s="14">
        <v>0.28537722633367202</v>
      </c>
      <c r="AB10" s="14">
        <v>0.23202189005309301</v>
      </c>
      <c r="AC10" s="14">
        <v>0.273796965020767</v>
      </c>
      <c r="AD10" s="14">
        <v>0.21368148308440699</v>
      </c>
      <c r="AE10" s="14">
        <v>0.17843647954550501</v>
      </c>
      <c r="AF10" s="14">
        <v>0.17915851235289301</v>
      </c>
      <c r="AG10" s="14">
        <v>9.1002665425588505E-2</v>
      </c>
      <c r="AH10" s="14">
        <v>8.8264739761868105E-2</v>
      </c>
      <c r="AI10" s="14">
        <v>0.11727794956971201</v>
      </c>
      <c r="AJ10" s="14">
        <v>0.109137127698426</v>
      </c>
      <c r="AK10" s="14">
        <v>0.32134357973065097</v>
      </c>
      <c r="AL10" s="14">
        <v>0.263943654407992</v>
      </c>
      <c r="AM10" s="14"/>
      <c r="AN10" s="14">
        <v>0.15833579763578901</v>
      </c>
      <c r="AO10" s="14">
        <v>0.19998602834357501</v>
      </c>
      <c r="AP10" s="14"/>
      <c r="AQ10" s="14">
        <v>0.1939886562027</v>
      </c>
      <c r="AR10" s="14">
        <v>0.18636630073918101</v>
      </c>
      <c r="AS10" s="14"/>
      <c r="AT10" s="14">
        <v>0.16831724989076499</v>
      </c>
      <c r="AU10" s="14">
        <v>0.22321195796945301</v>
      </c>
      <c r="AV10" s="14">
        <v>0.11910873512643</v>
      </c>
      <c r="AW10" s="14"/>
      <c r="AX10" s="14">
        <v>0.16217590440344501</v>
      </c>
    </row>
    <row r="11" spans="2:50" ht="28.8" x14ac:dyDescent="0.3">
      <c r="B11" s="15" t="s">
        <v>305</v>
      </c>
      <c r="C11" s="14">
        <v>0.18447091875697499</v>
      </c>
      <c r="D11" s="14">
        <v>0.18896459647619401</v>
      </c>
      <c r="E11" s="14">
        <v>0.181674789086014</v>
      </c>
      <c r="F11" s="14"/>
      <c r="G11" s="14">
        <v>0.179169954339993</v>
      </c>
      <c r="H11" s="14">
        <v>0.213074850251739</v>
      </c>
      <c r="I11" s="14">
        <v>0.181750183523362</v>
      </c>
      <c r="J11" s="14">
        <v>0.179524542276813</v>
      </c>
      <c r="K11" s="14">
        <v>0.17242808362213299</v>
      </c>
      <c r="L11" s="14">
        <v>0.17852079028065099</v>
      </c>
      <c r="M11" s="14"/>
      <c r="N11" s="14">
        <v>0.210303108449372</v>
      </c>
      <c r="O11" s="14">
        <v>0.167449821024305</v>
      </c>
      <c r="P11" s="14">
        <v>0.16067220141252</v>
      </c>
      <c r="Q11" s="14">
        <v>0.19746666890844899</v>
      </c>
      <c r="R11" s="14"/>
      <c r="S11" s="14">
        <v>0.20082082047972499</v>
      </c>
      <c r="T11" s="14">
        <v>0.179175479933076</v>
      </c>
      <c r="U11" s="14">
        <v>0.181273226530559</v>
      </c>
      <c r="V11" s="14"/>
      <c r="W11" s="14">
        <v>0.179571290187197</v>
      </c>
      <c r="X11" s="14">
        <v>0.19770559804702301</v>
      </c>
      <c r="Y11" s="14">
        <v>0.170710129430035</v>
      </c>
      <c r="Z11" s="14"/>
      <c r="AA11" s="14">
        <v>0.12287426390622699</v>
      </c>
      <c r="AB11" s="14">
        <v>0.18691163022944801</v>
      </c>
      <c r="AC11" s="14">
        <v>0.166351282123987</v>
      </c>
      <c r="AD11" s="14">
        <v>0.18187123576945299</v>
      </c>
      <c r="AE11" s="14">
        <v>0.19450674221548001</v>
      </c>
      <c r="AF11" s="14">
        <v>0.19274216059712099</v>
      </c>
      <c r="AG11" s="14">
        <v>0.19126418013810101</v>
      </c>
      <c r="AH11" s="14">
        <v>0.17007794587328801</v>
      </c>
      <c r="AI11" s="14">
        <v>0.20221481464615901</v>
      </c>
      <c r="AJ11" s="14">
        <v>0.273497283417651</v>
      </c>
      <c r="AK11" s="14">
        <v>0.27224343839106702</v>
      </c>
      <c r="AL11" s="14">
        <v>0.123594474648633</v>
      </c>
      <c r="AM11" s="14"/>
      <c r="AN11" s="14">
        <v>0.168294750057295</v>
      </c>
      <c r="AO11" s="14">
        <v>0.19115419128327099</v>
      </c>
      <c r="AP11" s="14"/>
      <c r="AQ11" s="14">
        <v>0.209603581938234</v>
      </c>
      <c r="AR11" s="14">
        <v>0.17860341200978699</v>
      </c>
      <c r="AS11" s="14"/>
      <c r="AT11" s="14">
        <v>0.18304781408572099</v>
      </c>
      <c r="AU11" s="14">
        <v>0.19755802730901001</v>
      </c>
      <c r="AV11" s="14">
        <v>0.190443321389419</v>
      </c>
      <c r="AW11" s="14"/>
      <c r="AX11" s="14">
        <v>0.16150224214126899</v>
      </c>
    </row>
    <row r="12" spans="2:50" ht="28.8" x14ac:dyDescent="0.3">
      <c r="B12" s="15" t="s">
        <v>306</v>
      </c>
      <c r="C12" s="14">
        <v>0.17263209577213701</v>
      </c>
      <c r="D12" s="14">
        <v>0.180931121203005</v>
      </c>
      <c r="E12" s="14">
        <v>0.163828985110055</v>
      </c>
      <c r="F12" s="14"/>
      <c r="G12" s="14">
        <v>0.17406524213479899</v>
      </c>
      <c r="H12" s="14">
        <v>0.161091379564962</v>
      </c>
      <c r="I12" s="14">
        <v>0.16493868221317201</v>
      </c>
      <c r="J12" s="14">
        <v>0.15105146366064401</v>
      </c>
      <c r="K12" s="14">
        <v>0.18886525221229</v>
      </c>
      <c r="L12" s="14">
        <v>0.19116873557177499</v>
      </c>
      <c r="M12" s="14"/>
      <c r="N12" s="14">
        <v>0.197458778755884</v>
      </c>
      <c r="O12" s="14">
        <v>0.16230196062826299</v>
      </c>
      <c r="P12" s="14">
        <v>0.167200314461703</v>
      </c>
      <c r="Q12" s="14">
        <v>0.170147101469413</v>
      </c>
      <c r="R12" s="14"/>
      <c r="S12" s="14">
        <v>0.172972130240132</v>
      </c>
      <c r="T12" s="14">
        <v>0.19084887056350999</v>
      </c>
      <c r="U12" s="14">
        <v>0.15592438040521001</v>
      </c>
      <c r="V12" s="14"/>
      <c r="W12" s="14">
        <v>0.18106708494291399</v>
      </c>
      <c r="X12" s="14">
        <v>0.17492265704570101</v>
      </c>
      <c r="Y12" s="14">
        <v>0.14527569879746299</v>
      </c>
      <c r="Z12" s="14"/>
      <c r="AA12" s="14">
        <v>0.12077964479167699</v>
      </c>
      <c r="AB12" s="14">
        <v>0.201605985380264</v>
      </c>
      <c r="AC12" s="14">
        <v>0.164598996024264</v>
      </c>
      <c r="AD12" s="14">
        <v>0.17691506419307301</v>
      </c>
      <c r="AE12" s="14">
        <v>0.18081828720387599</v>
      </c>
      <c r="AF12" s="14">
        <v>0.17290702799861199</v>
      </c>
      <c r="AG12" s="14">
        <v>0.17656512128453999</v>
      </c>
      <c r="AH12" s="14">
        <v>0.15224048836634799</v>
      </c>
      <c r="AI12" s="14">
        <v>0.118515724251765</v>
      </c>
      <c r="AJ12" s="14">
        <v>0.23611568627785101</v>
      </c>
      <c r="AK12" s="14">
        <v>0</v>
      </c>
      <c r="AL12" s="14">
        <v>0.116324797994345</v>
      </c>
      <c r="AM12" s="14"/>
      <c r="AN12" s="14">
        <v>0.17776859546823101</v>
      </c>
      <c r="AO12" s="14">
        <v>0.170509922843704</v>
      </c>
      <c r="AP12" s="14"/>
      <c r="AQ12" s="14">
        <v>0.17863259121894201</v>
      </c>
      <c r="AR12" s="14">
        <v>0.17123121170081301</v>
      </c>
      <c r="AS12" s="14"/>
      <c r="AT12" s="14">
        <v>0.195399910945077</v>
      </c>
      <c r="AU12" s="14">
        <v>0.15779602628325701</v>
      </c>
      <c r="AV12" s="14">
        <v>0.179985719253791</v>
      </c>
      <c r="AW12" s="14"/>
      <c r="AX12" s="14">
        <v>0.13445295855088599</v>
      </c>
    </row>
    <row r="13" spans="2:50" ht="28.8" x14ac:dyDescent="0.3">
      <c r="B13" s="15" t="s">
        <v>307</v>
      </c>
      <c r="C13" s="14">
        <v>0.16422988413012701</v>
      </c>
      <c r="D13" s="14">
        <v>0.18128944178349601</v>
      </c>
      <c r="E13" s="14">
        <v>0.14705186136905199</v>
      </c>
      <c r="F13" s="14"/>
      <c r="G13" s="14">
        <v>0.18445151700167001</v>
      </c>
      <c r="H13" s="14">
        <v>0.13475803407777201</v>
      </c>
      <c r="I13" s="14">
        <v>0.167177404310381</v>
      </c>
      <c r="J13" s="14">
        <v>0.15523437905892901</v>
      </c>
      <c r="K13" s="14">
        <v>0.198322898935229</v>
      </c>
      <c r="L13" s="14">
        <v>0.155545703525893</v>
      </c>
      <c r="M13" s="14"/>
      <c r="N13" s="14">
        <v>0.17367267878841999</v>
      </c>
      <c r="O13" s="14">
        <v>0.15090483685238901</v>
      </c>
      <c r="P13" s="14">
        <v>0.17342409991368399</v>
      </c>
      <c r="Q13" s="14">
        <v>0.160648179094838</v>
      </c>
      <c r="R13" s="14"/>
      <c r="S13" s="14">
        <v>0.14820947070552301</v>
      </c>
      <c r="T13" s="14">
        <v>0.18731339545116499</v>
      </c>
      <c r="U13" s="14">
        <v>0.174311965554347</v>
      </c>
      <c r="V13" s="14"/>
      <c r="W13" s="14">
        <v>0.19526532748710601</v>
      </c>
      <c r="X13" s="14">
        <v>0.14986861835153001</v>
      </c>
      <c r="Y13" s="14">
        <v>0.122630353707463</v>
      </c>
      <c r="Z13" s="14"/>
      <c r="AA13" s="14">
        <v>0.122659475440453</v>
      </c>
      <c r="AB13" s="14">
        <v>0.182301703244278</v>
      </c>
      <c r="AC13" s="14">
        <v>0.18001927704737899</v>
      </c>
      <c r="AD13" s="14">
        <v>0.15505564750581</v>
      </c>
      <c r="AE13" s="14">
        <v>0.15489185640554001</v>
      </c>
      <c r="AF13" s="14">
        <v>0.17997922019592399</v>
      </c>
      <c r="AG13" s="14">
        <v>0.15290451440938199</v>
      </c>
      <c r="AH13" s="14">
        <v>0.201270332443962</v>
      </c>
      <c r="AI13" s="14">
        <v>0.13484581190153899</v>
      </c>
      <c r="AJ13" s="14">
        <v>0.23174942867633799</v>
      </c>
      <c r="AK13" s="14">
        <v>0.19036595080997001</v>
      </c>
      <c r="AL13" s="14">
        <v>0</v>
      </c>
      <c r="AM13" s="14"/>
      <c r="AN13" s="14">
        <v>0.16168097336724199</v>
      </c>
      <c r="AO13" s="14">
        <v>0.16528298054559101</v>
      </c>
      <c r="AP13" s="14"/>
      <c r="AQ13" s="14">
        <v>0.16140077345266601</v>
      </c>
      <c r="AR13" s="14">
        <v>0.16489037227135001</v>
      </c>
      <c r="AS13" s="14"/>
      <c r="AT13" s="14">
        <v>0.13525605865006499</v>
      </c>
      <c r="AU13" s="14">
        <v>0.15986900240045601</v>
      </c>
      <c r="AV13" s="14">
        <v>0.19232431592329499</v>
      </c>
      <c r="AW13" s="14"/>
      <c r="AX13" s="14">
        <v>0.21139601349651099</v>
      </c>
    </row>
    <row r="14" spans="2:50" ht="43.2" x14ac:dyDescent="0.3">
      <c r="B14" s="15" t="s">
        <v>308</v>
      </c>
      <c r="C14" s="14">
        <v>0.16333272298332899</v>
      </c>
      <c r="D14" s="14">
        <v>0.16375748432633599</v>
      </c>
      <c r="E14" s="14">
        <v>0.161005464138821</v>
      </c>
      <c r="F14" s="14"/>
      <c r="G14" s="14">
        <v>0.19393293760783101</v>
      </c>
      <c r="H14" s="14">
        <v>0.204045793004512</v>
      </c>
      <c r="I14" s="14">
        <v>0.17261326831686499</v>
      </c>
      <c r="J14" s="14">
        <v>0.15183689832352601</v>
      </c>
      <c r="K14" s="14">
        <v>0.13372601727473099</v>
      </c>
      <c r="L14" s="14">
        <v>0.13611636479513001</v>
      </c>
      <c r="M14" s="14"/>
      <c r="N14" s="14">
        <v>0.14447492853173199</v>
      </c>
      <c r="O14" s="14">
        <v>0.183810790374067</v>
      </c>
      <c r="P14" s="14">
        <v>0.16065702877400201</v>
      </c>
      <c r="Q14" s="14">
        <v>0.163131902411321</v>
      </c>
      <c r="R14" s="14"/>
      <c r="S14" s="14">
        <v>0.16692529547207499</v>
      </c>
      <c r="T14" s="14">
        <v>0.18748495417010699</v>
      </c>
      <c r="U14" s="14">
        <v>0.14017879850529</v>
      </c>
      <c r="V14" s="14"/>
      <c r="W14" s="14">
        <v>0.19809408588974001</v>
      </c>
      <c r="X14" s="14">
        <v>0.152923530077687</v>
      </c>
      <c r="Y14" s="14">
        <v>0.120048973518586</v>
      </c>
      <c r="Z14" s="14"/>
      <c r="AA14" s="14">
        <v>0.182950247657924</v>
      </c>
      <c r="AB14" s="14">
        <v>0.169469301351969</v>
      </c>
      <c r="AC14" s="14">
        <v>0.15809767753628901</v>
      </c>
      <c r="AD14" s="14">
        <v>0.154648609383438</v>
      </c>
      <c r="AE14" s="14">
        <v>0.155594947383912</v>
      </c>
      <c r="AF14" s="14">
        <v>0.15249846340842499</v>
      </c>
      <c r="AG14" s="14">
        <v>0.20571700556776201</v>
      </c>
      <c r="AH14" s="14">
        <v>0.147359256930647</v>
      </c>
      <c r="AI14" s="14">
        <v>0.13791076427586799</v>
      </c>
      <c r="AJ14" s="14">
        <v>0.155533251046439</v>
      </c>
      <c r="AK14" s="14">
        <v>0.19427178217370999</v>
      </c>
      <c r="AL14" s="14">
        <v>0.48663064088823199</v>
      </c>
      <c r="AM14" s="14"/>
      <c r="AN14" s="14">
        <v>0.17517256545207699</v>
      </c>
      <c r="AO14" s="14">
        <v>0.15844102734413701</v>
      </c>
      <c r="AP14" s="14"/>
      <c r="AQ14" s="14">
        <v>0.16533118752911699</v>
      </c>
      <c r="AR14" s="14">
        <v>0.16286615865141299</v>
      </c>
      <c r="AS14" s="14"/>
      <c r="AT14" s="14">
        <v>0.114205987175972</v>
      </c>
      <c r="AU14" s="14">
        <v>0.16032131272497699</v>
      </c>
      <c r="AV14" s="14">
        <v>0.21167289961218999</v>
      </c>
      <c r="AW14" s="14"/>
      <c r="AX14" s="14">
        <v>0.19760168821968299</v>
      </c>
    </row>
    <row r="15" spans="2:50" x14ac:dyDescent="0.3">
      <c r="B15" s="15" t="s">
        <v>309</v>
      </c>
      <c r="C15" s="14">
        <v>0.144610281265969</v>
      </c>
      <c r="D15" s="14">
        <v>0.158379688581987</v>
      </c>
      <c r="E15" s="14">
        <v>0.132700727938281</v>
      </c>
      <c r="F15" s="14"/>
      <c r="G15" s="14">
        <v>0.17348927627904001</v>
      </c>
      <c r="H15" s="14">
        <v>0.239519086128021</v>
      </c>
      <c r="I15" s="14">
        <v>0.154425794756613</v>
      </c>
      <c r="J15" s="14">
        <v>0.115585198367794</v>
      </c>
      <c r="K15" s="14">
        <v>0.10915031712037999</v>
      </c>
      <c r="L15" s="14">
        <v>8.9885560655371996E-2</v>
      </c>
      <c r="M15" s="14"/>
      <c r="N15" s="14">
        <v>0.15639248353771401</v>
      </c>
      <c r="O15" s="14">
        <v>0.120639579863482</v>
      </c>
      <c r="P15" s="14">
        <v>0.13694941578112599</v>
      </c>
      <c r="Q15" s="14">
        <v>0.156956037995505</v>
      </c>
      <c r="R15" s="14"/>
      <c r="S15" s="14">
        <v>0.14285399518077299</v>
      </c>
      <c r="T15" s="14">
        <v>0.14663805308837</v>
      </c>
      <c r="U15" s="14">
        <v>0.15373745445256601</v>
      </c>
      <c r="V15" s="14"/>
      <c r="W15" s="14">
        <v>0.15700598048627501</v>
      </c>
      <c r="X15" s="14">
        <v>0.149105213334223</v>
      </c>
      <c r="Y15" s="14">
        <v>0.119517865967885</v>
      </c>
      <c r="Z15" s="14"/>
      <c r="AA15" s="14">
        <v>0.19094308939764601</v>
      </c>
      <c r="AB15" s="14">
        <v>0.16759191369918</v>
      </c>
      <c r="AC15" s="14">
        <v>0.12912802476975199</v>
      </c>
      <c r="AD15" s="14">
        <v>0.12958160621445</v>
      </c>
      <c r="AE15" s="14">
        <v>0.119713875954743</v>
      </c>
      <c r="AF15" s="14">
        <v>0.17599351963246301</v>
      </c>
      <c r="AG15" s="14">
        <v>0.16947782462806499</v>
      </c>
      <c r="AH15" s="14">
        <v>0.13887794110882201</v>
      </c>
      <c r="AI15" s="14">
        <v>0.107108656457074</v>
      </c>
      <c r="AJ15" s="14">
        <v>0.13072056668662899</v>
      </c>
      <c r="AK15" s="14">
        <v>0.17878893265128701</v>
      </c>
      <c r="AL15" s="14">
        <v>0.37254259830039599</v>
      </c>
      <c r="AM15" s="14"/>
      <c r="AN15" s="14">
        <v>0.137572256509011</v>
      </c>
      <c r="AO15" s="14">
        <v>0.14751807966810199</v>
      </c>
      <c r="AP15" s="14"/>
      <c r="AQ15" s="14">
        <v>0.12961553623133501</v>
      </c>
      <c r="AR15" s="14">
        <v>0.14811097544344401</v>
      </c>
      <c r="AS15" s="14"/>
      <c r="AT15" s="14">
        <v>0.105635967586399</v>
      </c>
      <c r="AU15" s="14">
        <v>0.16077748919444301</v>
      </c>
      <c r="AV15" s="14">
        <v>0.165457266858094</v>
      </c>
      <c r="AW15" s="14"/>
      <c r="AX15" s="14">
        <v>0.13430361007528399</v>
      </c>
    </row>
    <row r="16" spans="2:50" ht="57.6" x14ac:dyDescent="0.3">
      <c r="B16" s="15" t="s">
        <v>310</v>
      </c>
      <c r="C16" s="14">
        <v>0.140098361642082</v>
      </c>
      <c r="D16" s="14">
        <v>0.146588179124861</v>
      </c>
      <c r="E16" s="14">
        <v>0.133800207551214</v>
      </c>
      <c r="F16" s="14"/>
      <c r="G16" s="14">
        <v>0.17604245016772499</v>
      </c>
      <c r="H16" s="14">
        <v>0.17333363538086599</v>
      </c>
      <c r="I16" s="14">
        <v>0.167381441099305</v>
      </c>
      <c r="J16" s="14">
        <v>0.15780099538784501</v>
      </c>
      <c r="K16" s="14">
        <v>9.2621865951169197E-2</v>
      </c>
      <c r="L16" s="14">
        <v>9.4151436767911101E-2</v>
      </c>
      <c r="M16" s="14"/>
      <c r="N16" s="14">
        <v>0.10890359600266</v>
      </c>
      <c r="O16" s="14">
        <v>0.11118957202992601</v>
      </c>
      <c r="P16" s="14">
        <v>0.17539322469601001</v>
      </c>
      <c r="Q16" s="14">
        <v>0.14614967140662</v>
      </c>
      <c r="R16" s="14"/>
      <c r="S16" s="14">
        <v>0.14617062763848199</v>
      </c>
      <c r="T16" s="14">
        <v>0.14812729824343901</v>
      </c>
      <c r="U16" s="14">
        <v>0.134251057237052</v>
      </c>
      <c r="V16" s="14"/>
      <c r="W16" s="14">
        <v>0.156967600757177</v>
      </c>
      <c r="X16" s="14">
        <v>0.123803677698144</v>
      </c>
      <c r="Y16" s="14">
        <v>0.13923322766573001</v>
      </c>
      <c r="Z16" s="14"/>
      <c r="AA16" s="14">
        <v>0.15283362638511899</v>
      </c>
      <c r="AB16" s="14">
        <v>0.14646922075036001</v>
      </c>
      <c r="AC16" s="14">
        <v>0.21417677143546399</v>
      </c>
      <c r="AD16" s="14">
        <v>0.121549251578187</v>
      </c>
      <c r="AE16" s="14">
        <v>0.13229060064019699</v>
      </c>
      <c r="AF16" s="14">
        <v>0.124376704377229</v>
      </c>
      <c r="AG16" s="14">
        <v>0.16063120771370001</v>
      </c>
      <c r="AH16" s="14">
        <v>0.17568107668585001</v>
      </c>
      <c r="AI16" s="14">
        <v>8.1380155179653801E-2</v>
      </c>
      <c r="AJ16" s="14">
        <v>8.0701682889856005E-2</v>
      </c>
      <c r="AK16" s="14">
        <v>9.3005613706448997E-2</v>
      </c>
      <c r="AL16" s="14">
        <v>0</v>
      </c>
      <c r="AM16" s="14"/>
      <c r="AN16" s="14">
        <v>0.14417021420023701</v>
      </c>
      <c r="AO16" s="14">
        <v>0.138416053498647</v>
      </c>
      <c r="AP16" s="14"/>
      <c r="AQ16" s="14">
        <v>0.15551885543051799</v>
      </c>
      <c r="AR16" s="14">
        <v>0.13649827156423899</v>
      </c>
      <c r="AS16" s="14"/>
      <c r="AT16" s="14">
        <v>0.12371033663150099</v>
      </c>
      <c r="AU16" s="14">
        <v>0.128274893189044</v>
      </c>
      <c r="AV16" s="14">
        <v>0.167552546508168</v>
      </c>
      <c r="AW16" s="14"/>
      <c r="AX16" s="14">
        <v>0.20252067577525101</v>
      </c>
    </row>
    <row r="17" spans="2:50" ht="28.8" x14ac:dyDescent="0.3">
      <c r="B17" s="15" t="s">
        <v>311</v>
      </c>
      <c r="C17" s="14">
        <v>0.111148218296798</v>
      </c>
      <c r="D17" s="14">
        <v>0.11657692426317801</v>
      </c>
      <c r="E17" s="14">
        <v>0.10688283955388</v>
      </c>
      <c r="F17" s="14"/>
      <c r="G17" s="14">
        <v>0.13964064841941201</v>
      </c>
      <c r="H17" s="14">
        <v>0.13741469936030701</v>
      </c>
      <c r="I17" s="14">
        <v>0.15862526728846199</v>
      </c>
      <c r="J17" s="14">
        <v>0.112933097293827</v>
      </c>
      <c r="K17" s="14">
        <v>7.3700391805739104E-2</v>
      </c>
      <c r="L17" s="14">
        <v>6.3937019065360298E-2</v>
      </c>
      <c r="M17" s="14"/>
      <c r="N17" s="14">
        <v>0.12259899062055001</v>
      </c>
      <c r="O17" s="14">
        <v>0.104835413023459</v>
      </c>
      <c r="P17" s="14">
        <v>9.6163250948443302E-2</v>
      </c>
      <c r="Q17" s="14">
        <v>0.11925403008721699</v>
      </c>
      <c r="R17" s="14"/>
      <c r="S17" s="14">
        <v>0.136825517197152</v>
      </c>
      <c r="T17" s="14">
        <v>0.10897937444707501</v>
      </c>
      <c r="U17" s="14">
        <v>7.5936733775351303E-2</v>
      </c>
      <c r="V17" s="14"/>
      <c r="W17" s="14">
        <v>0.1226876695591</v>
      </c>
      <c r="X17" s="14">
        <v>0.12545709962461599</v>
      </c>
      <c r="Y17" s="14">
        <v>5.42452638975277E-2</v>
      </c>
      <c r="Z17" s="14"/>
      <c r="AA17" s="14">
        <v>0.15636291708928801</v>
      </c>
      <c r="AB17" s="14">
        <v>0.14779036198488901</v>
      </c>
      <c r="AC17" s="14">
        <v>0.10217188753456199</v>
      </c>
      <c r="AD17" s="14">
        <v>9.0672482019493295E-2</v>
      </c>
      <c r="AE17" s="14">
        <v>8.9812289805257101E-2</v>
      </c>
      <c r="AF17" s="14">
        <v>0.122705999851941</v>
      </c>
      <c r="AG17" s="14">
        <v>0.149200206873561</v>
      </c>
      <c r="AH17" s="14">
        <v>0.106387550498713</v>
      </c>
      <c r="AI17" s="14">
        <v>4.7534223952825402E-2</v>
      </c>
      <c r="AJ17" s="14">
        <v>6.1024246677895098E-2</v>
      </c>
      <c r="AK17" s="14">
        <v>9.69114450701897E-2</v>
      </c>
      <c r="AL17" s="14">
        <v>0.36575050269812198</v>
      </c>
      <c r="AM17" s="14"/>
      <c r="AN17" s="14">
        <v>0.105422650127969</v>
      </c>
      <c r="AO17" s="14">
        <v>0.113513768084921</v>
      </c>
      <c r="AP17" s="14"/>
      <c r="AQ17" s="14">
        <v>8.6865385730447595E-2</v>
      </c>
      <c r="AR17" s="14">
        <v>0.116817322398355</v>
      </c>
      <c r="AS17" s="14"/>
      <c r="AT17" s="14">
        <v>8.3769146064477606E-2</v>
      </c>
      <c r="AU17" s="14">
        <v>0.10840381324727399</v>
      </c>
      <c r="AV17" s="14">
        <v>0.13997952044114301</v>
      </c>
      <c r="AW17" s="14"/>
      <c r="AX17" s="14">
        <v>0.131488728074</v>
      </c>
    </row>
    <row r="18" spans="2:50" ht="28.8" x14ac:dyDescent="0.3">
      <c r="B18" s="15" t="s">
        <v>312</v>
      </c>
      <c r="C18" s="14">
        <v>9.11757607021422E-2</v>
      </c>
      <c r="D18" s="14">
        <v>0.11293690695284</v>
      </c>
      <c r="E18" s="14">
        <v>7.0006188839464301E-2</v>
      </c>
      <c r="F18" s="14"/>
      <c r="G18" s="14">
        <v>0.12910287120797501</v>
      </c>
      <c r="H18" s="14">
        <v>0.109309882316922</v>
      </c>
      <c r="I18" s="14">
        <v>0.101358336061339</v>
      </c>
      <c r="J18" s="14">
        <v>6.7015752653599006E-2</v>
      </c>
      <c r="K18" s="14">
        <v>6.7782774589428704E-2</v>
      </c>
      <c r="L18" s="14">
        <v>8.2944223708698903E-2</v>
      </c>
      <c r="M18" s="14"/>
      <c r="N18" s="14">
        <v>8.0455648578388397E-2</v>
      </c>
      <c r="O18" s="14">
        <v>8.5261857610060596E-2</v>
      </c>
      <c r="P18" s="14">
        <v>0.100013746478901</v>
      </c>
      <c r="Q18" s="14">
        <v>9.3351546827234899E-2</v>
      </c>
      <c r="R18" s="14"/>
      <c r="S18" s="14">
        <v>9.2826295739771497E-2</v>
      </c>
      <c r="T18" s="14">
        <v>0.10878659438801699</v>
      </c>
      <c r="U18" s="14">
        <v>7.6496803453408702E-2</v>
      </c>
      <c r="V18" s="14"/>
      <c r="W18" s="14">
        <v>0.12777498720915101</v>
      </c>
      <c r="X18" s="14">
        <v>8.1708722678200799E-2</v>
      </c>
      <c r="Y18" s="14">
        <v>4.5864374348029799E-2</v>
      </c>
      <c r="Z18" s="14"/>
      <c r="AA18" s="14">
        <v>5.8368952531865498E-2</v>
      </c>
      <c r="AB18" s="14">
        <v>7.23609305132175E-2</v>
      </c>
      <c r="AC18" s="14">
        <v>9.6672867176131397E-2</v>
      </c>
      <c r="AD18" s="14">
        <v>8.8749662392217807E-2</v>
      </c>
      <c r="AE18" s="14">
        <v>8.7037297360562899E-2</v>
      </c>
      <c r="AF18" s="14">
        <v>7.1734470081026597E-2</v>
      </c>
      <c r="AG18" s="14">
        <v>0.11639630084677</v>
      </c>
      <c r="AH18" s="14">
        <v>0.13785700213636701</v>
      </c>
      <c r="AI18" s="14">
        <v>3.2148418697426399E-2</v>
      </c>
      <c r="AJ18" s="14">
        <v>0.14219561189781901</v>
      </c>
      <c r="AK18" s="14">
        <v>0</v>
      </c>
      <c r="AL18" s="14">
        <v>0</v>
      </c>
      <c r="AM18" s="14"/>
      <c r="AN18" s="14">
        <v>8.41586889298271E-2</v>
      </c>
      <c r="AO18" s="14">
        <v>9.4074902264129304E-2</v>
      </c>
      <c r="AP18" s="14"/>
      <c r="AQ18" s="14">
        <v>7.7333122837042495E-2</v>
      </c>
      <c r="AR18" s="14">
        <v>9.4407482326173298E-2</v>
      </c>
      <c r="AS18" s="14"/>
      <c r="AT18" s="14">
        <v>7.3618232590568905E-2</v>
      </c>
      <c r="AU18" s="14">
        <v>6.5639103549820402E-2</v>
      </c>
      <c r="AV18" s="14">
        <v>0.13565675068736599</v>
      </c>
      <c r="AW18" s="14"/>
      <c r="AX18" s="14">
        <v>0.14119978150826201</v>
      </c>
    </row>
    <row r="19" spans="2:50" ht="28.8" x14ac:dyDescent="0.3">
      <c r="B19" s="15" t="s">
        <v>313</v>
      </c>
      <c r="C19" s="14">
        <v>7.5685661565456905E-2</v>
      </c>
      <c r="D19" s="14">
        <v>9.1083678539648799E-2</v>
      </c>
      <c r="E19" s="14">
        <v>6.1684032456608702E-2</v>
      </c>
      <c r="F19" s="14"/>
      <c r="G19" s="14">
        <v>8.3877681383337593E-2</v>
      </c>
      <c r="H19" s="14">
        <v>0.100066052365891</v>
      </c>
      <c r="I19" s="14">
        <v>8.4458260799464099E-2</v>
      </c>
      <c r="J19" s="14">
        <v>7.3094550677218303E-2</v>
      </c>
      <c r="K19" s="14">
        <v>5.2680931245321298E-2</v>
      </c>
      <c r="L19" s="14">
        <v>6.35479295326217E-2</v>
      </c>
      <c r="M19" s="14"/>
      <c r="N19" s="14">
        <v>4.9427090957818803E-2</v>
      </c>
      <c r="O19" s="14">
        <v>5.4691113711235501E-2</v>
      </c>
      <c r="P19" s="14">
        <v>0.106516527404431</v>
      </c>
      <c r="Q19" s="14">
        <v>7.8254641139782893E-2</v>
      </c>
      <c r="R19" s="14"/>
      <c r="S19" s="14">
        <v>7.2821262496761505E-2</v>
      </c>
      <c r="T19" s="14">
        <v>9.1520095443369198E-2</v>
      </c>
      <c r="U19" s="14">
        <v>6.3952139638623395E-2</v>
      </c>
      <c r="V19" s="14"/>
      <c r="W19" s="14">
        <v>9.6435708589049804E-2</v>
      </c>
      <c r="X19" s="14">
        <v>6.1873280295090899E-2</v>
      </c>
      <c r="Y19" s="14">
        <v>6.3406713584425706E-2</v>
      </c>
      <c r="Z19" s="14"/>
      <c r="AA19" s="14">
        <v>4.7445832157574697E-2</v>
      </c>
      <c r="AB19" s="14">
        <v>9.9919074940390304E-2</v>
      </c>
      <c r="AC19" s="14">
        <v>5.3994773907953597E-2</v>
      </c>
      <c r="AD19" s="14">
        <v>7.0757469249802904E-2</v>
      </c>
      <c r="AE19" s="14">
        <v>6.8645089673583598E-2</v>
      </c>
      <c r="AF19" s="14">
        <v>8.3333263735342805E-2</v>
      </c>
      <c r="AG19" s="14">
        <v>9.2836780268497898E-2</v>
      </c>
      <c r="AH19" s="14">
        <v>7.9355693100561106E-2</v>
      </c>
      <c r="AI19" s="14">
        <v>8.0469912550602096E-2</v>
      </c>
      <c r="AJ19" s="14">
        <v>6.0467336828090398E-2</v>
      </c>
      <c r="AK19" s="14">
        <v>8.1877487581097599E-2</v>
      </c>
      <c r="AL19" s="14">
        <v>0</v>
      </c>
      <c r="AM19" s="14"/>
      <c r="AN19" s="14">
        <v>8.98237010246664E-2</v>
      </c>
      <c r="AO19" s="14">
        <v>6.9844453276420804E-2</v>
      </c>
      <c r="AP19" s="14"/>
      <c r="AQ19" s="14">
        <v>6.0846335379016597E-2</v>
      </c>
      <c r="AR19" s="14">
        <v>7.9150071440953096E-2</v>
      </c>
      <c r="AS19" s="14"/>
      <c r="AT19" s="14">
        <v>3.8936719693918799E-2</v>
      </c>
      <c r="AU19" s="14">
        <v>7.5210424681811702E-2</v>
      </c>
      <c r="AV19" s="14">
        <v>0.10480882318562899</v>
      </c>
      <c r="AW19" s="14"/>
      <c r="AX19" s="14">
        <v>9.0086022935158397E-2</v>
      </c>
    </row>
    <row r="20" spans="2:50" x14ac:dyDescent="0.3">
      <c r="B20" s="15" t="s">
        <v>302</v>
      </c>
      <c r="C20" s="20">
        <v>0.17641523882103499</v>
      </c>
      <c r="D20" s="20">
        <v>0.18921807120253201</v>
      </c>
      <c r="E20" s="20">
        <v>0.165042225245015</v>
      </c>
      <c r="F20" s="20"/>
      <c r="G20" s="20">
        <v>0.13429979516631901</v>
      </c>
      <c r="H20" s="20">
        <v>0.158382090222739</v>
      </c>
      <c r="I20" s="20">
        <v>0.15854799876904299</v>
      </c>
      <c r="J20" s="20">
        <v>0.17352221231219001</v>
      </c>
      <c r="K20" s="20">
        <v>0.20286497039718601</v>
      </c>
      <c r="L20" s="20">
        <v>0.210962829231716</v>
      </c>
      <c r="M20" s="20"/>
      <c r="N20" s="20">
        <v>0.17394146711435199</v>
      </c>
      <c r="O20" s="20">
        <v>0.17427112185747901</v>
      </c>
      <c r="P20" s="20">
        <v>0.19138382444059801</v>
      </c>
      <c r="Q20" s="20">
        <v>0.16859340099203099</v>
      </c>
      <c r="R20" s="20"/>
      <c r="S20" s="20">
        <v>0.20489026443411101</v>
      </c>
      <c r="T20" s="20">
        <v>0.125030902549148</v>
      </c>
      <c r="U20" s="20">
        <v>0.202266000166441</v>
      </c>
      <c r="V20" s="20"/>
      <c r="W20" s="20">
        <v>0.117627802873045</v>
      </c>
      <c r="X20" s="20">
        <v>0.23316736786230199</v>
      </c>
      <c r="Y20" s="20">
        <v>0.15832388879893</v>
      </c>
      <c r="Z20" s="20"/>
      <c r="AA20" s="20">
        <v>0.17119409498292101</v>
      </c>
      <c r="AB20" s="20">
        <v>0.11627121699673</v>
      </c>
      <c r="AC20" s="20">
        <v>0.120109914616154</v>
      </c>
      <c r="AD20" s="20">
        <v>0.178228677947358</v>
      </c>
      <c r="AE20" s="20">
        <v>0.199780281768905</v>
      </c>
      <c r="AF20" s="20">
        <v>0.144564728588608</v>
      </c>
      <c r="AG20" s="20">
        <v>0.196228037275472</v>
      </c>
      <c r="AH20" s="20">
        <v>0.21858160215137801</v>
      </c>
      <c r="AI20" s="20">
        <v>0.368899989783047</v>
      </c>
      <c r="AJ20" s="20">
        <v>0.19879653055254401</v>
      </c>
      <c r="AK20" s="20">
        <v>0.309501536808092</v>
      </c>
      <c r="AL20" s="20">
        <v>0</v>
      </c>
      <c r="AM20" s="20"/>
      <c r="AN20" s="20">
        <v>0.20153205226430901</v>
      </c>
      <c r="AO20" s="20">
        <v>0.166038090044338</v>
      </c>
      <c r="AP20" s="20"/>
      <c r="AQ20" s="20">
        <v>0.17065501358433899</v>
      </c>
      <c r="AR20" s="20">
        <v>0.17776002907258501</v>
      </c>
      <c r="AS20" s="20"/>
      <c r="AT20" s="20">
        <v>0.30173183850001101</v>
      </c>
      <c r="AU20" s="20">
        <v>0.163465114702537</v>
      </c>
      <c r="AV20" s="20">
        <v>0.116797874880549</v>
      </c>
      <c r="AW20" s="20"/>
      <c r="AX20" s="20">
        <v>0.11440186829356</v>
      </c>
    </row>
    <row r="21" spans="2:50" x14ac:dyDescent="0.3">
      <c r="B21" s="16"/>
    </row>
    <row r="22" spans="2:50" x14ac:dyDescent="0.3">
      <c r="B22" t="s">
        <v>81</v>
      </c>
    </row>
    <row r="23" spans="2:50" x14ac:dyDescent="0.3">
      <c r="B23" t="s">
        <v>352</v>
      </c>
    </row>
    <row r="25" spans="2:50" x14ac:dyDescent="0.3">
      <c r="B25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315</v>
      </c>
      <c r="C9" s="14">
        <v>0.71708584756381699</v>
      </c>
      <c r="D9" s="14">
        <v>0.77288891561682305</v>
      </c>
      <c r="E9" s="14">
        <v>0.66781067374325798</v>
      </c>
      <c r="F9" s="14"/>
      <c r="G9" s="14">
        <v>0.62066329437733103</v>
      </c>
      <c r="H9" s="14">
        <v>0.654324191319548</v>
      </c>
      <c r="I9" s="14">
        <v>0.69526965303785604</v>
      </c>
      <c r="J9" s="14">
        <v>0.74131578240875895</v>
      </c>
      <c r="K9" s="14">
        <v>0.70474687959245896</v>
      </c>
      <c r="L9" s="14">
        <v>0.83331358902232999</v>
      </c>
      <c r="M9" s="14"/>
      <c r="N9" s="14">
        <v>0.71904009819284398</v>
      </c>
      <c r="O9" s="14">
        <v>0.749286289418161</v>
      </c>
      <c r="P9" s="14">
        <v>0.73789289977657302</v>
      </c>
      <c r="Q9" s="14">
        <v>0.68507185965448403</v>
      </c>
      <c r="R9" s="14"/>
      <c r="S9" s="14">
        <v>0.69567153422755501</v>
      </c>
      <c r="T9" s="14">
        <v>0.79400693704277403</v>
      </c>
      <c r="U9" s="14">
        <v>0.69752156544302102</v>
      </c>
      <c r="V9" s="14"/>
      <c r="W9" s="14">
        <v>0.81910044516277702</v>
      </c>
      <c r="X9" s="14">
        <v>0.70590919048923495</v>
      </c>
      <c r="Y9" s="14">
        <v>0.56345342362963502</v>
      </c>
      <c r="Z9" s="14"/>
      <c r="AA9" s="14">
        <v>0.33758811664219901</v>
      </c>
      <c r="AB9" s="14">
        <v>0.59884048250848498</v>
      </c>
      <c r="AC9" s="14">
        <v>0.62541897971969895</v>
      </c>
      <c r="AD9" s="14">
        <v>0.70683112497075196</v>
      </c>
      <c r="AE9" s="14">
        <v>0.75569358989325397</v>
      </c>
      <c r="AF9" s="14">
        <v>0.78603327227799102</v>
      </c>
      <c r="AG9" s="14">
        <v>0.79111787812006096</v>
      </c>
      <c r="AH9" s="14">
        <v>0.82940081050194703</v>
      </c>
      <c r="AI9" s="14">
        <v>0.76016189866446704</v>
      </c>
      <c r="AJ9" s="14">
        <v>0.83060257074196897</v>
      </c>
      <c r="AK9" s="14">
        <v>0.88900904984155105</v>
      </c>
      <c r="AL9" s="14">
        <v>0.63338247779100298</v>
      </c>
      <c r="AM9" s="14"/>
      <c r="AN9" s="14">
        <v>0.71615138065267903</v>
      </c>
      <c r="AO9" s="14">
        <v>0.71747192767647505</v>
      </c>
      <c r="AP9" s="14"/>
      <c r="AQ9" s="14">
        <v>0.71919153719694395</v>
      </c>
      <c r="AR9" s="14">
        <v>0.71659425031283197</v>
      </c>
      <c r="AS9" s="14"/>
      <c r="AT9" s="14">
        <v>0.67029890289081095</v>
      </c>
      <c r="AU9" s="14">
        <v>0.70795613734276097</v>
      </c>
      <c r="AV9" s="14">
        <v>0.819359175114731</v>
      </c>
      <c r="AW9" s="14"/>
      <c r="AX9" s="14">
        <v>0.74957351595840704</v>
      </c>
    </row>
    <row r="10" spans="2:50" ht="43.2" x14ac:dyDescent="0.3">
      <c r="B10" s="15" t="s">
        <v>316</v>
      </c>
      <c r="C10" s="14">
        <v>0.121899135640409</v>
      </c>
      <c r="D10" s="14">
        <v>0.12355799222555899</v>
      </c>
      <c r="E10" s="14">
        <v>0.118766619831908</v>
      </c>
      <c r="F10" s="14"/>
      <c r="G10" s="14">
        <v>0.16790916594512001</v>
      </c>
      <c r="H10" s="14">
        <v>0.19076635771492501</v>
      </c>
      <c r="I10" s="14">
        <v>0.112753744758729</v>
      </c>
      <c r="J10" s="14">
        <v>0.10133799862296899</v>
      </c>
      <c r="K10" s="14">
        <v>0.10608485970269101</v>
      </c>
      <c r="L10" s="14">
        <v>7.2367666225642904E-2</v>
      </c>
      <c r="M10" s="14"/>
      <c r="N10" s="14">
        <v>0.12222247011850999</v>
      </c>
      <c r="O10" s="14">
        <v>0.10555857646099701</v>
      </c>
      <c r="P10" s="14">
        <v>0.118902256030606</v>
      </c>
      <c r="Q10" s="14">
        <v>0.13241978421439099</v>
      </c>
      <c r="R10" s="14"/>
      <c r="S10" s="14">
        <v>0.140645933338549</v>
      </c>
      <c r="T10" s="14">
        <v>0.107780876879787</v>
      </c>
      <c r="U10" s="14">
        <v>0.11186621357461</v>
      </c>
      <c r="V10" s="14"/>
      <c r="W10" s="14">
        <v>9.3543903037584697E-2</v>
      </c>
      <c r="X10" s="14">
        <v>0.14240016380157999</v>
      </c>
      <c r="Y10" s="14">
        <v>0.127778392573655</v>
      </c>
      <c r="Z10" s="14"/>
      <c r="AA10" s="14">
        <v>0.2151007054404</v>
      </c>
      <c r="AB10" s="14">
        <v>0.14190253832456401</v>
      </c>
      <c r="AC10" s="14">
        <v>0.15921538954789799</v>
      </c>
      <c r="AD10" s="14">
        <v>0.13355613562874799</v>
      </c>
      <c r="AE10" s="14">
        <v>0.111378564863748</v>
      </c>
      <c r="AF10" s="14">
        <v>7.0549753037955895E-2</v>
      </c>
      <c r="AG10" s="14">
        <v>0.12419707254884001</v>
      </c>
      <c r="AH10" s="14">
        <v>9.6997960597980395E-2</v>
      </c>
      <c r="AI10" s="14">
        <v>0.12479765810451</v>
      </c>
      <c r="AJ10" s="14">
        <v>6.6451401435027396E-2</v>
      </c>
      <c r="AK10" s="14">
        <v>0</v>
      </c>
      <c r="AL10" s="14">
        <v>0.245426442851023</v>
      </c>
      <c r="AM10" s="14"/>
      <c r="AN10" s="14">
        <v>0.114352974598029</v>
      </c>
      <c r="AO10" s="14">
        <v>0.12501687332662301</v>
      </c>
      <c r="AP10" s="14"/>
      <c r="AQ10" s="14">
        <v>0.11365462125840201</v>
      </c>
      <c r="AR10" s="14">
        <v>0.123823911515327</v>
      </c>
      <c r="AS10" s="14"/>
      <c r="AT10" s="14">
        <v>0.15044181897456299</v>
      </c>
      <c r="AU10" s="14">
        <v>0.11181059288383</v>
      </c>
      <c r="AV10" s="14">
        <v>0.106786402972635</v>
      </c>
      <c r="AW10" s="14"/>
      <c r="AX10" s="14">
        <v>0.107883198779486</v>
      </c>
    </row>
    <row r="11" spans="2:50" x14ac:dyDescent="0.3">
      <c r="B11" s="15" t="s">
        <v>79</v>
      </c>
      <c r="C11" s="20">
        <v>0.16101501679577301</v>
      </c>
      <c r="D11" s="20">
        <v>0.103553092157619</v>
      </c>
      <c r="E11" s="20">
        <v>0.21342270642483399</v>
      </c>
      <c r="F11" s="20"/>
      <c r="G11" s="20">
        <v>0.21142753967754899</v>
      </c>
      <c r="H11" s="20">
        <v>0.154909450965527</v>
      </c>
      <c r="I11" s="20">
        <v>0.191976602203416</v>
      </c>
      <c r="J11" s="20">
        <v>0.157346218968273</v>
      </c>
      <c r="K11" s="20">
        <v>0.18916826070484999</v>
      </c>
      <c r="L11" s="20">
        <v>9.4318744752026895E-2</v>
      </c>
      <c r="M11" s="20"/>
      <c r="N11" s="20">
        <v>0.15873743168864499</v>
      </c>
      <c r="O11" s="20">
        <v>0.14515513412084299</v>
      </c>
      <c r="P11" s="20">
        <v>0.14320484419282101</v>
      </c>
      <c r="Q11" s="20">
        <v>0.18250835613112501</v>
      </c>
      <c r="R11" s="20"/>
      <c r="S11" s="20">
        <v>0.16368253243389599</v>
      </c>
      <c r="T11" s="20">
        <v>9.8212186077439798E-2</v>
      </c>
      <c r="U11" s="20">
        <v>0.19061222098236899</v>
      </c>
      <c r="V11" s="20"/>
      <c r="W11" s="20">
        <v>8.7355651799638404E-2</v>
      </c>
      <c r="X11" s="20">
        <v>0.151690645709185</v>
      </c>
      <c r="Y11" s="20">
        <v>0.30876818379670901</v>
      </c>
      <c r="Z11" s="20"/>
      <c r="AA11" s="20">
        <v>0.44731117791740099</v>
      </c>
      <c r="AB11" s="20">
        <v>0.25925697916695101</v>
      </c>
      <c r="AC11" s="20">
        <v>0.215365630732404</v>
      </c>
      <c r="AD11" s="20">
        <v>0.1596127394005</v>
      </c>
      <c r="AE11" s="20">
        <v>0.132927845242998</v>
      </c>
      <c r="AF11" s="20">
        <v>0.14341697468405301</v>
      </c>
      <c r="AG11" s="20">
        <v>8.46850493310988E-2</v>
      </c>
      <c r="AH11" s="20">
        <v>7.3601228900072604E-2</v>
      </c>
      <c r="AI11" s="20">
        <v>0.115040443231023</v>
      </c>
      <c r="AJ11" s="20">
        <v>0.10294602782300399</v>
      </c>
      <c r="AK11" s="20">
        <v>0.11099095015844899</v>
      </c>
      <c r="AL11" s="20">
        <v>0.121191079357974</v>
      </c>
      <c r="AM11" s="20"/>
      <c r="AN11" s="20">
        <v>0.16949564474929199</v>
      </c>
      <c r="AO11" s="20">
        <v>0.157511198996902</v>
      </c>
      <c r="AP11" s="20"/>
      <c r="AQ11" s="20">
        <v>0.16715384154465401</v>
      </c>
      <c r="AR11" s="20">
        <v>0.15958183817184099</v>
      </c>
      <c r="AS11" s="20"/>
      <c r="AT11" s="20">
        <v>0.179259278134626</v>
      </c>
      <c r="AU11" s="20">
        <v>0.18023326977340901</v>
      </c>
      <c r="AV11" s="20">
        <v>7.3854421912634E-2</v>
      </c>
      <c r="AW11" s="20"/>
      <c r="AX11" s="20">
        <v>0.14254328526210799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X23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325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317</v>
      </c>
      <c r="C9" s="14">
        <v>0.466654221599824</v>
      </c>
      <c r="D9" s="14">
        <v>0.45459240018160701</v>
      </c>
      <c r="E9" s="14">
        <v>0.47620080558009498</v>
      </c>
      <c r="F9" s="14"/>
      <c r="G9" s="14">
        <v>0.48100509124940299</v>
      </c>
      <c r="H9" s="14">
        <v>0.44984943042035502</v>
      </c>
      <c r="I9" s="14">
        <v>0.414027454120376</v>
      </c>
      <c r="J9" s="14">
        <v>0.41478452154382001</v>
      </c>
      <c r="K9" s="14">
        <v>0.50267608261623598</v>
      </c>
      <c r="L9" s="14">
        <v>0.52446270354331104</v>
      </c>
      <c r="M9" s="14"/>
      <c r="N9" s="14">
        <v>0.51257173956435598</v>
      </c>
      <c r="O9" s="14">
        <v>0.42468685606773199</v>
      </c>
      <c r="P9" s="14">
        <v>0.47361720734919599</v>
      </c>
      <c r="Q9" s="14">
        <v>0.46266255714388799</v>
      </c>
      <c r="R9" s="14"/>
      <c r="S9" s="14">
        <v>0.67203431563091298</v>
      </c>
      <c r="T9" s="14">
        <v>0.24567066946532001</v>
      </c>
      <c r="U9" s="14">
        <v>0.50880353617591401</v>
      </c>
      <c r="V9" s="14"/>
      <c r="W9" s="14">
        <v>0.24924170495848999</v>
      </c>
      <c r="X9" s="14">
        <v>0.71390995012969305</v>
      </c>
      <c r="Y9" s="14">
        <v>0.35389582710202999</v>
      </c>
      <c r="Z9" s="14"/>
      <c r="AA9" s="14">
        <v>0.33397633470278498</v>
      </c>
      <c r="AB9" s="14">
        <v>0.36739468663594899</v>
      </c>
      <c r="AC9" s="14">
        <v>0.51747714426984104</v>
      </c>
      <c r="AD9" s="14">
        <v>0.46775255219206702</v>
      </c>
      <c r="AE9" s="14">
        <v>0.456621630082577</v>
      </c>
      <c r="AF9" s="14">
        <v>0.47966191107462602</v>
      </c>
      <c r="AG9" s="14">
        <v>0.46802114767138497</v>
      </c>
      <c r="AH9" s="14">
        <v>0.520208190919354</v>
      </c>
      <c r="AI9" s="14">
        <v>0.55206881163787203</v>
      </c>
      <c r="AJ9" s="14">
        <v>0.67175895619050796</v>
      </c>
      <c r="AK9" s="14">
        <v>0.44129424316854299</v>
      </c>
      <c r="AL9" s="14">
        <v>0.50755124773585902</v>
      </c>
      <c r="AM9" s="14"/>
      <c r="AN9" s="14">
        <v>0.43860008810369999</v>
      </c>
      <c r="AO9" s="14">
        <v>0.47824494021339697</v>
      </c>
      <c r="AP9" s="14"/>
      <c r="AQ9" s="14">
        <v>0.470007217213124</v>
      </c>
      <c r="AR9" s="14">
        <v>0.46587142654772601</v>
      </c>
      <c r="AS9" s="14"/>
      <c r="AT9" s="14">
        <v>0.74276849020931401</v>
      </c>
      <c r="AU9" s="14">
        <v>0.52418691049455601</v>
      </c>
      <c r="AV9" s="14">
        <v>0.27694627791588899</v>
      </c>
      <c r="AW9" s="14"/>
      <c r="AX9" s="14">
        <v>0.35229287714015201</v>
      </c>
    </row>
    <row r="10" spans="2:50" ht="28.8" x14ac:dyDescent="0.3">
      <c r="B10" s="15" t="s">
        <v>318</v>
      </c>
      <c r="C10" s="14">
        <v>0.29617778984857601</v>
      </c>
      <c r="D10" s="14">
        <v>0.28954751787926403</v>
      </c>
      <c r="E10" s="14">
        <v>0.30150788061502198</v>
      </c>
      <c r="F10" s="14"/>
      <c r="G10" s="14">
        <v>0.32049681929052498</v>
      </c>
      <c r="H10" s="14">
        <v>0.29374078244558699</v>
      </c>
      <c r="I10" s="14">
        <v>0.24661667061365999</v>
      </c>
      <c r="J10" s="14">
        <v>0.26441929388036201</v>
      </c>
      <c r="K10" s="14">
        <v>0.29340855728205001</v>
      </c>
      <c r="L10" s="14">
        <v>0.34890534520935401</v>
      </c>
      <c r="M10" s="14"/>
      <c r="N10" s="14">
        <v>0.32217282294466099</v>
      </c>
      <c r="O10" s="14">
        <v>0.29428168102523999</v>
      </c>
      <c r="P10" s="14">
        <v>0.31367210520450101</v>
      </c>
      <c r="Q10" s="14">
        <v>0.27319137415174299</v>
      </c>
      <c r="R10" s="14"/>
      <c r="S10" s="14">
        <v>0.39229619310292502</v>
      </c>
      <c r="T10" s="14">
        <v>0.20878917169501099</v>
      </c>
      <c r="U10" s="14">
        <v>0.29302974978019197</v>
      </c>
      <c r="V10" s="14"/>
      <c r="W10" s="14">
        <v>0.195094777562733</v>
      </c>
      <c r="X10" s="14">
        <v>0.42501794147340299</v>
      </c>
      <c r="Y10" s="14">
        <v>0.22500961471641001</v>
      </c>
      <c r="Z10" s="14"/>
      <c r="AA10" s="14">
        <v>0.19611291523510099</v>
      </c>
      <c r="AB10" s="14">
        <v>0.23538447555013001</v>
      </c>
      <c r="AC10" s="14">
        <v>0.306102051981407</v>
      </c>
      <c r="AD10" s="14">
        <v>0.33970989032417997</v>
      </c>
      <c r="AE10" s="14">
        <v>0.297233252615273</v>
      </c>
      <c r="AF10" s="14">
        <v>0.29454496090355903</v>
      </c>
      <c r="AG10" s="14">
        <v>0.27100716779560702</v>
      </c>
      <c r="AH10" s="14">
        <v>0.27193729559601698</v>
      </c>
      <c r="AI10" s="14">
        <v>0.40981969363436799</v>
      </c>
      <c r="AJ10" s="14">
        <v>0.38210710304751699</v>
      </c>
      <c r="AK10" s="14">
        <v>0.18271997183997199</v>
      </c>
      <c r="AL10" s="14">
        <v>0.50674057130189698</v>
      </c>
      <c r="AM10" s="14"/>
      <c r="AN10" s="14">
        <v>0.27486832659603599</v>
      </c>
      <c r="AO10" s="14">
        <v>0.30498191108085698</v>
      </c>
      <c r="AP10" s="14"/>
      <c r="AQ10" s="14">
        <v>0.30242738842409</v>
      </c>
      <c r="AR10" s="14">
        <v>0.29471874981192803</v>
      </c>
      <c r="AS10" s="14"/>
      <c r="AT10" s="14">
        <v>0.498999637248906</v>
      </c>
      <c r="AU10" s="14">
        <v>0.25107418576257701</v>
      </c>
      <c r="AV10" s="14">
        <v>0.23141949906825701</v>
      </c>
      <c r="AW10" s="14"/>
      <c r="AX10" s="14">
        <v>0.23297710312731801</v>
      </c>
    </row>
    <row r="11" spans="2:50" ht="28.8" x14ac:dyDescent="0.3">
      <c r="B11" s="15" t="s">
        <v>319</v>
      </c>
      <c r="C11" s="14">
        <v>0.216151127589951</v>
      </c>
      <c r="D11" s="14">
        <v>0.22990064516449399</v>
      </c>
      <c r="E11" s="14">
        <v>0.204195989998529</v>
      </c>
      <c r="F11" s="14"/>
      <c r="G11" s="14">
        <v>0.24977761609928301</v>
      </c>
      <c r="H11" s="14">
        <v>0.18021324391566401</v>
      </c>
      <c r="I11" s="14">
        <v>0.16809395824918799</v>
      </c>
      <c r="J11" s="14">
        <v>0.24846104029619401</v>
      </c>
      <c r="K11" s="14">
        <v>0.21808345948538199</v>
      </c>
      <c r="L11" s="14">
        <v>0.238645397051578</v>
      </c>
      <c r="M11" s="14"/>
      <c r="N11" s="14">
        <v>0.22056173463133699</v>
      </c>
      <c r="O11" s="14">
        <v>0.233166064876346</v>
      </c>
      <c r="P11" s="14">
        <v>0.220246052211407</v>
      </c>
      <c r="Q11" s="14">
        <v>0.202315625460354</v>
      </c>
      <c r="R11" s="14"/>
      <c r="S11" s="14">
        <v>0.22076341293985399</v>
      </c>
      <c r="T11" s="14">
        <v>0.23962608715366601</v>
      </c>
      <c r="U11" s="14">
        <v>0.20692621104985801</v>
      </c>
      <c r="V11" s="14"/>
      <c r="W11" s="14">
        <v>0.23536016355477399</v>
      </c>
      <c r="X11" s="14">
        <v>0.21784366434703401</v>
      </c>
      <c r="Y11" s="14">
        <v>0.175843476189667</v>
      </c>
      <c r="Z11" s="14"/>
      <c r="AA11" s="14">
        <v>0.14795154333545499</v>
      </c>
      <c r="AB11" s="14">
        <v>0.22528424440926401</v>
      </c>
      <c r="AC11" s="14">
        <v>0.250697525854568</v>
      </c>
      <c r="AD11" s="14">
        <v>0.20087723716094799</v>
      </c>
      <c r="AE11" s="14">
        <v>0.21638047190373799</v>
      </c>
      <c r="AF11" s="14">
        <v>0.19215195694980999</v>
      </c>
      <c r="AG11" s="14">
        <v>0.26293296908083702</v>
      </c>
      <c r="AH11" s="14">
        <v>0.24998689071987201</v>
      </c>
      <c r="AI11" s="14">
        <v>8.2079907860052703E-2</v>
      </c>
      <c r="AJ11" s="14">
        <v>0.20525251465977501</v>
      </c>
      <c r="AK11" s="14">
        <v>0.27224343839106702</v>
      </c>
      <c r="AL11" s="14">
        <v>0.24942570470377701</v>
      </c>
      <c r="AM11" s="14"/>
      <c r="AN11" s="14">
        <v>0.20338382133628499</v>
      </c>
      <c r="AO11" s="14">
        <v>0.22142600996192</v>
      </c>
      <c r="AP11" s="14"/>
      <c r="AQ11" s="14">
        <v>0.21942334219227599</v>
      </c>
      <c r="AR11" s="14">
        <v>0.215387191785818</v>
      </c>
      <c r="AS11" s="14"/>
      <c r="AT11" s="14">
        <v>0.234475866475756</v>
      </c>
      <c r="AU11" s="14">
        <v>0.2152024232084</v>
      </c>
      <c r="AV11" s="14">
        <v>0.22583393894142001</v>
      </c>
      <c r="AW11" s="14"/>
      <c r="AX11" s="14">
        <v>0.22209421381515199</v>
      </c>
    </row>
    <row r="12" spans="2:50" ht="28.8" x14ac:dyDescent="0.3">
      <c r="B12" s="15" t="s">
        <v>320</v>
      </c>
      <c r="C12" s="14">
        <v>0.183117946139185</v>
      </c>
      <c r="D12" s="14">
        <v>0.219258765907348</v>
      </c>
      <c r="E12" s="14">
        <v>0.15029809969667199</v>
      </c>
      <c r="F12" s="14"/>
      <c r="G12" s="14">
        <v>0.22301421737234201</v>
      </c>
      <c r="H12" s="14">
        <v>0.21635142475189101</v>
      </c>
      <c r="I12" s="14">
        <v>0.19824417177863099</v>
      </c>
      <c r="J12" s="14">
        <v>0.18061288239227599</v>
      </c>
      <c r="K12" s="14">
        <v>0.178091059581553</v>
      </c>
      <c r="L12" s="14">
        <v>0.12639506812759599</v>
      </c>
      <c r="M12" s="14"/>
      <c r="N12" s="14">
        <v>0.18351758947156199</v>
      </c>
      <c r="O12" s="14">
        <v>0.18216568293326599</v>
      </c>
      <c r="P12" s="14">
        <v>0.180390826583332</v>
      </c>
      <c r="Q12" s="14">
        <v>0.185277526725588</v>
      </c>
      <c r="R12" s="14"/>
      <c r="S12" s="14">
        <v>0.15012534325876201</v>
      </c>
      <c r="T12" s="14">
        <v>0.24433227288617801</v>
      </c>
      <c r="U12" s="14">
        <v>0.155691635594633</v>
      </c>
      <c r="V12" s="14"/>
      <c r="W12" s="14">
        <v>0.26638188617432501</v>
      </c>
      <c r="X12" s="14">
        <v>0.13802610834923801</v>
      </c>
      <c r="Y12" s="14">
        <v>0.12009470584110001</v>
      </c>
      <c r="Z12" s="14"/>
      <c r="AA12" s="14">
        <v>0.100262058816651</v>
      </c>
      <c r="AB12" s="14">
        <v>0.20025785006346</v>
      </c>
      <c r="AC12" s="14">
        <v>0.18043085487037699</v>
      </c>
      <c r="AD12" s="14">
        <v>0.158757187555123</v>
      </c>
      <c r="AE12" s="14">
        <v>0.166852019901017</v>
      </c>
      <c r="AF12" s="14">
        <v>0.20758835637513601</v>
      </c>
      <c r="AG12" s="14">
        <v>0.23583370098573</v>
      </c>
      <c r="AH12" s="14">
        <v>0.17109242504007399</v>
      </c>
      <c r="AI12" s="14">
        <v>0.136046303496828</v>
      </c>
      <c r="AJ12" s="14">
        <v>0.174973100889908</v>
      </c>
      <c r="AK12" s="14">
        <v>0.28727739588015899</v>
      </c>
      <c r="AL12" s="14">
        <v>0.48663064088823199</v>
      </c>
      <c r="AM12" s="14"/>
      <c r="AN12" s="14">
        <v>0.17885670810865201</v>
      </c>
      <c r="AO12" s="14">
        <v>0.18487849992582001</v>
      </c>
      <c r="AP12" s="14"/>
      <c r="AQ12" s="14">
        <v>0.16558483745681399</v>
      </c>
      <c r="AR12" s="14">
        <v>0.18721125024910201</v>
      </c>
      <c r="AS12" s="14"/>
      <c r="AT12" s="14">
        <v>0.114482370665934</v>
      </c>
      <c r="AU12" s="14">
        <v>0.15558586160835799</v>
      </c>
      <c r="AV12" s="14">
        <v>0.26076509772041501</v>
      </c>
      <c r="AW12" s="14"/>
      <c r="AX12" s="14">
        <v>0.26309041057522897</v>
      </c>
    </row>
    <row r="13" spans="2:50" ht="28.8" x14ac:dyDescent="0.3">
      <c r="B13" s="15" t="s">
        <v>321</v>
      </c>
      <c r="C13" s="14">
        <v>0.15780859243567399</v>
      </c>
      <c r="D13" s="14">
        <v>0.16688824494474699</v>
      </c>
      <c r="E13" s="14">
        <v>0.14817740081678801</v>
      </c>
      <c r="F13" s="14"/>
      <c r="G13" s="14">
        <v>0.149703374218773</v>
      </c>
      <c r="H13" s="14">
        <v>0.18836344553843501</v>
      </c>
      <c r="I13" s="14">
        <v>0.15680625214993599</v>
      </c>
      <c r="J13" s="14">
        <v>0.146765508024359</v>
      </c>
      <c r="K13" s="14">
        <v>0.141208814984225</v>
      </c>
      <c r="L13" s="14">
        <v>0.15865215877765301</v>
      </c>
      <c r="M13" s="14"/>
      <c r="N13" s="14">
        <v>0.15818154349791</v>
      </c>
      <c r="O13" s="14">
        <v>0.124246201168469</v>
      </c>
      <c r="P13" s="14">
        <v>0.16971476122562201</v>
      </c>
      <c r="Q13" s="14">
        <v>0.16734916736724501</v>
      </c>
      <c r="R13" s="14"/>
      <c r="S13" s="14">
        <v>0.13197929518383</v>
      </c>
      <c r="T13" s="14">
        <v>0.20446329821687001</v>
      </c>
      <c r="U13" s="14">
        <v>0.13191160615027001</v>
      </c>
      <c r="V13" s="14"/>
      <c r="W13" s="14">
        <v>0.21977327645244199</v>
      </c>
      <c r="X13" s="14">
        <v>0.121879667322618</v>
      </c>
      <c r="Y13" s="14">
        <v>0.11532308121644801</v>
      </c>
      <c r="Z13" s="14"/>
      <c r="AA13" s="14">
        <v>0.10934597440697499</v>
      </c>
      <c r="AB13" s="14">
        <v>0.162745066341248</v>
      </c>
      <c r="AC13" s="14">
        <v>0.139732147692924</v>
      </c>
      <c r="AD13" s="14">
        <v>0.15137310821237801</v>
      </c>
      <c r="AE13" s="14">
        <v>0.15909806339277599</v>
      </c>
      <c r="AF13" s="14">
        <v>0.18627877851337901</v>
      </c>
      <c r="AG13" s="14">
        <v>0.17244659693435699</v>
      </c>
      <c r="AH13" s="14">
        <v>0.14970512011421699</v>
      </c>
      <c r="AI13" s="14">
        <v>0.12670331286119299</v>
      </c>
      <c r="AJ13" s="14">
        <v>0.21732466051320101</v>
      </c>
      <c r="AK13" s="14">
        <v>0</v>
      </c>
      <c r="AL13" s="14">
        <v>0</v>
      </c>
      <c r="AM13" s="14"/>
      <c r="AN13" s="14">
        <v>0.15444176899706899</v>
      </c>
      <c r="AO13" s="14">
        <v>0.159199613944282</v>
      </c>
      <c r="AP13" s="14"/>
      <c r="AQ13" s="14">
        <v>0.154391979397762</v>
      </c>
      <c r="AR13" s="14">
        <v>0.15860623970082499</v>
      </c>
      <c r="AS13" s="14"/>
      <c r="AT13" s="14">
        <v>0.12431913099384399</v>
      </c>
      <c r="AU13" s="14">
        <v>0.116740179561866</v>
      </c>
      <c r="AV13" s="14">
        <v>0.22672646185524001</v>
      </c>
      <c r="AW13" s="14"/>
      <c r="AX13" s="14">
        <v>0.193085857358785</v>
      </c>
    </row>
    <row r="14" spans="2:50" ht="28.8" x14ac:dyDescent="0.3">
      <c r="B14" s="15" t="s">
        <v>322</v>
      </c>
      <c r="C14" s="14">
        <v>0.14429608319966999</v>
      </c>
      <c r="D14" s="14">
        <v>0.148249365778932</v>
      </c>
      <c r="E14" s="14">
        <v>0.14066048407375301</v>
      </c>
      <c r="F14" s="14"/>
      <c r="G14" s="14">
        <v>0.18939533935425201</v>
      </c>
      <c r="H14" s="14">
        <v>0.16565860459527401</v>
      </c>
      <c r="I14" s="14">
        <v>0.17222727202135699</v>
      </c>
      <c r="J14" s="14">
        <v>0.14634638375314199</v>
      </c>
      <c r="K14" s="14">
        <v>8.9533339880420004E-2</v>
      </c>
      <c r="L14" s="14">
        <v>0.120242986089344</v>
      </c>
      <c r="M14" s="14"/>
      <c r="N14" s="14">
        <v>0.11557335090262599</v>
      </c>
      <c r="O14" s="14">
        <v>0.14652376341208101</v>
      </c>
      <c r="P14" s="14">
        <v>0.15028757607802201</v>
      </c>
      <c r="Q14" s="14">
        <v>0.15251427057138101</v>
      </c>
      <c r="R14" s="14"/>
      <c r="S14" s="14">
        <v>0.14577976747482199</v>
      </c>
      <c r="T14" s="14">
        <v>0.16346422664354601</v>
      </c>
      <c r="U14" s="14">
        <v>0.1270990114062</v>
      </c>
      <c r="V14" s="14"/>
      <c r="W14" s="14">
        <v>0.16532625365599399</v>
      </c>
      <c r="X14" s="14">
        <v>0.13897955401793599</v>
      </c>
      <c r="Y14" s="14">
        <v>0.11399297619580601</v>
      </c>
      <c r="Z14" s="14"/>
      <c r="AA14" s="14">
        <v>0.15706943212393201</v>
      </c>
      <c r="AB14" s="14">
        <v>0.218198471749072</v>
      </c>
      <c r="AC14" s="14">
        <v>0.12251528362646801</v>
      </c>
      <c r="AD14" s="14">
        <v>0.146210629341572</v>
      </c>
      <c r="AE14" s="14">
        <v>0.127498214135184</v>
      </c>
      <c r="AF14" s="14">
        <v>0.13448228465829501</v>
      </c>
      <c r="AG14" s="14">
        <v>0.14801211815085499</v>
      </c>
      <c r="AH14" s="14">
        <v>0.145926515887421</v>
      </c>
      <c r="AI14" s="14">
        <v>0.14363481995204</v>
      </c>
      <c r="AJ14" s="14">
        <v>0.114576921621777</v>
      </c>
      <c r="AK14" s="14">
        <v>0.17923782468461799</v>
      </c>
      <c r="AL14" s="14">
        <v>0.123594474648633</v>
      </c>
      <c r="AM14" s="14"/>
      <c r="AN14" s="14">
        <v>0.14268852503906401</v>
      </c>
      <c r="AO14" s="14">
        <v>0.144960254641541</v>
      </c>
      <c r="AP14" s="14"/>
      <c r="AQ14" s="14">
        <v>0.13357385968403501</v>
      </c>
      <c r="AR14" s="14">
        <v>0.146799308519213</v>
      </c>
      <c r="AS14" s="14"/>
      <c r="AT14" s="14">
        <v>0.110315714368522</v>
      </c>
      <c r="AU14" s="14">
        <v>0.12813036711356501</v>
      </c>
      <c r="AV14" s="14">
        <v>0.189545109950468</v>
      </c>
      <c r="AW14" s="14"/>
      <c r="AX14" s="14">
        <v>0.175695825037255</v>
      </c>
    </row>
    <row r="15" spans="2:50" x14ac:dyDescent="0.3">
      <c r="B15" s="15" t="s">
        <v>79</v>
      </c>
      <c r="C15" s="14">
        <v>0.14242997681546499</v>
      </c>
      <c r="D15" s="14">
        <v>0.101534518697669</v>
      </c>
      <c r="E15" s="14">
        <v>0.18063331191155599</v>
      </c>
      <c r="F15" s="14"/>
      <c r="G15" s="14">
        <v>0.141386514181748</v>
      </c>
      <c r="H15" s="14">
        <v>9.8551617781219999E-2</v>
      </c>
      <c r="I15" s="14">
        <v>0.131199613651104</v>
      </c>
      <c r="J15" s="14">
        <v>0.172290186930182</v>
      </c>
      <c r="K15" s="14">
        <v>0.16320789989905499</v>
      </c>
      <c r="L15" s="14">
        <v>0.15002739709808</v>
      </c>
      <c r="M15" s="14"/>
      <c r="N15" s="14">
        <v>0.12873524912786799</v>
      </c>
      <c r="O15" s="14">
        <v>0.16485757245698901</v>
      </c>
      <c r="P15" s="14">
        <v>0.11825352320174599</v>
      </c>
      <c r="Q15" s="14">
        <v>0.153308935296636</v>
      </c>
      <c r="R15" s="14"/>
      <c r="S15" s="14">
        <v>9.0364248468128294E-2</v>
      </c>
      <c r="T15" s="14">
        <v>0.15109867329333401</v>
      </c>
      <c r="U15" s="14">
        <v>0.15638808104901</v>
      </c>
      <c r="V15" s="14"/>
      <c r="W15" s="14">
        <v>0.13783423012510301</v>
      </c>
      <c r="X15" s="14">
        <v>6.8216505570500602E-2</v>
      </c>
      <c r="Y15" s="14">
        <v>0.30843133616409701</v>
      </c>
      <c r="Z15" s="14"/>
      <c r="AA15" s="14">
        <v>0.191231099278</v>
      </c>
      <c r="AB15" s="14">
        <v>0.21705344761363399</v>
      </c>
      <c r="AC15" s="14">
        <v>0.19626840664621101</v>
      </c>
      <c r="AD15" s="14">
        <v>0.162550781081364</v>
      </c>
      <c r="AE15" s="14">
        <v>0.140799778127183</v>
      </c>
      <c r="AF15" s="14">
        <v>0.12938718042255001</v>
      </c>
      <c r="AG15" s="14">
        <v>6.3031987823691807E-2</v>
      </c>
      <c r="AH15" s="14">
        <v>4.7051620207465103E-2</v>
      </c>
      <c r="AI15" s="14">
        <v>9.8591828874618204E-2</v>
      </c>
      <c r="AJ15" s="14">
        <v>1.5871262265703401E-2</v>
      </c>
      <c r="AK15" s="14">
        <v>0.36443397465774602</v>
      </c>
      <c r="AL15" s="14">
        <v>0.121191079357974</v>
      </c>
      <c r="AM15" s="14"/>
      <c r="AN15" s="14">
        <v>0.13407618781252301</v>
      </c>
      <c r="AO15" s="14">
        <v>0.14588139040853201</v>
      </c>
      <c r="AP15" s="14"/>
      <c r="AQ15" s="14">
        <v>0.15019676353136099</v>
      </c>
      <c r="AR15" s="14">
        <v>0.14061673191058399</v>
      </c>
      <c r="AS15" s="14"/>
      <c r="AT15" s="14">
        <v>5.9614088775674597E-2</v>
      </c>
      <c r="AU15" s="14">
        <v>0.17075112354723099</v>
      </c>
      <c r="AV15" s="14">
        <v>0.116277753067158</v>
      </c>
      <c r="AW15" s="14"/>
      <c r="AX15" s="14">
        <v>0.15517916456025299</v>
      </c>
    </row>
    <row r="16" spans="2:50" ht="28.8" x14ac:dyDescent="0.3">
      <c r="B16" s="15" t="s">
        <v>323</v>
      </c>
      <c r="C16" s="14">
        <v>0.11684370684810901</v>
      </c>
      <c r="D16" s="14">
        <v>0.12616438681689099</v>
      </c>
      <c r="E16" s="14">
        <v>0.10893257234341</v>
      </c>
      <c r="F16" s="14"/>
      <c r="G16" s="14">
        <v>0.104132349671383</v>
      </c>
      <c r="H16" s="14">
        <v>0.115181628610772</v>
      </c>
      <c r="I16" s="14">
        <v>0.15518309977037401</v>
      </c>
      <c r="J16" s="14">
        <v>0.10096401252513799</v>
      </c>
      <c r="K16" s="14">
        <v>0.119777465771628</v>
      </c>
      <c r="L16" s="14">
        <v>0.105575140249103</v>
      </c>
      <c r="M16" s="14"/>
      <c r="N16" s="14">
        <v>0.106157546679908</v>
      </c>
      <c r="O16" s="14">
        <v>0.102260207835742</v>
      </c>
      <c r="P16" s="14">
        <v>0.126764707856827</v>
      </c>
      <c r="Q16" s="14">
        <v>0.122859506684056</v>
      </c>
      <c r="R16" s="14"/>
      <c r="S16" s="14">
        <v>0.111675450840877</v>
      </c>
      <c r="T16" s="14">
        <v>0.14300412623570499</v>
      </c>
      <c r="U16" s="14">
        <v>0.106246156599394</v>
      </c>
      <c r="V16" s="14"/>
      <c r="W16" s="14">
        <v>0.15397841995096401</v>
      </c>
      <c r="X16" s="14">
        <v>9.6693966727407099E-2</v>
      </c>
      <c r="Y16" s="14">
        <v>7.3761318254401298E-2</v>
      </c>
      <c r="Z16" s="14"/>
      <c r="AA16" s="14">
        <v>0.13199874393757499</v>
      </c>
      <c r="AB16" s="14">
        <v>0.15095939152540899</v>
      </c>
      <c r="AC16" s="14">
        <v>9.8169525855031303E-2</v>
      </c>
      <c r="AD16" s="14">
        <v>0.121159826949571</v>
      </c>
      <c r="AE16" s="14">
        <v>0.104236596222804</v>
      </c>
      <c r="AF16" s="14">
        <v>8.7917589197360799E-2</v>
      </c>
      <c r="AG16" s="14">
        <v>0.139494019492861</v>
      </c>
      <c r="AH16" s="14">
        <v>0.109202287192737</v>
      </c>
      <c r="AI16" s="14">
        <v>0.102466635172645</v>
      </c>
      <c r="AJ16" s="14">
        <v>0.13377733262309399</v>
      </c>
      <c r="AK16" s="14">
        <v>0</v>
      </c>
      <c r="AL16" s="14">
        <v>0.12183196820239001</v>
      </c>
      <c r="AM16" s="14"/>
      <c r="AN16" s="14">
        <v>0.119260470878776</v>
      </c>
      <c r="AO16" s="14">
        <v>0.115845207577449</v>
      </c>
      <c r="AP16" s="14"/>
      <c r="AQ16" s="14">
        <v>0.12387777969167101</v>
      </c>
      <c r="AR16" s="14">
        <v>0.115201522350105</v>
      </c>
      <c r="AS16" s="14"/>
      <c r="AT16" s="14">
        <v>6.49899937305249E-2</v>
      </c>
      <c r="AU16" s="14">
        <v>0.104507118083627</v>
      </c>
      <c r="AV16" s="14">
        <v>0.16978062239713501</v>
      </c>
      <c r="AW16" s="14"/>
      <c r="AX16" s="14">
        <v>0.131619964843538</v>
      </c>
    </row>
    <row r="17" spans="2:50" ht="28.8" x14ac:dyDescent="0.3">
      <c r="B17" s="15" t="s">
        <v>324</v>
      </c>
      <c r="C17" s="14">
        <v>6.3246184369073505E-2</v>
      </c>
      <c r="D17" s="14">
        <v>7.1844330503652298E-2</v>
      </c>
      <c r="E17" s="14">
        <v>5.55944750521798E-2</v>
      </c>
      <c r="F17" s="14"/>
      <c r="G17" s="14">
        <v>0.105444858536842</v>
      </c>
      <c r="H17" s="14">
        <v>0.1098156544087</v>
      </c>
      <c r="I17" s="14">
        <v>7.6736726248758796E-2</v>
      </c>
      <c r="J17" s="14">
        <v>5.0759146480374898E-2</v>
      </c>
      <c r="K17" s="14">
        <v>3.6775904636906602E-2</v>
      </c>
      <c r="L17" s="14">
        <v>1.9509796797862002E-2</v>
      </c>
      <c r="M17" s="14"/>
      <c r="N17" s="14">
        <v>6.6518571424164896E-2</v>
      </c>
      <c r="O17" s="14">
        <v>5.0481894572841003E-2</v>
      </c>
      <c r="P17" s="14">
        <v>7.49877625720278E-2</v>
      </c>
      <c r="Q17" s="14">
        <v>6.0534917862132803E-2</v>
      </c>
      <c r="R17" s="14"/>
      <c r="S17" s="14">
        <v>6.1154274886995798E-2</v>
      </c>
      <c r="T17" s="14">
        <v>7.4397111206942299E-2</v>
      </c>
      <c r="U17" s="14">
        <v>5.1955442396953697E-2</v>
      </c>
      <c r="V17" s="14"/>
      <c r="W17" s="14">
        <v>7.8944536593269499E-2</v>
      </c>
      <c r="X17" s="14">
        <v>5.7830034562112498E-2</v>
      </c>
      <c r="Y17" s="14">
        <v>5.0435471425550098E-2</v>
      </c>
      <c r="Z17" s="14"/>
      <c r="AA17" s="14">
        <v>6.4904641389863807E-2</v>
      </c>
      <c r="AB17" s="14">
        <v>4.1220938058497497E-2</v>
      </c>
      <c r="AC17" s="14">
        <v>4.3938402089895003E-2</v>
      </c>
      <c r="AD17" s="14">
        <v>3.7937918460123198E-2</v>
      </c>
      <c r="AE17" s="14">
        <v>8.4939392306263503E-2</v>
      </c>
      <c r="AF17" s="14">
        <v>4.76000591834735E-2</v>
      </c>
      <c r="AG17" s="14">
        <v>9.2485620968158905E-2</v>
      </c>
      <c r="AH17" s="14">
        <v>0.102218975663233</v>
      </c>
      <c r="AI17" s="14">
        <v>9.6851635058545701E-2</v>
      </c>
      <c r="AJ17" s="14">
        <v>4.31907500037347E-2</v>
      </c>
      <c r="AK17" s="14">
        <v>0</v>
      </c>
      <c r="AL17" s="14">
        <v>0.12487940004286301</v>
      </c>
      <c r="AM17" s="14"/>
      <c r="AN17" s="14">
        <v>8.0154431535733095E-2</v>
      </c>
      <c r="AO17" s="14">
        <v>5.6260449622193398E-2</v>
      </c>
      <c r="AP17" s="14"/>
      <c r="AQ17" s="14">
        <v>5.1594643788446602E-2</v>
      </c>
      <c r="AR17" s="14">
        <v>6.5966369352213394E-2</v>
      </c>
      <c r="AS17" s="14"/>
      <c r="AT17" s="14">
        <v>4.7946997772626399E-2</v>
      </c>
      <c r="AU17" s="14">
        <v>4.8640089631269798E-2</v>
      </c>
      <c r="AV17" s="14">
        <v>9.0212544183427196E-2</v>
      </c>
      <c r="AW17" s="14"/>
      <c r="AX17" s="14">
        <v>6.0666455135492903E-2</v>
      </c>
    </row>
    <row r="18" spans="2:50" x14ac:dyDescent="0.3">
      <c r="B18" s="15" t="s">
        <v>302</v>
      </c>
      <c r="C18" s="20">
        <v>8.0351110203272194E-2</v>
      </c>
      <c r="D18" s="20">
        <v>8.5581284061458401E-2</v>
      </c>
      <c r="E18" s="20">
        <v>7.6029348060540194E-2</v>
      </c>
      <c r="F18" s="20"/>
      <c r="G18" s="20">
        <v>5.8305516397631797E-2</v>
      </c>
      <c r="H18" s="20">
        <v>7.8098117267111897E-2</v>
      </c>
      <c r="I18" s="20">
        <v>9.9536454828249896E-2</v>
      </c>
      <c r="J18" s="20">
        <v>8.0340665522552202E-2</v>
      </c>
      <c r="K18" s="20">
        <v>5.4970293190374997E-2</v>
      </c>
      <c r="L18" s="20">
        <v>9.9845099343572705E-2</v>
      </c>
      <c r="M18" s="20"/>
      <c r="N18" s="20">
        <v>6.6136348606869899E-2</v>
      </c>
      <c r="O18" s="20">
        <v>8.4337578489146206E-2</v>
      </c>
      <c r="P18" s="20">
        <v>7.6682403472877594E-2</v>
      </c>
      <c r="Q18" s="20">
        <v>8.7374711753550396E-2</v>
      </c>
      <c r="R18" s="20"/>
      <c r="S18" s="20">
        <v>3.2130941715839703E-2</v>
      </c>
      <c r="T18" s="20">
        <v>0.12069223955762</v>
      </c>
      <c r="U18" s="20">
        <v>9.1373327521630798E-2</v>
      </c>
      <c r="V18" s="20"/>
      <c r="W18" s="20">
        <v>0.12148038627112399</v>
      </c>
      <c r="X18" s="20">
        <v>3.4569642792719797E-2</v>
      </c>
      <c r="Y18" s="20">
        <v>9.2436071135895997E-2</v>
      </c>
      <c r="Z18" s="20"/>
      <c r="AA18" s="20">
        <v>0.177349139921684</v>
      </c>
      <c r="AB18" s="20">
        <v>7.10983028163516E-2</v>
      </c>
      <c r="AC18" s="20">
        <v>5.8655313422701798E-2</v>
      </c>
      <c r="AD18" s="20">
        <v>6.0825392864286697E-2</v>
      </c>
      <c r="AE18" s="20">
        <v>9.1415548433651503E-2</v>
      </c>
      <c r="AF18" s="20">
        <v>6.70307095827994E-2</v>
      </c>
      <c r="AG18" s="20">
        <v>9.6866561265825504E-2</v>
      </c>
      <c r="AH18" s="20">
        <v>0.108895066635564</v>
      </c>
      <c r="AI18" s="20">
        <v>0.106462192093951</v>
      </c>
      <c r="AJ18" s="20">
        <v>8.8894972205148706E-2</v>
      </c>
      <c r="AK18" s="20">
        <v>0</v>
      </c>
      <c r="AL18" s="20">
        <v>0</v>
      </c>
      <c r="AM18" s="20"/>
      <c r="AN18" s="20">
        <v>8.8320163153693398E-2</v>
      </c>
      <c r="AO18" s="20">
        <v>7.7058652413486806E-2</v>
      </c>
      <c r="AP18" s="20"/>
      <c r="AQ18" s="20">
        <v>8.0478726058940395E-2</v>
      </c>
      <c r="AR18" s="20">
        <v>8.0321316826868702E-2</v>
      </c>
      <c r="AS18" s="20"/>
      <c r="AT18" s="20">
        <v>4.3671798423993401E-2</v>
      </c>
      <c r="AU18" s="20">
        <v>7.2454028381561397E-2</v>
      </c>
      <c r="AV18" s="20">
        <v>0.10718230191419401</v>
      </c>
      <c r="AW18" s="20"/>
      <c r="AX18" s="20">
        <v>7.0068556767637999E-2</v>
      </c>
    </row>
    <row r="19" spans="2:50" x14ac:dyDescent="0.3">
      <c r="B19" s="16"/>
    </row>
    <row r="20" spans="2:50" x14ac:dyDescent="0.3">
      <c r="B20" t="s">
        <v>81</v>
      </c>
    </row>
    <row r="21" spans="2:50" x14ac:dyDescent="0.3">
      <c r="B21" t="s">
        <v>352</v>
      </c>
    </row>
    <row r="23" spans="2:50" x14ac:dyDescent="0.3">
      <c r="B23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X17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326</v>
      </c>
      <c r="C9" s="14">
        <v>9.6840509296032898E-2</v>
      </c>
      <c r="D9" s="14">
        <v>8.8931763592939403E-2</v>
      </c>
      <c r="E9" s="14">
        <v>0.10188819825388799</v>
      </c>
      <c r="F9" s="14"/>
      <c r="G9" s="14">
        <v>0.13226308569396</v>
      </c>
      <c r="H9" s="14">
        <v>0.115379998472165</v>
      </c>
      <c r="I9" s="14">
        <v>9.7254002605741699E-2</v>
      </c>
      <c r="J9" s="14">
        <v>0.104707332569611</v>
      </c>
      <c r="K9" s="14">
        <v>9.3418452827673706E-2</v>
      </c>
      <c r="L9" s="14">
        <v>5.73800741998194E-2</v>
      </c>
      <c r="M9" s="14"/>
      <c r="N9" s="14">
        <v>8.2985033268324807E-2</v>
      </c>
      <c r="O9" s="14">
        <v>9.4171645579245206E-2</v>
      </c>
      <c r="P9" s="14">
        <v>0.119608262646519</v>
      </c>
      <c r="Q9" s="14">
        <v>8.9354306223076496E-2</v>
      </c>
      <c r="R9" s="14"/>
      <c r="S9" s="14">
        <v>0.11299037344478099</v>
      </c>
      <c r="T9" s="14">
        <v>7.8189409220712894E-2</v>
      </c>
      <c r="U9" s="14">
        <v>9.6589235172627103E-2</v>
      </c>
      <c r="V9" s="14"/>
      <c r="W9" s="14">
        <v>7.3871385178317303E-2</v>
      </c>
      <c r="X9" s="14">
        <v>0.12473025229042201</v>
      </c>
      <c r="Y9" s="14">
        <v>8.5269256808778698E-2</v>
      </c>
      <c r="Z9" s="14"/>
      <c r="AA9" s="14">
        <v>0.125571989880924</v>
      </c>
      <c r="AB9" s="14">
        <v>0.106515614216358</v>
      </c>
      <c r="AC9" s="14">
        <v>8.4993103281304397E-2</v>
      </c>
      <c r="AD9" s="14">
        <v>0.113510076409407</v>
      </c>
      <c r="AE9" s="14">
        <v>8.4635795696417604E-2</v>
      </c>
      <c r="AF9" s="14">
        <v>6.6556275784102795E-2</v>
      </c>
      <c r="AG9" s="14">
        <v>0.10459189868646</v>
      </c>
      <c r="AH9" s="14">
        <v>8.9950888410223195E-2</v>
      </c>
      <c r="AI9" s="14">
        <v>0.12691202162673801</v>
      </c>
      <c r="AJ9" s="14">
        <v>9.87395305498045E-2</v>
      </c>
      <c r="AK9" s="14">
        <v>8.1877487581097599E-2</v>
      </c>
      <c r="AL9" s="14">
        <v>0.123594474648633</v>
      </c>
      <c r="AM9" s="14"/>
      <c r="AN9" s="14">
        <v>0.119226677127896</v>
      </c>
      <c r="AO9" s="14">
        <v>8.7591541680933305E-2</v>
      </c>
      <c r="AP9" s="14"/>
      <c r="AQ9" s="14">
        <v>9.0996383730523198E-2</v>
      </c>
      <c r="AR9" s="14">
        <v>9.8204887035858598E-2</v>
      </c>
      <c r="AS9" s="14"/>
      <c r="AT9" s="14">
        <v>0.12715645009857601</v>
      </c>
      <c r="AU9" s="14">
        <v>8.6786807083314502E-2</v>
      </c>
      <c r="AV9" s="14">
        <v>9.1939282836347294E-2</v>
      </c>
      <c r="AW9" s="14"/>
      <c r="AX9" s="14">
        <v>0.101677827835728</v>
      </c>
    </row>
    <row r="10" spans="2:50" ht="43.2" x14ac:dyDescent="0.3">
      <c r="B10" s="15" t="s">
        <v>327</v>
      </c>
      <c r="C10" s="14">
        <v>0.49512961521750498</v>
      </c>
      <c r="D10" s="14">
        <v>0.53401993287207195</v>
      </c>
      <c r="E10" s="14">
        <v>0.46013055857077401</v>
      </c>
      <c r="F10" s="14"/>
      <c r="G10" s="14">
        <v>0.45202596391484501</v>
      </c>
      <c r="H10" s="14">
        <v>0.47663888657833098</v>
      </c>
      <c r="I10" s="14">
        <v>0.45898808986190098</v>
      </c>
      <c r="J10" s="14">
        <v>0.46706747987241398</v>
      </c>
      <c r="K10" s="14">
        <v>0.50895971973382204</v>
      </c>
      <c r="L10" s="14">
        <v>0.57367020338531005</v>
      </c>
      <c r="M10" s="14"/>
      <c r="N10" s="14">
        <v>0.51684620330947695</v>
      </c>
      <c r="O10" s="14">
        <v>0.51617508181318195</v>
      </c>
      <c r="P10" s="14">
        <v>0.46743256665028299</v>
      </c>
      <c r="Q10" s="14">
        <v>0.49254230215893902</v>
      </c>
      <c r="R10" s="14"/>
      <c r="S10" s="14">
        <v>0.53221297316112404</v>
      </c>
      <c r="T10" s="14">
        <v>0.48622101572919402</v>
      </c>
      <c r="U10" s="14">
        <v>0.50291543570419595</v>
      </c>
      <c r="V10" s="14"/>
      <c r="W10" s="14">
        <v>0.494598211080998</v>
      </c>
      <c r="X10" s="14">
        <v>0.56083551048310498</v>
      </c>
      <c r="Y10" s="14">
        <v>0.34881561005230999</v>
      </c>
      <c r="Z10" s="14"/>
      <c r="AA10" s="14">
        <v>0.290607673786061</v>
      </c>
      <c r="AB10" s="14">
        <v>0.33200662702832801</v>
      </c>
      <c r="AC10" s="14">
        <v>0.44948428870482099</v>
      </c>
      <c r="AD10" s="14">
        <v>0.472541461717707</v>
      </c>
      <c r="AE10" s="14">
        <v>0.58539403549248004</v>
      </c>
      <c r="AF10" s="14">
        <v>0.50980514754818496</v>
      </c>
      <c r="AG10" s="14">
        <v>0.53307085425775802</v>
      </c>
      <c r="AH10" s="14">
        <v>0.62052673253415802</v>
      </c>
      <c r="AI10" s="14">
        <v>0.56367204921768499</v>
      </c>
      <c r="AJ10" s="14">
        <v>0.59900978264382698</v>
      </c>
      <c r="AK10" s="14">
        <v>0.39278236882335299</v>
      </c>
      <c r="AL10" s="14">
        <v>0.51529517335041397</v>
      </c>
      <c r="AM10" s="14"/>
      <c r="AN10" s="14">
        <v>0.48762229678146901</v>
      </c>
      <c r="AO10" s="14">
        <v>0.49823130486857198</v>
      </c>
      <c r="AP10" s="14"/>
      <c r="AQ10" s="14">
        <v>0.49854499021091903</v>
      </c>
      <c r="AR10" s="14">
        <v>0.49433225698795702</v>
      </c>
      <c r="AS10" s="14"/>
      <c r="AT10" s="14">
        <v>0.60034851943613599</v>
      </c>
      <c r="AU10" s="14">
        <v>0.47153201800209499</v>
      </c>
      <c r="AV10" s="14">
        <v>0.50671366711087795</v>
      </c>
      <c r="AW10" s="14"/>
      <c r="AX10" s="14">
        <v>0.54763437021860895</v>
      </c>
    </row>
    <row r="11" spans="2:50" ht="43.2" x14ac:dyDescent="0.3">
      <c r="B11" s="15" t="s">
        <v>328</v>
      </c>
      <c r="C11" s="14">
        <v>0.196564415386143</v>
      </c>
      <c r="D11" s="14">
        <v>0.23160363183817401</v>
      </c>
      <c r="E11" s="14">
        <v>0.16426331781792</v>
      </c>
      <c r="F11" s="14"/>
      <c r="G11" s="14">
        <v>0.183838172226062</v>
      </c>
      <c r="H11" s="14">
        <v>0.20976591092288599</v>
      </c>
      <c r="I11" s="14">
        <v>0.220435260487125</v>
      </c>
      <c r="J11" s="14">
        <v>0.196251400756599</v>
      </c>
      <c r="K11" s="14">
        <v>0.166939366586902</v>
      </c>
      <c r="L11" s="14">
        <v>0.19758958884133901</v>
      </c>
      <c r="M11" s="14"/>
      <c r="N11" s="14">
        <v>0.20560195942373699</v>
      </c>
      <c r="O11" s="14">
        <v>0.15272073958215401</v>
      </c>
      <c r="P11" s="14">
        <v>0.229966181847025</v>
      </c>
      <c r="Q11" s="14">
        <v>0.19296470340449601</v>
      </c>
      <c r="R11" s="14"/>
      <c r="S11" s="14">
        <v>0.14875265497336801</v>
      </c>
      <c r="T11" s="14">
        <v>0.28207548320605402</v>
      </c>
      <c r="U11" s="14">
        <v>0.16128608202589101</v>
      </c>
      <c r="V11" s="14"/>
      <c r="W11" s="14">
        <v>0.283764761655797</v>
      </c>
      <c r="X11" s="14">
        <v>0.13406241678250799</v>
      </c>
      <c r="Y11" s="14">
        <v>0.16927631216592101</v>
      </c>
      <c r="Z11" s="14"/>
      <c r="AA11" s="14">
        <v>0.18828409450186501</v>
      </c>
      <c r="AB11" s="14">
        <v>0.175020053541524</v>
      </c>
      <c r="AC11" s="14">
        <v>0.12251878388307701</v>
      </c>
      <c r="AD11" s="14">
        <v>0.17892618026528001</v>
      </c>
      <c r="AE11" s="14">
        <v>0.18359199421421801</v>
      </c>
      <c r="AF11" s="14">
        <v>0.24201467629225101</v>
      </c>
      <c r="AG11" s="14">
        <v>0.25641615917260402</v>
      </c>
      <c r="AH11" s="14">
        <v>0.22560821219414401</v>
      </c>
      <c r="AI11" s="14">
        <v>0.20552830779627601</v>
      </c>
      <c r="AJ11" s="14">
        <v>0.17208475275021801</v>
      </c>
      <c r="AK11" s="14">
        <v>0.30894475866136001</v>
      </c>
      <c r="AL11" s="14">
        <v>0.23991927264297899</v>
      </c>
      <c r="AM11" s="14"/>
      <c r="AN11" s="14">
        <v>0.19535744490462401</v>
      </c>
      <c r="AO11" s="14">
        <v>0.19706308183856</v>
      </c>
      <c r="AP11" s="14"/>
      <c r="AQ11" s="14">
        <v>0.20346120620397001</v>
      </c>
      <c r="AR11" s="14">
        <v>0.19495428094214401</v>
      </c>
      <c r="AS11" s="14"/>
      <c r="AT11" s="14">
        <v>0.104591695328961</v>
      </c>
      <c r="AU11" s="14">
        <v>0.17361103503487799</v>
      </c>
      <c r="AV11" s="14">
        <v>0.27970488285719203</v>
      </c>
      <c r="AW11" s="14"/>
      <c r="AX11" s="14">
        <v>0.166707778769771</v>
      </c>
    </row>
    <row r="12" spans="2:50" x14ac:dyDescent="0.3">
      <c r="B12" s="15" t="s">
        <v>79</v>
      </c>
      <c r="C12" s="20">
        <v>0.211465460100319</v>
      </c>
      <c r="D12" s="20">
        <v>0.14544467169681499</v>
      </c>
      <c r="E12" s="20">
        <v>0.27371792535741901</v>
      </c>
      <c r="F12" s="20"/>
      <c r="G12" s="20">
        <v>0.23187277816513399</v>
      </c>
      <c r="H12" s="20">
        <v>0.19821520402661799</v>
      </c>
      <c r="I12" s="20">
        <v>0.223322647045232</v>
      </c>
      <c r="J12" s="20">
        <v>0.23197378680137601</v>
      </c>
      <c r="K12" s="20">
        <v>0.23068246085160199</v>
      </c>
      <c r="L12" s="20">
        <v>0.171360133573532</v>
      </c>
      <c r="M12" s="20"/>
      <c r="N12" s="20">
        <v>0.19456680399846099</v>
      </c>
      <c r="O12" s="20">
        <v>0.236932533025419</v>
      </c>
      <c r="P12" s="20">
        <v>0.18299298885617299</v>
      </c>
      <c r="Q12" s="20">
        <v>0.22513868821348801</v>
      </c>
      <c r="R12" s="20"/>
      <c r="S12" s="20">
        <v>0.20604399842072699</v>
      </c>
      <c r="T12" s="20">
        <v>0.153514091844038</v>
      </c>
      <c r="U12" s="20">
        <v>0.239209247097286</v>
      </c>
      <c r="V12" s="20"/>
      <c r="W12" s="20">
        <v>0.14776564208488799</v>
      </c>
      <c r="X12" s="20">
        <v>0.18037182044396499</v>
      </c>
      <c r="Y12" s="20">
        <v>0.39663882097299002</v>
      </c>
      <c r="Z12" s="20"/>
      <c r="AA12" s="20">
        <v>0.39553624183114899</v>
      </c>
      <c r="AB12" s="20">
        <v>0.38645770521379003</v>
      </c>
      <c r="AC12" s="20">
        <v>0.343003824130798</v>
      </c>
      <c r="AD12" s="20">
        <v>0.23502228160760599</v>
      </c>
      <c r="AE12" s="20">
        <v>0.14637817459688399</v>
      </c>
      <c r="AF12" s="20">
        <v>0.181623900375461</v>
      </c>
      <c r="AG12" s="20">
        <v>0.105921087883178</v>
      </c>
      <c r="AH12" s="20">
        <v>6.3914166861474803E-2</v>
      </c>
      <c r="AI12" s="20">
        <v>0.10388762135930101</v>
      </c>
      <c r="AJ12" s="20">
        <v>0.13016593405615001</v>
      </c>
      <c r="AK12" s="20">
        <v>0.216395384934189</v>
      </c>
      <c r="AL12" s="20">
        <v>0.121191079357974</v>
      </c>
      <c r="AM12" s="20"/>
      <c r="AN12" s="20">
        <v>0.19779358118601101</v>
      </c>
      <c r="AO12" s="20">
        <v>0.217114071611934</v>
      </c>
      <c r="AP12" s="20"/>
      <c r="AQ12" s="20">
        <v>0.206997419854588</v>
      </c>
      <c r="AR12" s="20">
        <v>0.21250857503404</v>
      </c>
      <c r="AS12" s="20"/>
      <c r="AT12" s="20">
        <v>0.16790333513632699</v>
      </c>
      <c r="AU12" s="20">
        <v>0.26807013987971201</v>
      </c>
      <c r="AV12" s="20">
        <v>0.121642167195584</v>
      </c>
      <c r="AW12" s="20"/>
      <c r="AX12" s="20">
        <v>0.18398002317589199</v>
      </c>
    </row>
    <row r="13" spans="2:50" x14ac:dyDescent="0.3">
      <c r="B13" s="16"/>
    </row>
    <row r="14" spans="2:50" x14ac:dyDescent="0.3">
      <c r="B14" t="s">
        <v>81</v>
      </c>
    </row>
    <row r="15" spans="2:50" x14ac:dyDescent="0.3">
      <c r="B15" t="s">
        <v>352</v>
      </c>
    </row>
    <row r="17" spans="2:2" x14ac:dyDescent="0.3">
      <c r="B17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X16"/>
  <sheetViews>
    <sheetView showGridLines="0" topLeftCell="A3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329</v>
      </c>
      <c r="C9" s="14">
        <v>0.43585813800450401</v>
      </c>
      <c r="D9" s="14">
        <v>0.51008187826731299</v>
      </c>
      <c r="E9" s="14">
        <v>0.36892973465765699</v>
      </c>
      <c r="F9" s="14"/>
      <c r="G9" s="14">
        <v>0.37361968282584501</v>
      </c>
      <c r="H9" s="14">
        <v>0.478867370128014</v>
      </c>
      <c r="I9" s="14">
        <v>0.46086194344926401</v>
      </c>
      <c r="J9" s="14">
        <v>0.455531155405279</v>
      </c>
      <c r="K9" s="14">
        <v>0.394433820717774</v>
      </c>
      <c r="L9" s="14">
        <v>0.43303719781566802</v>
      </c>
      <c r="M9" s="14"/>
      <c r="N9" s="14">
        <v>0.38358072486713601</v>
      </c>
      <c r="O9" s="14">
        <v>0.46400988850175301</v>
      </c>
      <c r="P9" s="14">
        <v>0.43235771865773798</v>
      </c>
      <c r="Q9" s="14">
        <v>0.44779811270491299</v>
      </c>
      <c r="R9" s="14"/>
      <c r="S9" s="14">
        <v>0.216893328254327</v>
      </c>
      <c r="T9" s="14">
        <v>0.764911818333321</v>
      </c>
      <c r="U9" s="14">
        <v>0.35511288409460801</v>
      </c>
      <c r="V9" s="14"/>
      <c r="W9" s="14">
        <v>0.79680352273612898</v>
      </c>
      <c r="X9" s="14">
        <v>0.175051835685888</v>
      </c>
      <c r="Y9" s="14">
        <v>0.31571424999419601</v>
      </c>
      <c r="Z9" s="14"/>
      <c r="AA9" s="14">
        <v>0.31914937219129103</v>
      </c>
      <c r="AB9" s="14">
        <v>0.32564800312611403</v>
      </c>
      <c r="AC9" s="14">
        <v>0.33895438900734198</v>
      </c>
      <c r="AD9" s="14">
        <v>0.39273697803236601</v>
      </c>
      <c r="AE9" s="14">
        <v>0.44174118958185898</v>
      </c>
      <c r="AF9" s="14">
        <v>0.480946598913295</v>
      </c>
      <c r="AG9" s="14">
        <v>0.56829836276271495</v>
      </c>
      <c r="AH9" s="14">
        <v>0.56947036756359903</v>
      </c>
      <c r="AI9" s="14">
        <v>0.36843715460874599</v>
      </c>
      <c r="AJ9" s="14">
        <v>0.467767289872421</v>
      </c>
      <c r="AK9" s="14">
        <v>0.13005325327155701</v>
      </c>
      <c r="AL9" s="14">
        <v>0.49390031754251901</v>
      </c>
      <c r="AM9" s="14"/>
      <c r="AN9" s="14">
        <v>0.43873345030691902</v>
      </c>
      <c r="AO9" s="14">
        <v>0.43467018700868998</v>
      </c>
      <c r="AP9" s="14"/>
      <c r="AQ9" s="14">
        <v>0.46535210463859999</v>
      </c>
      <c r="AR9" s="14">
        <v>0.42897243524475998</v>
      </c>
      <c r="AS9" s="14"/>
      <c r="AT9" s="14">
        <v>0.12292498110258</v>
      </c>
      <c r="AU9" s="14">
        <v>0.32892078057969898</v>
      </c>
      <c r="AV9" s="14">
        <v>0.76959841408803698</v>
      </c>
      <c r="AW9" s="14"/>
      <c r="AX9" s="14">
        <v>0.63806782232313797</v>
      </c>
    </row>
    <row r="10" spans="2:50" ht="57.6" x14ac:dyDescent="0.3">
      <c r="B10" s="15" t="s">
        <v>330</v>
      </c>
      <c r="C10" s="14">
        <v>0.41515990229543098</v>
      </c>
      <c r="D10" s="14">
        <v>0.382579442456708</v>
      </c>
      <c r="E10" s="14">
        <v>0.443123712361494</v>
      </c>
      <c r="F10" s="14"/>
      <c r="G10" s="14">
        <v>0.484115846048711</v>
      </c>
      <c r="H10" s="14">
        <v>0.40260424894236801</v>
      </c>
      <c r="I10" s="14">
        <v>0.38734466703843601</v>
      </c>
      <c r="J10" s="14">
        <v>0.33247041006811301</v>
      </c>
      <c r="K10" s="14">
        <v>0.43953436906384802</v>
      </c>
      <c r="L10" s="14">
        <v>0.45155328456910399</v>
      </c>
      <c r="M10" s="14"/>
      <c r="N10" s="14">
        <v>0.47562190358748901</v>
      </c>
      <c r="O10" s="14">
        <v>0.40480466032271101</v>
      </c>
      <c r="P10" s="14">
        <v>0.43326044676089398</v>
      </c>
      <c r="Q10" s="14">
        <v>0.380105690555326</v>
      </c>
      <c r="R10" s="14"/>
      <c r="S10" s="14">
        <v>0.68611928529608002</v>
      </c>
      <c r="T10" s="14">
        <v>0.13283130706266699</v>
      </c>
      <c r="U10" s="14">
        <v>0.440086930310439</v>
      </c>
      <c r="V10" s="14"/>
      <c r="W10" s="14">
        <v>0.106651629495032</v>
      </c>
      <c r="X10" s="14">
        <v>0.72927912307504605</v>
      </c>
      <c r="Y10" s="14">
        <v>0.34191385274163399</v>
      </c>
      <c r="Z10" s="14"/>
      <c r="AA10" s="14">
        <v>0.27449054146400498</v>
      </c>
      <c r="AB10" s="14">
        <v>0.40496545184092297</v>
      </c>
      <c r="AC10" s="14">
        <v>0.47589585800303402</v>
      </c>
      <c r="AD10" s="14">
        <v>0.461512788766819</v>
      </c>
      <c r="AE10" s="14">
        <v>0.440482498878351</v>
      </c>
      <c r="AF10" s="14">
        <v>0.374570590776034</v>
      </c>
      <c r="AG10" s="14">
        <v>0.363848256156592</v>
      </c>
      <c r="AH10" s="14">
        <v>0.35926560914455902</v>
      </c>
      <c r="AI10" s="14">
        <v>0.51890468940107803</v>
      </c>
      <c r="AJ10" s="14">
        <v>0.48082354476181</v>
      </c>
      <c r="AK10" s="14">
        <v>0.59804962763219105</v>
      </c>
      <c r="AL10" s="14">
        <v>0.268583805105161</v>
      </c>
      <c r="AM10" s="14"/>
      <c r="AN10" s="14">
        <v>0.419134477359208</v>
      </c>
      <c r="AO10" s="14">
        <v>0.413517784880572</v>
      </c>
      <c r="AP10" s="14"/>
      <c r="AQ10" s="14">
        <v>0.39296605803352702</v>
      </c>
      <c r="AR10" s="14">
        <v>0.420341308261587</v>
      </c>
      <c r="AS10" s="14"/>
      <c r="AT10" s="14">
        <v>0.79824769973121901</v>
      </c>
      <c r="AU10" s="14">
        <v>0.46444294399728903</v>
      </c>
      <c r="AV10" s="14">
        <v>0.16086558995525499</v>
      </c>
      <c r="AW10" s="14"/>
      <c r="AX10" s="14">
        <v>0.189582519406816</v>
      </c>
    </row>
    <row r="11" spans="2:50" x14ac:dyDescent="0.3">
      <c r="B11" s="15" t="s">
        <v>79</v>
      </c>
      <c r="C11" s="20">
        <v>0.148981959700065</v>
      </c>
      <c r="D11" s="20">
        <v>0.107338679275979</v>
      </c>
      <c r="E11" s="20">
        <v>0.187946552980849</v>
      </c>
      <c r="F11" s="20"/>
      <c r="G11" s="20">
        <v>0.14226447112544399</v>
      </c>
      <c r="H11" s="20">
        <v>0.118528380929618</v>
      </c>
      <c r="I11" s="20">
        <v>0.15179338951230101</v>
      </c>
      <c r="J11" s="20">
        <v>0.21199843452660799</v>
      </c>
      <c r="K11" s="20">
        <v>0.16603181021837801</v>
      </c>
      <c r="L11" s="20">
        <v>0.115409517615228</v>
      </c>
      <c r="M11" s="20"/>
      <c r="N11" s="20">
        <v>0.140797371545375</v>
      </c>
      <c r="O11" s="20">
        <v>0.13118545117553601</v>
      </c>
      <c r="P11" s="20">
        <v>0.13438183458136799</v>
      </c>
      <c r="Q11" s="20">
        <v>0.17209619673976101</v>
      </c>
      <c r="R11" s="20"/>
      <c r="S11" s="20">
        <v>9.6987386449593704E-2</v>
      </c>
      <c r="T11" s="20">
        <v>0.102256874604012</v>
      </c>
      <c r="U11" s="20">
        <v>0.204800185594952</v>
      </c>
      <c r="V11" s="20"/>
      <c r="W11" s="20">
        <v>9.6544847768839495E-2</v>
      </c>
      <c r="X11" s="20">
        <v>9.5669041239066305E-2</v>
      </c>
      <c r="Y11" s="20">
        <v>0.34237189726417</v>
      </c>
      <c r="Z11" s="20"/>
      <c r="AA11" s="20">
        <v>0.406360086344704</v>
      </c>
      <c r="AB11" s="20">
        <v>0.269386545032963</v>
      </c>
      <c r="AC11" s="20">
        <v>0.18514975298962399</v>
      </c>
      <c r="AD11" s="20">
        <v>0.14575023320081401</v>
      </c>
      <c r="AE11" s="20">
        <v>0.11777631153979</v>
      </c>
      <c r="AF11" s="20">
        <v>0.14448281031067101</v>
      </c>
      <c r="AG11" s="20">
        <v>6.7853381080693206E-2</v>
      </c>
      <c r="AH11" s="20">
        <v>7.1264023291841894E-2</v>
      </c>
      <c r="AI11" s="20">
        <v>0.11265815599017601</v>
      </c>
      <c r="AJ11" s="20">
        <v>5.1409165365769199E-2</v>
      </c>
      <c r="AK11" s="20">
        <v>0.27189711909625203</v>
      </c>
      <c r="AL11" s="20">
        <v>0.23751587735231999</v>
      </c>
      <c r="AM11" s="20"/>
      <c r="AN11" s="20">
        <v>0.14213207233387301</v>
      </c>
      <c r="AO11" s="20">
        <v>0.15181202811073799</v>
      </c>
      <c r="AP11" s="20"/>
      <c r="AQ11" s="20">
        <v>0.14168183732787301</v>
      </c>
      <c r="AR11" s="20">
        <v>0.150686256493653</v>
      </c>
      <c r="AS11" s="20"/>
      <c r="AT11" s="20">
        <v>7.8827319166200296E-2</v>
      </c>
      <c r="AU11" s="20">
        <v>0.20663627542301199</v>
      </c>
      <c r="AV11" s="20">
        <v>6.9535995956707494E-2</v>
      </c>
      <c r="AW11" s="20"/>
      <c r="AX11" s="20">
        <v>0.172349658270047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X16"/>
  <sheetViews>
    <sheetView showGridLines="0" workbookViewId="0">
      <pane xSplit="2" topLeftCell="C1" activePane="topRight" state="frozen"/>
      <selection pane="topRight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94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43.2" x14ac:dyDescent="0.3">
      <c r="B9" s="15" t="s">
        <v>331</v>
      </c>
      <c r="C9" s="14">
        <v>0.48224319414082301</v>
      </c>
      <c r="D9" s="14">
        <v>0.56301900994279497</v>
      </c>
      <c r="E9" s="14">
        <v>0.408436751305646</v>
      </c>
      <c r="F9" s="14"/>
      <c r="G9" s="14">
        <v>0.38681320164334798</v>
      </c>
      <c r="H9" s="14">
        <v>0.49873239146924098</v>
      </c>
      <c r="I9" s="14">
        <v>0.47023750936692499</v>
      </c>
      <c r="J9" s="14">
        <v>0.47954981417239401</v>
      </c>
      <c r="K9" s="14">
        <v>0.50158236536396394</v>
      </c>
      <c r="L9" s="14">
        <v>0.51876283919152899</v>
      </c>
      <c r="M9" s="14"/>
      <c r="N9" s="14">
        <v>0.50640011646254401</v>
      </c>
      <c r="O9" s="14">
        <v>0.50697310620027503</v>
      </c>
      <c r="P9" s="14">
        <v>0.51537177559046699</v>
      </c>
      <c r="Q9" s="14">
        <v>0.43546319758787</v>
      </c>
      <c r="R9" s="14"/>
      <c r="S9" s="14">
        <v>0.48316772705801703</v>
      </c>
      <c r="T9" s="14">
        <v>0.54537658764104402</v>
      </c>
      <c r="U9" s="14">
        <v>0.445717943740358</v>
      </c>
      <c r="V9" s="14"/>
      <c r="W9" s="14">
        <v>0.55246950582816601</v>
      </c>
      <c r="X9" s="14">
        <v>0.51191164016745405</v>
      </c>
      <c r="Y9" s="14">
        <v>0.28156566783631798</v>
      </c>
      <c r="Z9" s="14"/>
      <c r="AA9" s="14">
        <v>0.283837510459165</v>
      </c>
      <c r="AB9" s="14">
        <v>0.31396980873422897</v>
      </c>
      <c r="AC9" s="14">
        <v>0.35942940975848903</v>
      </c>
      <c r="AD9" s="14">
        <v>0.44028244621309498</v>
      </c>
      <c r="AE9" s="14">
        <v>0.53292295781687704</v>
      </c>
      <c r="AF9" s="14">
        <v>0.48568348333345901</v>
      </c>
      <c r="AG9" s="14">
        <v>0.60353143567952305</v>
      </c>
      <c r="AH9" s="14">
        <v>0.65802052666712796</v>
      </c>
      <c r="AI9" s="14">
        <v>0.64841852125799904</v>
      </c>
      <c r="AJ9" s="14">
        <v>0.63068339352526304</v>
      </c>
      <c r="AK9" s="14">
        <v>0.26504635145439998</v>
      </c>
      <c r="AL9" s="14">
        <v>0.36479867268584198</v>
      </c>
      <c r="AM9" s="14"/>
      <c r="AN9" s="14">
        <v>0.48688017262059302</v>
      </c>
      <c r="AO9" s="14">
        <v>0.48032740113357802</v>
      </c>
      <c r="AP9" s="14"/>
      <c r="AQ9" s="14">
        <v>0.48316023288822801</v>
      </c>
      <c r="AR9" s="14">
        <v>0.48202910099044699</v>
      </c>
      <c r="AS9" s="14"/>
      <c r="AT9" s="14">
        <v>0.53476954332398796</v>
      </c>
      <c r="AU9" s="14">
        <v>0.40647247866176001</v>
      </c>
      <c r="AV9" s="14">
        <v>0.57553596304195898</v>
      </c>
      <c r="AW9" s="14"/>
      <c r="AX9" s="14">
        <v>0.45860573825376799</v>
      </c>
    </row>
    <row r="10" spans="2:50" ht="57.6" x14ac:dyDescent="0.3">
      <c r="B10" s="15" t="s">
        <v>332</v>
      </c>
      <c r="C10" s="14">
        <v>0.178621118995165</v>
      </c>
      <c r="D10" s="14">
        <v>0.20024180276533499</v>
      </c>
      <c r="E10" s="14">
        <v>0.15953590305878601</v>
      </c>
      <c r="F10" s="14"/>
      <c r="G10" s="14">
        <v>0.249581339391308</v>
      </c>
      <c r="H10" s="14">
        <v>0.18684896308372401</v>
      </c>
      <c r="I10" s="14">
        <v>0.216795963059041</v>
      </c>
      <c r="J10" s="14">
        <v>0.16529374174324901</v>
      </c>
      <c r="K10" s="14">
        <v>0.14997028052488501</v>
      </c>
      <c r="L10" s="14">
        <v>0.13426799445832299</v>
      </c>
      <c r="M10" s="14"/>
      <c r="N10" s="14">
        <v>0.16512053843657201</v>
      </c>
      <c r="O10" s="14">
        <v>0.16074873824723501</v>
      </c>
      <c r="P10" s="14">
        <v>0.16643236090962099</v>
      </c>
      <c r="Q10" s="14">
        <v>0.202634610871024</v>
      </c>
      <c r="R10" s="14"/>
      <c r="S10" s="14">
        <v>0.17200529578887699</v>
      </c>
      <c r="T10" s="14">
        <v>0.20714069339272201</v>
      </c>
      <c r="U10" s="14">
        <v>0.177475127457907</v>
      </c>
      <c r="V10" s="14"/>
      <c r="W10" s="14">
        <v>0.20305020815472699</v>
      </c>
      <c r="X10" s="14">
        <v>0.16151057606657601</v>
      </c>
      <c r="Y10" s="14">
        <v>0.16896981773806799</v>
      </c>
      <c r="Z10" s="14"/>
      <c r="AA10" s="14">
        <v>0.20416623016586699</v>
      </c>
      <c r="AB10" s="14">
        <v>0.25794097091988499</v>
      </c>
      <c r="AC10" s="14">
        <v>0.24069116053693301</v>
      </c>
      <c r="AD10" s="14">
        <v>0.15871943233463601</v>
      </c>
      <c r="AE10" s="14">
        <v>0.16702631825278899</v>
      </c>
      <c r="AF10" s="14">
        <v>0.16519551895819101</v>
      </c>
      <c r="AG10" s="14">
        <v>0.18287730398792701</v>
      </c>
      <c r="AH10" s="14">
        <v>0.13529415395512501</v>
      </c>
      <c r="AI10" s="14">
        <v>0.104910790972298</v>
      </c>
      <c r="AJ10" s="14">
        <v>0.13594344767094299</v>
      </c>
      <c r="AK10" s="14">
        <v>0</v>
      </c>
      <c r="AL10" s="14">
        <v>0.37125767290616701</v>
      </c>
      <c r="AM10" s="14"/>
      <c r="AN10" s="14">
        <v>0.18854485266076801</v>
      </c>
      <c r="AO10" s="14">
        <v>0.174521074182519</v>
      </c>
      <c r="AP10" s="14"/>
      <c r="AQ10" s="14">
        <v>0.15721744121369899</v>
      </c>
      <c r="AR10" s="14">
        <v>0.183618051588089</v>
      </c>
      <c r="AS10" s="14"/>
      <c r="AT10" s="14">
        <v>0.125451960917914</v>
      </c>
      <c r="AU10" s="14">
        <v>0.189000526495643</v>
      </c>
      <c r="AV10" s="14">
        <v>0.21748187286339901</v>
      </c>
      <c r="AW10" s="14"/>
      <c r="AX10" s="14">
        <v>0.184111745753652</v>
      </c>
    </row>
    <row r="11" spans="2:50" x14ac:dyDescent="0.3">
      <c r="B11" s="15" t="s">
        <v>79</v>
      </c>
      <c r="C11" s="20">
        <v>0.33913568686401202</v>
      </c>
      <c r="D11" s="20">
        <v>0.23673918729187099</v>
      </c>
      <c r="E11" s="20">
        <v>0.43202734563556799</v>
      </c>
      <c r="F11" s="20"/>
      <c r="G11" s="20">
        <v>0.36360545896534402</v>
      </c>
      <c r="H11" s="20">
        <v>0.31441864544703502</v>
      </c>
      <c r="I11" s="20">
        <v>0.31296652757403398</v>
      </c>
      <c r="J11" s="20">
        <v>0.35515644408435698</v>
      </c>
      <c r="K11" s="20">
        <v>0.34844735411115102</v>
      </c>
      <c r="L11" s="20">
        <v>0.34696916635014802</v>
      </c>
      <c r="M11" s="20"/>
      <c r="N11" s="20">
        <v>0.328479345100885</v>
      </c>
      <c r="O11" s="20">
        <v>0.33227815555249002</v>
      </c>
      <c r="P11" s="20">
        <v>0.31819586349991202</v>
      </c>
      <c r="Q11" s="20">
        <v>0.36190219154110598</v>
      </c>
      <c r="R11" s="20"/>
      <c r="S11" s="20">
        <v>0.34482697715310601</v>
      </c>
      <c r="T11" s="20">
        <v>0.247482718966235</v>
      </c>
      <c r="U11" s="20">
        <v>0.376806928801735</v>
      </c>
      <c r="V11" s="20"/>
      <c r="W11" s="20">
        <v>0.244480286017108</v>
      </c>
      <c r="X11" s="20">
        <v>0.32657778376597002</v>
      </c>
      <c r="Y11" s="20">
        <v>0.54946451442561395</v>
      </c>
      <c r="Z11" s="20"/>
      <c r="AA11" s="20">
        <v>0.51199625937496795</v>
      </c>
      <c r="AB11" s="20">
        <v>0.42808922034588598</v>
      </c>
      <c r="AC11" s="20">
        <v>0.39987942970457802</v>
      </c>
      <c r="AD11" s="20">
        <v>0.40099812145226998</v>
      </c>
      <c r="AE11" s="20">
        <v>0.300050723930334</v>
      </c>
      <c r="AF11" s="20">
        <v>0.34912099770834998</v>
      </c>
      <c r="AG11" s="20">
        <v>0.21359126033254899</v>
      </c>
      <c r="AH11" s="20">
        <v>0.20668531937774801</v>
      </c>
      <c r="AI11" s="20">
        <v>0.246670687769703</v>
      </c>
      <c r="AJ11" s="20">
        <v>0.233373158803794</v>
      </c>
      <c r="AK11" s="20">
        <v>0.73495364854559997</v>
      </c>
      <c r="AL11" s="20">
        <v>0.263943654407992</v>
      </c>
      <c r="AM11" s="20"/>
      <c r="AN11" s="20">
        <v>0.324574974718638</v>
      </c>
      <c r="AO11" s="20">
        <v>0.34515152468390298</v>
      </c>
      <c r="AP11" s="20"/>
      <c r="AQ11" s="20">
        <v>0.35962232589807303</v>
      </c>
      <c r="AR11" s="20">
        <v>0.33435284742146498</v>
      </c>
      <c r="AS11" s="20"/>
      <c r="AT11" s="20">
        <v>0.33977849575809799</v>
      </c>
      <c r="AU11" s="20">
        <v>0.40452699484259702</v>
      </c>
      <c r="AV11" s="20">
        <v>0.20698216409464301</v>
      </c>
      <c r="AW11" s="20"/>
      <c r="AX11" s="20">
        <v>0.35728251599257899</v>
      </c>
    </row>
    <row r="12" spans="2:50" x14ac:dyDescent="0.3">
      <c r="B12" s="16"/>
    </row>
    <row r="13" spans="2:50" x14ac:dyDescent="0.3">
      <c r="B13" t="s">
        <v>81</v>
      </c>
    </row>
    <row r="14" spans="2:50" x14ac:dyDescent="0.3">
      <c r="B14" t="s">
        <v>352</v>
      </c>
    </row>
    <row r="16" spans="2:50" x14ac:dyDescent="0.3">
      <c r="B16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X18"/>
  <sheetViews>
    <sheetView showGridLines="0" topLeftCell="A4" workbookViewId="0">
      <pane xSplit="2" topLeftCell="C1" activePane="topRight" state="frozen"/>
      <selection pane="topRight" activeCell="B18" sqref="B18"/>
    </sheetView>
  </sheetViews>
  <sheetFormatPr defaultColWidth="11.5546875" defaultRowHeight="14.4" x14ac:dyDescent="0.3"/>
  <cols>
    <col min="2" max="2" width="25.6640625" customWidth="1"/>
    <col min="3" max="5" width="10.6640625" customWidth="1"/>
    <col min="6" max="6" width="2.21875" customWidth="1"/>
    <col min="7" max="12" width="10.6640625" customWidth="1"/>
    <col min="13" max="13" width="2.21875" customWidth="1"/>
    <col min="14" max="17" width="10.6640625" customWidth="1"/>
    <col min="18" max="18" width="2.21875" customWidth="1"/>
    <col min="19" max="21" width="10.6640625" customWidth="1"/>
    <col min="22" max="22" width="2.21875" customWidth="1"/>
    <col min="23" max="25" width="10.6640625" customWidth="1"/>
    <col min="26" max="26" width="2.21875" customWidth="1"/>
    <col min="27" max="38" width="10.6640625" customWidth="1"/>
    <col min="39" max="39" width="2.21875" customWidth="1"/>
    <col min="40" max="41" width="10.6640625" customWidth="1"/>
    <col min="42" max="42" width="2.21875" customWidth="1"/>
    <col min="43" max="44" width="10.6640625" customWidth="1"/>
    <col min="45" max="45" width="2.21875" customWidth="1"/>
    <col min="46" max="48" width="10.6640625" customWidth="1"/>
    <col min="49" max="49" width="2.21875" customWidth="1"/>
    <col min="50" max="50" width="10.6640625" customWidth="1"/>
    <col min="51" max="51" width="2.21875" customWidth="1"/>
  </cols>
  <sheetData>
    <row r="2" spans="2:50" ht="40.049999999999997" customHeight="1" x14ac:dyDescent="0.3">
      <c r="D2" s="29" t="s">
        <v>337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</row>
    <row r="5" spans="2:50" ht="30" customHeight="1" x14ac:dyDescent="0.3">
      <c r="B5" s="19"/>
      <c r="C5" s="19"/>
      <c r="D5" s="30" t="s">
        <v>54</v>
      </c>
      <c r="E5" s="30"/>
      <c r="F5" s="19"/>
      <c r="G5" s="30" t="s">
        <v>55</v>
      </c>
      <c r="H5" s="30"/>
      <c r="I5" s="30"/>
      <c r="J5" s="30"/>
      <c r="K5" s="30"/>
      <c r="L5" s="30"/>
      <c r="M5" s="19"/>
      <c r="N5" s="30" t="s">
        <v>56</v>
      </c>
      <c r="O5" s="30"/>
      <c r="P5" s="30"/>
      <c r="Q5" s="30"/>
      <c r="R5" s="19"/>
      <c r="S5" s="30" t="s">
        <v>57</v>
      </c>
      <c r="T5" s="30"/>
      <c r="U5" s="30"/>
      <c r="V5" s="19"/>
      <c r="W5" s="30" t="s">
        <v>58</v>
      </c>
      <c r="X5" s="30"/>
      <c r="Y5" s="30"/>
      <c r="Z5" s="19"/>
      <c r="AA5" s="30" t="s">
        <v>59</v>
      </c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19"/>
      <c r="AN5" s="30" t="s">
        <v>60</v>
      </c>
      <c r="AO5" s="30"/>
      <c r="AP5" s="19"/>
      <c r="AQ5" s="30" t="s">
        <v>61</v>
      </c>
      <c r="AR5" s="30"/>
      <c r="AS5" s="19"/>
      <c r="AT5" s="30" t="s">
        <v>62</v>
      </c>
      <c r="AU5" s="30"/>
      <c r="AV5" s="30"/>
      <c r="AW5" s="19"/>
      <c r="AX5" s="30" t="s">
        <v>63</v>
      </c>
    </row>
    <row r="6" spans="2:50" ht="57.6" x14ac:dyDescent="0.3">
      <c r="B6" t="s">
        <v>12</v>
      </c>
      <c r="C6" s="9" t="s">
        <v>13</v>
      </c>
      <c r="D6" s="12" t="s">
        <v>14</v>
      </c>
      <c r="E6" s="12" t="s">
        <v>15</v>
      </c>
      <c r="G6" s="12" t="s">
        <v>18</v>
      </c>
      <c r="H6" s="12" t="s">
        <v>19</v>
      </c>
      <c r="I6" s="12" t="s">
        <v>20</v>
      </c>
      <c r="J6" s="12" t="s">
        <v>21</v>
      </c>
      <c r="K6" s="12" t="s">
        <v>22</v>
      </c>
      <c r="L6" s="12" t="s">
        <v>23</v>
      </c>
      <c r="N6" s="12" t="s">
        <v>24</v>
      </c>
      <c r="O6" s="12" t="s">
        <v>25</v>
      </c>
      <c r="P6" s="12" t="s">
        <v>26</v>
      </c>
      <c r="Q6" s="12" t="s">
        <v>27</v>
      </c>
      <c r="S6" s="12" t="s">
        <v>28</v>
      </c>
      <c r="T6" s="12" t="s">
        <v>29</v>
      </c>
      <c r="U6" s="12" t="s">
        <v>30</v>
      </c>
      <c r="W6" s="12" t="s">
        <v>31</v>
      </c>
      <c r="X6" s="12" t="s">
        <v>32</v>
      </c>
      <c r="Y6" s="12" t="s">
        <v>33</v>
      </c>
      <c r="AA6" s="12" t="s">
        <v>34</v>
      </c>
      <c r="AB6" s="12" t="s">
        <v>35</v>
      </c>
      <c r="AC6" s="12" t="s">
        <v>36</v>
      </c>
      <c r="AD6" s="12" t="s">
        <v>37</v>
      </c>
      <c r="AE6" s="12" t="s">
        <v>38</v>
      </c>
      <c r="AF6" s="12" t="s">
        <v>39</v>
      </c>
      <c r="AG6" s="12" t="s">
        <v>40</v>
      </c>
      <c r="AH6" s="12" t="s">
        <v>41</v>
      </c>
      <c r="AI6" s="12" t="s">
        <v>42</v>
      </c>
      <c r="AJ6" s="12" t="s">
        <v>43</v>
      </c>
      <c r="AK6" s="12" t="s">
        <v>44</v>
      </c>
      <c r="AL6" s="12" t="s">
        <v>45</v>
      </c>
      <c r="AN6" s="12" t="s">
        <v>46</v>
      </c>
      <c r="AO6" s="12" t="s">
        <v>47</v>
      </c>
      <c r="AQ6" s="12" t="s">
        <v>48</v>
      </c>
      <c r="AR6" s="12" t="s">
        <v>49</v>
      </c>
      <c r="AT6" s="12" t="s">
        <v>50</v>
      </c>
      <c r="AU6" s="12" t="s">
        <v>51</v>
      </c>
      <c r="AV6" s="12" t="s">
        <v>52</v>
      </c>
      <c r="AX6" s="12" t="s">
        <v>53</v>
      </c>
    </row>
    <row r="7" spans="2:50" ht="30" customHeight="1" x14ac:dyDescent="0.3">
      <c r="B7" s="10" t="s">
        <v>16</v>
      </c>
      <c r="C7" s="10">
        <v>1970</v>
      </c>
      <c r="D7" s="10">
        <v>941</v>
      </c>
      <c r="E7" s="10">
        <v>1021</v>
      </c>
      <c r="F7" s="10"/>
      <c r="G7" s="10">
        <v>227</v>
      </c>
      <c r="H7" s="10">
        <v>318</v>
      </c>
      <c r="I7" s="10">
        <v>321</v>
      </c>
      <c r="J7" s="10">
        <v>328</v>
      </c>
      <c r="K7" s="10">
        <v>337</v>
      </c>
      <c r="L7" s="10">
        <v>439</v>
      </c>
      <c r="M7" s="10"/>
      <c r="N7" s="10">
        <v>357</v>
      </c>
      <c r="O7" s="10">
        <v>411</v>
      </c>
      <c r="P7" s="10">
        <v>455</v>
      </c>
      <c r="Q7" s="10">
        <v>747</v>
      </c>
      <c r="R7" s="10"/>
      <c r="S7" s="10">
        <v>774</v>
      </c>
      <c r="T7" s="10">
        <v>678</v>
      </c>
      <c r="U7" s="10">
        <v>425</v>
      </c>
      <c r="V7" s="10"/>
      <c r="W7" s="10">
        <v>743</v>
      </c>
      <c r="X7" s="10">
        <v>857</v>
      </c>
      <c r="Y7" s="10">
        <v>292</v>
      </c>
      <c r="Z7" s="10"/>
      <c r="AA7" s="10">
        <v>46</v>
      </c>
      <c r="AB7" s="10">
        <v>172</v>
      </c>
      <c r="AC7" s="10">
        <v>185</v>
      </c>
      <c r="AD7" s="10">
        <v>405</v>
      </c>
      <c r="AE7" s="10">
        <v>307</v>
      </c>
      <c r="AF7" s="10">
        <v>258</v>
      </c>
      <c r="AG7" s="10">
        <v>301</v>
      </c>
      <c r="AH7" s="10">
        <v>133</v>
      </c>
      <c r="AI7" s="10">
        <v>61</v>
      </c>
      <c r="AJ7" s="10">
        <v>53</v>
      </c>
      <c r="AK7" s="10">
        <v>10</v>
      </c>
      <c r="AL7" s="10">
        <v>8</v>
      </c>
      <c r="AM7" s="10"/>
      <c r="AN7" s="10">
        <v>568</v>
      </c>
      <c r="AO7" s="10">
        <v>1402</v>
      </c>
      <c r="AP7" s="10"/>
      <c r="AQ7" s="10">
        <v>370</v>
      </c>
      <c r="AR7" s="10">
        <v>1600</v>
      </c>
      <c r="AS7" s="10"/>
      <c r="AT7" s="10">
        <v>439</v>
      </c>
      <c r="AU7" s="10">
        <v>700</v>
      </c>
      <c r="AV7" s="10">
        <v>720</v>
      </c>
      <c r="AW7" s="10"/>
      <c r="AX7" s="10">
        <v>113</v>
      </c>
    </row>
    <row r="8" spans="2:50" ht="30" customHeight="1" x14ac:dyDescent="0.3">
      <c r="B8" s="11" t="s">
        <v>17</v>
      </c>
      <c r="C8" s="11">
        <v>1970</v>
      </c>
      <c r="D8" s="11">
        <v>955</v>
      </c>
      <c r="E8" s="11">
        <v>1007</v>
      </c>
      <c r="F8" s="11"/>
      <c r="G8" s="11">
        <v>237</v>
      </c>
      <c r="H8" s="11">
        <v>353</v>
      </c>
      <c r="I8" s="11">
        <v>322</v>
      </c>
      <c r="J8" s="11">
        <v>315</v>
      </c>
      <c r="K8" s="11">
        <v>326</v>
      </c>
      <c r="L8" s="11">
        <v>417</v>
      </c>
      <c r="M8" s="11"/>
      <c r="N8" s="11">
        <v>345</v>
      </c>
      <c r="O8" s="11">
        <v>390</v>
      </c>
      <c r="P8" s="11">
        <v>498</v>
      </c>
      <c r="Q8" s="11">
        <v>737</v>
      </c>
      <c r="R8" s="11"/>
      <c r="S8" s="11">
        <v>759</v>
      </c>
      <c r="T8" s="11">
        <v>685</v>
      </c>
      <c r="U8" s="11">
        <v>428</v>
      </c>
      <c r="V8" s="11"/>
      <c r="W8" s="11">
        <v>746</v>
      </c>
      <c r="X8" s="11">
        <v>836</v>
      </c>
      <c r="Y8" s="11">
        <v>308</v>
      </c>
      <c r="Z8" s="11"/>
      <c r="AA8" s="11">
        <v>50</v>
      </c>
      <c r="AB8" s="11">
        <v>180</v>
      </c>
      <c r="AC8" s="11">
        <v>190</v>
      </c>
      <c r="AD8" s="11">
        <v>421</v>
      </c>
      <c r="AE8" s="11">
        <v>312</v>
      </c>
      <c r="AF8" s="11">
        <v>249</v>
      </c>
      <c r="AG8" s="11">
        <v>292</v>
      </c>
      <c r="AH8" s="11">
        <v>124</v>
      </c>
      <c r="AI8" s="11">
        <v>57</v>
      </c>
      <c r="AJ8" s="11">
        <v>46</v>
      </c>
      <c r="AK8" s="11">
        <v>9</v>
      </c>
      <c r="AL8" s="11">
        <v>8</v>
      </c>
      <c r="AM8" s="11"/>
      <c r="AN8" s="11">
        <v>576</v>
      </c>
      <c r="AO8" s="11">
        <v>1394</v>
      </c>
      <c r="AP8" s="11"/>
      <c r="AQ8" s="11">
        <v>373</v>
      </c>
      <c r="AR8" s="11">
        <v>1597</v>
      </c>
      <c r="AS8" s="11"/>
      <c r="AT8" s="11">
        <v>435</v>
      </c>
      <c r="AU8" s="11">
        <v>701</v>
      </c>
      <c r="AV8" s="11">
        <v>722</v>
      </c>
      <c r="AW8" s="11"/>
      <c r="AX8" s="11">
        <v>112</v>
      </c>
    </row>
    <row r="9" spans="2:50" ht="28.8" x14ac:dyDescent="0.3">
      <c r="B9" s="15" t="s">
        <v>333</v>
      </c>
      <c r="C9" s="14">
        <v>0.24561924834899099</v>
      </c>
      <c r="D9" s="14">
        <v>0.243283423152058</v>
      </c>
      <c r="E9" s="14">
        <v>0.24915295529904699</v>
      </c>
      <c r="F9" s="14"/>
      <c r="G9" s="14">
        <v>0.26589788527966501</v>
      </c>
      <c r="H9" s="14">
        <v>0.27514728054915299</v>
      </c>
      <c r="I9" s="14">
        <v>0.29309108215607199</v>
      </c>
      <c r="J9" s="14">
        <v>0.25857257945596301</v>
      </c>
      <c r="K9" s="14">
        <v>0.202951475009125</v>
      </c>
      <c r="L9" s="14">
        <v>0.195956138741846</v>
      </c>
      <c r="M9" s="14"/>
      <c r="N9" s="14">
        <v>0.25625610231206403</v>
      </c>
      <c r="O9" s="14">
        <v>0.25687600278364198</v>
      </c>
      <c r="P9" s="14">
        <v>0.218407771499775</v>
      </c>
      <c r="Q9" s="14">
        <v>0.25307033696449099</v>
      </c>
      <c r="R9" s="14"/>
      <c r="S9" s="14">
        <v>0.26998859877256998</v>
      </c>
      <c r="T9" s="14">
        <v>0.25068659583896902</v>
      </c>
      <c r="U9" s="14">
        <v>0.22613381182278899</v>
      </c>
      <c r="V9" s="14"/>
      <c r="W9" s="14">
        <v>0.25080921830631397</v>
      </c>
      <c r="X9" s="14">
        <v>0.252216633223802</v>
      </c>
      <c r="Y9" s="14">
        <v>0.256586974065801</v>
      </c>
      <c r="Z9" s="14"/>
      <c r="AA9" s="14">
        <v>0.11093739540505999</v>
      </c>
      <c r="AB9" s="14">
        <v>0.261315098406534</v>
      </c>
      <c r="AC9" s="14">
        <v>0.24292534733037999</v>
      </c>
      <c r="AD9" s="14">
        <v>0.23356159167031601</v>
      </c>
      <c r="AE9" s="14">
        <v>0.29483292643986497</v>
      </c>
      <c r="AF9" s="14">
        <v>0.245009857320931</v>
      </c>
      <c r="AG9" s="14">
        <v>0.23941486926378899</v>
      </c>
      <c r="AH9" s="14">
        <v>0.31179764814190303</v>
      </c>
      <c r="AI9" s="14">
        <v>0.19738958110700799</v>
      </c>
      <c r="AJ9" s="14">
        <v>0.13252900400988701</v>
      </c>
      <c r="AK9" s="14">
        <v>0.25106941910465702</v>
      </c>
      <c r="AL9" s="14">
        <v>0.12583123005514299</v>
      </c>
      <c r="AM9" s="14"/>
      <c r="AN9" s="14">
        <v>0.26378073562104798</v>
      </c>
      <c r="AO9" s="14">
        <v>0.238115730601652</v>
      </c>
      <c r="AP9" s="14"/>
      <c r="AQ9" s="14">
        <v>0.25724856182058897</v>
      </c>
      <c r="AR9" s="14">
        <v>0.242904252537857</v>
      </c>
      <c r="AS9" s="14"/>
      <c r="AT9" s="14">
        <v>0.254153889041276</v>
      </c>
      <c r="AU9" s="14">
        <v>0.24962216142753099</v>
      </c>
      <c r="AV9" s="14">
        <v>0.252760136604682</v>
      </c>
      <c r="AW9" s="14"/>
      <c r="AX9" s="14">
        <v>0.19316007250671</v>
      </c>
    </row>
    <row r="10" spans="2:50" x14ac:dyDescent="0.3">
      <c r="B10" s="15" t="s">
        <v>334</v>
      </c>
      <c r="C10" s="14">
        <v>7.7371417495733799E-2</v>
      </c>
      <c r="D10" s="14">
        <v>7.2491336762136496E-2</v>
      </c>
      <c r="E10" s="14">
        <v>8.2614171626370303E-2</v>
      </c>
      <c r="F10" s="14"/>
      <c r="G10" s="14">
        <v>7.6490032597866894E-2</v>
      </c>
      <c r="H10" s="14">
        <v>0.118313942466498</v>
      </c>
      <c r="I10" s="14">
        <v>7.0511517705440299E-2</v>
      </c>
      <c r="J10" s="14">
        <v>8.4705640567835694E-2</v>
      </c>
      <c r="K10" s="14">
        <v>4.3944352498070001E-2</v>
      </c>
      <c r="L10" s="14">
        <v>6.9090682682742599E-2</v>
      </c>
      <c r="M10" s="14"/>
      <c r="N10" s="14">
        <v>8.7850413563949695E-2</v>
      </c>
      <c r="O10" s="14">
        <v>7.3687603219759798E-2</v>
      </c>
      <c r="P10" s="14">
        <v>7.8858711318753896E-2</v>
      </c>
      <c r="Q10" s="14">
        <v>7.3410434548376494E-2</v>
      </c>
      <c r="R10" s="14"/>
      <c r="S10" s="14">
        <v>8.0661629483491995E-2</v>
      </c>
      <c r="T10" s="14">
        <v>7.7877398999780995E-2</v>
      </c>
      <c r="U10" s="14">
        <v>7.2407494948442105E-2</v>
      </c>
      <c r="V10" s="14"/>
      <c r="W10" s="14">
        <v>8.2504336873529996E-2</v>
      </c>
      <c r="X10" s="14">
        <v>8.0147768829560095E-2</v>
      </c>
      <c r="Y10" s="14">
        <v>5.4452351675987297E-2</v>
      </c>
      <c r="Z10" s="14"/>
      <c r="AA10" s="14">
        <v>0.13588941177788599</v>
      </c>
      <c r="AB10" s="14">
        <v>7.1864564186181298E-2</v>
      </c>
      <c r="AC10" s="14">
        <v>8.9200369657004897E-2</v>
      </c>
      <c r="AD10" s="14">
        <v>7.3930476834049297E-2</v>
      </c>
      <c r="AE10" s="14">
        <v>5.58910225070458E-2</v>
      </c>
      <c r="AF10" s="14">
        <v>0.107156207265679</v>
      </c>
      <c r="AG10" s="14">
        <v>8.7395563877003604E-2</v>
      </c>
      <c r="AH10" s="14">
        <v>6.6668892216674699E-2</v>
      </c>
      <c r="AI10" s="14">
        <v>6.4345862944664295E-2</v>
      </c>
      <c r="AJ10" s="14">
        <v>4.0492225711422802E-2</v>
      </c>
      <c r="AK10" s="14">
        <v>0</v>
      </c>
      <c r="AL10" s="14">
        <v>0</v>
      </c>
      <c r="AM10" s="14"/>
      <c r="AN10" s="14">
        <v>6.6692568327796894E-2</v>
      </c>
      <c r="AO10" s="14">
        <v>8.1783442406053702E-2</v>
      </c>
      <c r="AP10" s="14"/>
      <c r="AQ10" s="14">
        <v>6.8207371319728899E-2</v>
      </c>
      <c r="AR10" s="14">
        <v>7.9510868551177602E-2</v>
      </c>
      <c r="AS10" s="14"/>
      <c r="AT10" s="14">
        <v>4.5078361924925002E-2</v>
      </c>
      <c r="AU10" s="14">
        <v>7.3221072128855105E-2</v>
      </c>
      <c r="AV10" s="14">
        <v>0.102629925263725</v>
      </c>
      <c r="AW10" s="14"/>
      <c r="AX10" s="14">
        <v>0.108111699630665</v>
      </c>
    </row>
    <row r="11" spans="2:50" ht="28.8" x14ac:dyDescent="0.3">
      <c r="B11" s="15" t="s">
        <v>335</v>
      </c>
      <c r="C11" s="14">
        <v>0.37728386257610202</v>
      </c>
      <c r="D11" s="14">
        <v>0.43215066867396801</v>
      </c>
      <c r="E11" s="14">
        <v>0.32722988552391302</v>
      </c>
      <c r="F11" s="14"/>
      <c r="G11" s="14">
        <v>0.32687158009205503</v>
      </c>
      <c r="H11" s="14">
        <v>0.310269994899735</v>
      </c>
      <c r="I11" s="14">
        <v>0.33263642340016503</v>
      </c>
      <c r="J11" s="14">
        <v>0.34296471568784398</v>
      </c>
      <c r="K11" s="14">
        <v>0.43378115074351598</v>
      </c>
      <c r="L11" s="14">
        <v>0.47901915341139001</v>
      </c>
      <c r="M11" s="14"/>
      <c r="N11" s="14">
        <v>0.36555830641742398</v>
      </c>
      <c r="O11" s="14">
        <v>0.369615825829675</v>
      </c>
      <c r="P11" s="14">
        <v>0.417731057457294</v>
      </c>
      <c r="Q11" s="14">
        <v>0.35949982440616202</v>
      </c>
      <c r="R11" s="14"/>
      <c r="S11" s="14">
        <v>0.40116351075300599</v>
      </c>
      <c r="T11" s="14">
        <v>0.37264943963202601</v>
      </c>
      <c r="U11" s="14">
        <v>0.39018928987825902</v>
      </c>
      <c r="V11" s="14"/>
      <c r="W11" s="14">
        <v>0.36506610245402099</v>
      </c>
      <c r="X11" s="14">
        <v>0.44423035420322798</v>
      </c>
      <c r="Y11" s="14">
        <v>0.23245301919880301</v>
      </c>
      <c r="Z11" s="14"/>
      <c r="AA11" s="14">
        <v>0.138364268598619</v>
      </c>
      <c r="AB11" s="14">
        <v>0.240708226604398</v>
      </c>
      <c r="AC11" s="14">
        <v>0.33516416670018701</v>
      </c>
      <c r="AD11" s="14">
        <v>0.350306456225635</v>
      </c>
      <c r="AE11" s="14">
        <v>0.39226140497721002</v>
      </c>
      <c r="AF11" s="14">
        <v>0.42462803393359799</v>
      </c>
      <c r="AG11" s="14">
        <v>0.45547558885714601</v>
      </c>
      <c r="AH11" s="14">
        <v>0.44956230335846797</v>
      </c>
      <c r="AI11" s="14">
        <v>0.43171886367034101</v>
      </c>
      <c r="AJ11" s="14">
        <v>0.64700782222046305</v>
      </c>
      <c r="AK11" s="14">
        <v>0.19457954746095901</v>
      </c>
      <c r="AL11" s="14">
        <v>0.38994152434728402</v>
      </c>
      <c r="AM11" s="14"/>
      <c r="AN11" s="14">
        <v>0.37375453876743198</v>
      </c>
      <c r="AO11" s="14">
        <v>0.37874202200092</v>
      </c>
      <c r="AP11" s="14"/>
      <c r="AQ11" s="14">
        <v>0.36323875274282302</v>
      </c>
      <c r="AR11" s="14">
        <v>0.380562853589407</v>
      </c>
      <c r="AS11" s="14"/>
      <c r="AT11" s="14">
        <v>0.52160222688244795</v>
      </c>
      <c r="AU11" s="14">
        <v>0.32925037277032299</v>
      </c>
      <c r="AV11" s="14">
        <v>0.36987109881115798</v>
      </c>
      <c r="AW11" s="14"/>
      <c r="AX11" s="14">
        <v>0.38989132792783099</v>
      </c>
    </row>
    <row r="12" spans="2:50" ht="28.8" x14ac:dyDescent="0.3">
      <c r="B12" s="15" t="s">
        <v>336</v>
      </c>
      <c r="C12" s="14">
        <v>6.5011009466300104E-2</v>
      </c>
      <c r="D12" s="14">
        <v>7.8185243283470193E-2</v>
      </c>
      <c r="E12" s="14">
        <v>5.0729450649258302E-2</v>
      </c>
      <c r="F12" s="14"/>
      <c r="G12" s="14">
        <v>8.3891247809789196E-2</v>
      </c>
      <c r="H12" s="14">
        <v>0.122858815750804</v>
      </c>
      <c r="I12" s="14">
        <v>8.9040458128592598E-2</v>
      </c>
      <c r="J12" s="14">
        <v>3.6024935984443202E-2</v>
      </c>
      <c r="K12" s="14">
        <v>4.7348405398386598E-2</v>
      </c>
      <c r="L12" s="14">
        <v>2.2436481552517502E-2</v>
      </c>
      <c r="M12" s="14"/>
      <c r="N12" s="14">
        <v>6.4823177563349293E-2</v>
      </c>
      <c r="O12" s="14">
        <v>4.6566199870906697E-2</v>
      </c>
      <c r="P12" s="14">
        <v>7.33903297574557E-2</v>
      </c>
      <c r="Q12" s="14">
        <v>6.9197417835349898E-2</v>
      </c>
      <c r="R12" s="14"/>
      <c r="S12" s="14">
        <v>7.4448850106620404E-2</v>
      </c>
      <c r="T12" s="14">
        <v>7.1200507009525807E-2</v>
      </c>
      <c r="U12" s="14">
        <v>4.6256736645238501E-2</v>
      </c>
      <c r="V12" s="14"/>
      <c r="W12" s="14">
        <v>7.6236576605954495E-2</v>
      </c>
      <c r="X12" s="14">
        <v>6.3150261487018494E-2</v>
      </c>
      <c r="Y12" s="14">
        <v>4.8276140132785299E-2</v>
      </c>
      <c r="Z12" s="14"/>
      <c r="AA12" s="14">
        <v>9.71772655495836E-2</v>
      </c>
      <c r="AB12" s="14">
        <v>7.1879177656930998E-2</v>
      </c>
      <c r="AC12" s="14">
        <v>6.4170444302404095E-2</v>
      </c>
      <c r="AD12" s="14">
        <v>6.32570738028677E-2</v>
      </c>
      <c r="AE12" s="14">
        <v>5.5665238564539803E-2</v>
      </c>
      <c r="AF12" s="14">
        <v>3.96828287392876E-2</v>
      </c>
      <c r="AG12" s="14">
        <v>8.0104470604515005E-2</v>
      </c>
      <c r="AH12" s="14">
        <v>6.1857723977941002E-2</v>
      </c>
      <c r="AI12" s="14">
        <v>9.8926035910719703E-2</v>
      </c>
      <c r="AJ12" s="14">
        <v>6.9917052562053994E-2</v>
      </c>
      <c r="AK12" s="14">
        <v>9.69114450701897E-2</v>
      </c>
      <c r="AL12" s="14">
        <v>0.246711368245253</v>
      </c>
      <c r="AM12" s="14"/>
      <c r="AN12" s="14">
        <v>8.0820197123209606E-2</v>
      </c>
      <c r="AO12" s="14">
        <v>5.8479357163949801E-2</v>
      </c>
      <c r="AP12" s="14"/>
      <c r="AQ12" s="14">
        <v>6.5420196017368495E-2</v>
      </c>
      <c r="AR12" s="14">
        <v>6.4915480200979606E-2</v>
      </c>
      <c r="AS12" s="14"/>
      <c r="AT12" s="14">
        <v>4.5466484954802197E-2</v>
      </c>
      <c r="AU12" s="14">
        <v>5.6191867086274799E-2</v>
      </c>
      <c r="AV12" s="14">
        <v>9.1943516936111302E-2</v>
      </c>
      <c r="AW12" s="14"/>
      <c r="AX12" s="14">
        <v>7.2876857951027593E-2</v>
      </c>
    </row>
    <row r="13" spans="2:50" x14ac:dyDescent="0.3">
      <c r="B13" s="15" t="s">
        <v>79</v>
      </c>
      <c r="C13" s="20">
        <v>0.234714462112873</v>
      </c>
      <c r="D13" s="20">
        <v>0.17388932812836799</v>
      </c>
      <c r="E13" s="20">
        <v>0.290273536901411</v>
      </c>
      <c r="F13" s="20"/>
      <c r="G13" s="20">
        <v>0.24684925422062401</v>
      </c>
      <c r="H13" s="20">
        <v>0.17340996633380901</v>
      </c>
      <c r="I13" s="20">
        <v>0.21472051860973099</v>
      </c>
      <c r="J13" s="20">
        <v>0.27773212830391403</v>
      </c>
      <c r="K13" s="20">
        <v>0.27197461635090298</v>
      </c>
      <c r="L13" s="20">
        <v>0.23349754361150499</v>
      </c>
      <c r="M13" s="20"/>
      <c r="N13" s="20">
        <v>0.22551200014321399</v>
      </c>
      <c r="O13" s="20">
        <v>0.253254368296017</v>
      </c>
      <c r="P13" s="20">
        <v>0.21161212996672099</v>
      </c>
      <c r="Q13" s="20">
        <v>0.24482198624562099</v>
      </c>
      <c r="R13" s="20"/>
      <c r="S13" s="20">
        <v>0.17373741088431199</v>
      </c>
      <c r="T13" s="20">
        <v>0.22758605851969799</v>
      </c>
      <c r="U13" s="20">
        <v>0.26501266670527202</v>
      </c>
      <c r="V13" s="20"/>
      <c r="W13" s="20">
        <v>0.22538376576017999</v>
      </c>
      <c r="X13" s="20">
        <v>0.16025498225639101</v>
      </c>
      <c r="Y13" s="20">
        <v>0.40823151492662402</v>
      </c>
      <c r="Z13" s="20"/>
      <c r="AA13" s="20">
        <v>0.51763165866885097</v>
      </c>
      <c r="AB13" s="20">
        <v>0.354232933145955</v>
      </c>
      <c r="AC13" s="20">
        <v>0.26853967201002399</v>
      </c>
      <c r="AD13" s="20">
        <v>0.27894440146713201</v>
      </c>
      <c r="AE13" s="20">
        <v>0.20134940751133901</v>
      </c>
      <c r="AF13" s="20">
        <v>0.183523072740504</v>
      </c>
      <c r="AG13" s="20">
        <v>0.13760950739754599</v>
      </c>
      <c r="AH13" s="20">
        <v>0.110113432305013</v>
      </c>
      <c r="AI13" s="20">
        <v>0.20761965636726801</v>
      </c>
      <c r="AJ13" s="20">
        <v>0.110053895496173</v>
      </c>
      <c r="AK13" s="20">
        <v>0.45743958836419502</v>
      </c>
      <c r="AL13" s="20">
        <v>0.23751587735231999</v>
      </c>
      <c r="AM13" s="20"/>
      <c r="AN13" s="20">
        <v>0.21495196016051399</v>
      </c>
      <c r="AO13" s="20">
        <v>0.24287944782742499</v>
      </c>
      <c r="AP13" s="20"/>
      <c r="AQ13" s="20">
        <v>0.24588511809949101</v>
      </c>
      <c r="AR13" s="20">
        <v>0.23210654512057899</v>
      </c>
      <c r="AS13" s="20"/>
      <c r="AT13" s="20">
        <v>0.13369903719654899</v>
      </c>
      <c r="AU13" s="20">
        <v>0.29171452658701602</v>
      </c>
      <c r="AV13" s="20">
        <v>0.182795322384324</v>
      </c>
      <c r="AW13" s="20"/>
      <c r="AX13" s="20">
        <v>0.23596004198376599</v>
      </c>
    </row>
    <row r="14" spans="2:50" x14ac:dyDescent="0.3">
      <c r="B14" s="16"/>
    </row>
    <row r="15" spans="2:50" x14ac:dyDescent="0.3">
      <c r="B15" t="s">
        <v>81</v>
      </c>
    </row>
    <row r="16" spans="2:50" x14ac:dyDescent="0.3">
      <c r="B16" t="s">
        <v>352</v>
      </c>
    </row>
    <row r="18" spans="2:2" x14ac:dyDescent="0.3">
      <c r="B18" s="8" t="str">
        <f>HYPERLINK("#'Contents'!A1", "Return to Contents")</f>
        <v>Return to Contents</v>
      </c>
    </row>
  </sheetData>
  <mergeCells count="11">
    <mergeCell ref="AX5"/>
    <mergeCell ref="D5:E5"/>
    <mergeCell ref="G5:L5"/>
    <mergeCell ref="N5:Q5"/>
    <mergeCell ref="S5:U5"/>
    <mergeCell ref="W5:Y5"/>
    <mergeCell ref="D2:AP2"/>
    <mergeCell ref="AA5:AL5"/>
    <mergeCell ref="AN5:AO5"/>
    <mergeCell ref="AQ5:AR5"/>
    <mergeCell ref="AT5:AV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90</vt:i4>
      </vt:variant>
    </vt:vector>
  </HeadingPairs>
  <TitlesOfParts>
    <vt:vector size="90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  <vt:lpstr>Table 81</vt:lpstr>
      <vt:lpstr>Table 82</vt:lpstr>
      <vt:lpstr>Table 83</vt:lpstr>
      <vt:lpstr>Table 84</vt:lpstr>
      <vt:lpstr>Table 85</vt:lpstr>
      <vt:lpstr>Table 86</vt:lpstr>
      <vt:lpstr>Table 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SunitaPfitzner</dc:creator>
  <cp:lastModifiedBy>Sunita Pfitzner</cp:lastModifiedBy>
  <dcterms:created xsi:type="dcterms:W3CDTF">2025-04-29T22:21:24Z</dcterms:created>
  <dcterms:modified xsi:type="dcterms:W3CDTF">2025-04-30T09:01:42Z</dcterms:modified>
</cp:coreProperties>
</file>